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nessa\Pony Club Western Australia Inc\Pony Club WA Sharepoint Group - Documents\12 Projects\12.3 Sports Leaderboards\01 Dressage\2024 Dressage LB\RESULTS DRESS 24\"/>
    </mc:Choice>
  </mc:AlternateContent>
  <xr:revisionPtr revIDLastSave="0" documentId="13_ncr:1_{987D8FA0-CB7A-48E6-B7E4-162F72735054}" xr6:coauthVersionLast="47" xr6:coauthVersionMax="47" xr10:uidLastSave="{00000000-0000-0000-0000-000000000000}"/>
  <bookViews>
    <workbookView xWindow="22932" yWindow="-108" windowWidth="23256" windowHeight="12096" firstSheet="6" activeTab="12" xr2:uid="{00000000-000D-0000-FFFF-FFFF00000000}"/>
  </bookViews>
  <sheets>
    <sheet name="Front Cover" sheetId="33" r:id="rId1"/>
    <sheet name="Adv 8-24" sheetId="55" r:id="rId2"/>
    <sheet name="Med 8-24" sheetId="54" r:id="rId3"/>
    <sheet name="Elem 17-24" sheetId="53" r:id="rId4"/>
    <sheet name="Elem 8-16" sheetId="52" r:id="rId5"/>
    <sheet name="Nov 17-24" sheetId="49" r:id="rId6"/>
    <sheet name="Nov 14-16" sheetId="50" r:id="rId7"/>
    <sheet name="Nov 8-13" sheetId="51" r:id="rId8"/>
    <sheet name="Prelim 17-24" sheetId="48" r:id="rId9"/>
    <sheet name="Prelim 14-16" sheetId="47" r:id="rId10"/>
    <sheet name="Prelim 12-13" sheetId="46" r:id="rId11"/>
    <sheet name="Prelim 11&amp;U" sheetId="45" r:id="rId12"/>
    <sheet name="Prep 11&amp;U" sheetId="37" r:id="rId13"/>
    <sheet name="RBPS" sheetId="109" r:id="rId14"/>
    <sheet name="ESP1" sheetId="84" r:id="rId15"/>
    <sheet name="CAP1" sheetId="83" r:id="rId16"/>
    <sheet name="WEST" sheetId="81" r:id="rId17"/>
    <sheet name="MUR" sheetId="82" r:id="rId18"/>
    <sheet name="SER1" sheetId="87" r:id="rId19"/>
    <sheet name="BUS1" sheetId="122" r:id="rId20"/>
    <sheet name="OG1" sheetId="123" r:id="rId21"/>
    <sheet name="DRY1" sheetId="88" r:id="rId22"/>
    <sheet name="DARD" sheetId="85" r:id="rId23"/>
    <sheet name="HO1" sheetId="113" r:id="rId24"/>
    <sheet name="VIR" sheetId="89" r:id="rId25"/>
    <sheet name="BUS2" sheetId="86" r:id="rId26"/>
    <sheet name="BEV" sheetId="91" r:id="rId27"/>
    <sheet name="OG2" sheetId="94" r:id="rId28"/>
    <sheet name="SER2" sheetId="96" r:id="rId29"/>
    <sheet name="DRY2" sheetId="105" r:id="rId30"/>
    <sheet name="BUN1" sheetId="93" r:id="rId31"/>
    <sheet name="BAL" sheetId="106" r:id="rId32"/>
    <sheet name="MR1" sheetId="108" r:id="rId33"/>
    <sheet name="CAP2" sheetId="102" r:id="rId34"/>
    <sheet name="ESP2" sheetId="92" r:id="rId35"/>
    <sheet name="BUN2" sheetId="99" r:id="rId36"/>
    <sheet name="SC" sheetId="107" r:id="rId37"/>
    <sheet name="OG3" sheetId="111" r:id="rId38"/>
    <sheet name="MR2" sheetId="100" r:id="rId39"/>
    <sheet name="BUS3" sheetId="110" r:id="rId40"/>
    <sheet name="ESP4" sheetId="101" r:id="rId41"/>
    <sheet name="FEST" sheetId="114" r:id="rId42"/>
    <sheet name="MR3" sheetId="103" r:id="rId43"/>
    <sheet name="BUS4" sheetId="119" r:id="rId44"/>
    <sheet name="Spare " sheetId="97" r:id="rId45"/>
  </sheets>
  <definedNames>
    <definedName name="_xlnm._FilterDatabase" localSheetId="33" hidden="1">'CAP2'!$A$3:$N$42</definedName>
    <definedName name="_xlnm._FilterDatabase" localSheetId="41" hidden="1">FEST!$A$3:$N$85</definedName>
    <definedName name="_xlnm._FilterDatabase" localSheetId="2" hidden="1">'Med 8-24'!$B$5:$AQ$11</definedName>
    <definedName name="_xlnm._FilterDatabase" localSheetId="7" hidden="1">'Nov 8-13'!$B$5:$AS$16</definedName>
    <definedName name="_xlnm._FilterDatabase" localSheetId="11" hidden="1">'Prelim 11&amp;U'!$B$5:$AR$38</definedName>
    <definedName name="_xlnm._FilterDatabase" localSheetId="10" hidden="1">'Prelim 12-13'!$B$5:$AO$53</definedName>
    <definedName name="_xlnm._FilterDatabase" localSheetId="9" hidden="1">'Prelim 14-16'!$B$5:$J$52</definedName>
    <definedName name="_xlnm._FilterDatabase" localSheetId="12" hidden="1">'Prep 11&amp;U'!$B$5:$AV$33</definedName>
    <definedName name="_xlnm.Print_Area" localSheetId="1">'Adv 8-24'!$A$1:$O$13</definedName>
    <definedName name="_xlnm.Print_Area" localSheetId="3">'Elem 17-24'!$A$1:$K$19</definedName>
    <definedName name="_xlnm.Print_Area" localSheetId="4">'Elem 8-16'!$A$1:$J$23</definedName>
    <definedName name="_xlnm.Print_Area" localSheetId="2">'Med 8-24'!$A$1:$O$13</definedName>
    <definedName name="_xlnm.Print_Area" localSheetId="6">'Nov 14-16'!$A$1:$J$26</definedName>
    <definedName name="_xlnm.Print_Area" localSheetId="5">'Nov 17-24'!$A$1:$J$22</definedName>
    <definedName name="_xlnm.Print_Area" localSheetId="7">'Nov 8-13'!$A$1:$J$21</definedName>
    <definedName name="_xlnm.Print_Area" localSheetId="11">'Prelim 11&amp;U'!$A$1:$J$27</definedName>
    <definedName name="_xlnm.Print_Area" localSheetId="10">'Prelim 12-13'!$A$1:$J$20</definedName>
    <definedName name="_xlnm.Print_Area" localSheetId="9">'Prelim 14-16'!$A$1:$J$17</definedName>
    <definedName name="_xlnm.Print_Area" localSheetId="8">'Prelim 17-24'!$A$1:$J$22</definedName>
    <definedName name="_xlnm.Print_Area" localSheetId="12">'Prep 11&amp;U'!$A$1:$J$28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52" l="1"/>
  <c r="L13" i="52"/>
  <c r="K14" i="52"/>
  <c r="L14" i="52"/>
  <c r="K15" i="52"/>
  <c r="L15" i="52"/>
  <c r="K16" i="52"/>
  <c r="L16" i="52"/>
  <c r="K17" i="52"/>
  <c r="L17" i="52"/>
  <c r="K18" i="52"/>
  <c r="L18" i="52"/>
  <c r="K19" i="52"/>
  <c r="L19" i="52"/>
  <c r="K20" i="52"/>
  <c r="L20" i="52"/>
  <c r="K21" i="52"/>
  <c r="L21" i="52"/>
  <c r="K22" i="52"/>
  <c r="L22" i="52"/>
  <c r="K23" i="52"/>
  <c r="L23" i="52"/>
  <c r="K24" i="52"/>
  <c r="L24" i="52"/>
  <c r="K25" i="52"/>
  <c r="L25" i="52"/>
  <c r="K26" i="52"/>
  <c r="L26" i="52"/>
  <c r="K27" i="52"/>
  <c r="L27" i="52"/>
  <c r="K28" i="52"/>
  <c r="L28" i="52"/>
  <c r="K29" i="52"/>
  <c r="L29" i="52"/>
  <c r="K30" i="52"/>
  <c r="L30" i="52"/>
  <c r="K31" i="52"/>
  <c r="L31" i="52"/>
  <c r="K32" i="52"/>
  <c r="L32" i="52"/>
  <c r="K33" i="52"/>
  <c r="L33" i="52"/>
  <c r="K34" i="52"/>
  <c r="L34" i="52"/>
  <c r="K35" i="52"/>
  <c r="L35" i="52"/>
  <c r="K36" i="52"/>
  <c r="L36" i="52"/>
  <c r="K37" i="52"/>
  <c r="L37" i="52"/>
  <c r="K38" i="52"/>
  <c r="L38" i="52"/>
  <c r="K39" i="52"/>
  <c r="L39" i="52"/>
  <c r="K40" i="52"/>
  <c r="L40" i="52"/>
  <c r="K41" i="52"/>
  <c r="L41" i="52"/>
  <c r="K42" i="52"/>
  <c r="L42" i="52"/>
  <c r="K43" i="52"/>
  <c r="L43" i="52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L21" i="49"/>
  <c r="L22" i="49"/>
  <c r="L23" i="49"/>
  <c r="L24" i="49"/>
  <c r="L25" i="49"/>
  <c r="L26" i="49"/>
  <c r="L27" i="49"/>
  <c r="L28" i="49"/>
  <c r="L29" i="49"/>
  <c r="L30" i="49"/>
  <c r="L31" i="49"/>
  <c r="K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L7" i="50"/>
  <c r="L8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L31" i="50"/>
  <c r="L32" i="50"/>
  <c r="L33" i="50"/>
  <c r="L34" i="50"/>
  <c r="L35" i="50"/>
  <c r="L36" i="50"/>
  <c r="L37" i="50"/>
  <c r="L38" i="50"/>
  <c r="L39" i="50"/>
  <c r="L40" i="50"/>
  <c r="L41" i="50"/>
  <c r="L42" i="50"/>
  <c r="L43" i="50"/>
  <c r="L7" i="48"/>
  <c r="L8" i="48"/>
  <c r="L9" i="48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28" i="48"/>
  <c r="L29" i="48"/>
  <c r="L30" i="48"/>
  <c r="L31" i="48"/>
  <c r="L32" i="48"/>
  <c r="L33" i="48"/>
  <c r="L34" i="48"/>
  <c r="L8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M8" i="47"/>
  <c r="M9" i="47"/>
  <c r="M10" i="47"/>
  <c r="M11" i="47"/>
  <c r="M12" i="47"/>
  <c r="M13" i="47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M27" i="47"/>
  <c r="M28" i="47"/>
  <c r="M29" i="47"/>
  <c r="M30" i="47"/>
  <c r="M31" i="47"/>
  <c r="M32" i="47"/>
  <c r="M33" i="47"/>
  <c r="M34" i="47"/>
  <c r="M35" i="47"/>
  <c r="M36" i="47"/>
  <c r="M7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M27" i="46"/>
  <c r="M28" i="46"/>
  <c r="M29" i="46"/>
  <c r="M30" i="46"/>
  <c r="M31" i="46"/>
  <c r="M32" i="46"/>
  <c r="M33" i="46"/>
  <c r="M34" i="46"/>
  <c r="M35" i="46"/>
  <c r="M36" i="46"/>
  <c r="M37" i="46"/>
  <c r="M38" i="46"/>
  <c r="M39" i="46"/>
  <c r="M40" i="46"/>
  <c r="M41" i="46"/>
  <c r="M42" i="46"/>
  <c r="M43" i="46"/>
  <c r="M44" i="46"/>
  <c r="M45" i="46"/>
  <c r="M46" i="46"/>
  <c r="M47" i="46"/>
  <c r="M48" i="46"/>
  <c r="M49" i="46"/>
  <c r="M50" i="46"/>
  <c r="M51" i="46"/>
  <c r="M52" i="46"/>
  <c r="M53" i="46"/>
  <c r="M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2" i="46"/>
  <c r="K33" i="46"/>
  <c r="K34" i="46"/>
  <c r="K35" i="46"/>
  <c r="K36" i="46"/>
  <c r="K37" i="46"/>
  <c r="K38" i="46"/>
  <c r="K39" i="46"/>
  <c r="K40" i="46"/>
  <c r="K41" i="46"/>
  <c r="K42" i="46"/>
  <c r="K43" i="46"/>
  <c r="K44" i="46"/>
  <c r="K45" i="46"/>
  <c r="K46" i="46"/>
  <c r="L7" i="46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L30" i="46"/>
  <c r="L31" i="46"/>
  <c r="L32" i="46"/>
  <c r="L33" i="46"/>
  <c r="L34" i="46"/>
  <c r="L35" i="46"/>
  <c r="L36" i="46"/>
  <c r="L37" i="46"/>
  <c r="L38" i="46"/>
  <c r="L39" i="46"/>
  <c r="L40" i="46"/>
  <c r="L41" i="46"/>
  <c r="L42" i="46"/>
  <c r="L43" i="46"/>
  <c r="L44" i="46"/>
  <c r="L45" i="46"/>
  <c r="L46" i="46"/>
  <c r="L47" i="46"/>
  <c r="L48" i="46"/>
  <c r="L49" i="46"/>
  <c r="L50" i="46"/>
  <c r="L51" i="46"/>
  <c r="L52" i="46"/>
  <c r="AH14" i="48" l="1"/>
  <c r="AH15" i="48"/>
  <c r="AH16" i="48"/>
  <c r="AH17" i="48"/>
  <c r="AH18" i="48"/>
  <c r="AH19" i="48"/>
  <c r="AH20" i="48"/>
  <c r="AH21" i="48"/>
  <c r="AH22" i="48"/>
  <c r="AH23" i="48"/>
  <c r="AH24" i="48"/>
  <c r="AH25" i="48"/>
  <c r="AH26" i="48"/>
  <c r="AH27" i="48"/>
  <c r="AH28" i="48"/>
  <c r="AH29" i="48"/>
  <c r="AH30" i="48"/>
  <c r="AH31" i="48"/>
  <c r="AH32" i="48"/>
  <c r="AH33" i="48"/>
  <c r="AH7" i="46"/>
  <c r="AH8" i="46"/>
  <c r="AH9" i="46"/>
  <c r="AH10" i="46"/>
  <c r="AH11" i="46"/>
  <c r="AH12" i="46"/>
  <c r="AH13" i="46"/>
  <c r="AH14" i="46"/>
  <c r="AH15" i="46"/>
  <c r="AH16" i="46"/>
  <c r="AH17" i="46"/>
  <c r="AH18" i="46"/>
  <c r="AH19" i="46"/>
  <c r="AH20" i="46"/>
  <c r="AH21" i="46"/>
  <c r="AH22" i="46"/>
  <c r="AH23" i="46"/>
  <c r="AH24" i="46"/>
  <c r="AH25" i="46"/>
  <c r="AH26" i="46"/>
  <c r="AH27" i="46"/>
  <c r="AH28" i="46"/>
  <c r="AH29" i="46"/>
  <c r="AH30" i="46"/>
  <c r="AH31" i="46"/>
  <c r="AH32" i="46"/>
  <c r="AH33" i="46"/>
  <c r="AH34" i="46"/>
  <c r="AH35" i="46"/>
  <c r="AH36" i="46"/>
  <c r="AH37" i="46"/>
  <c r="AH38" i="46"/>
  <c r="AH39" i="46"/>
  <c r="AH40" i="46"/>
  <c r="AH41" i="46"/>
  <c r="AH42" i="46"/>
  <c r="AH43" i="46"/>
  <c r="AH44" i="46"/>
  <c r="AH45" i="46"/>
  <c r="AH46" i="46"/>
  <c r="AH47" i="46"/>
  <c r="AH48" i="46"/>
  <c r="AH49" i="46"/>
  <c r="AH50" i="46"/>
  <c r="AH51" i="46"/>
  <c r="AH52" i="46"/>
  <c r="N38" i="46" l="1"/>
  <c r="N39" i="46"/>
  <c r="N40" i="46"/>
  <c r="N41" i="46"/>
  <c r="N42" i="46"/>
  <c r="N43" i="46"/>
  <c r="N44" i="46"/>
  <c r="N45" i="46"/>
  <c r="N46" i="46"/>
  <c r="N47" i="46"/>
  <c r="N48" i="46"/>
  <c r="N49" i="46"/>
  <c r="N50" i="46"/>
  <c r="N37" i="46"/>
  <c r="O37" i="46"/>
  <c r="Q7" i="49"/>
  <c r="Q8" i="49"/>
  <c r="Q9" i="49"/>
  <c r="Q10" i="49"/>
  <c r="Q11" i="49"/>
  <c r="Q12" i="49"/>
  <c r="Q13" i="49"/>
  <c r="Q14" i="49"/>
  <c r="Q15" i="49"/>
  <c r="Q16" i="49"/>
  <c r="Q17" i="49"/>
  <c r="Q18" i="49"/>
  <c r="Q19" i="49"/>
  <c r="Q20" i="49"/>
  <c r="Q21" i="49"/>
  <c r="Q22" i="49"/>
  <c r="Q23" i="49"/>
  <c r="Q24" i="49"/>
  <c r="Q25" i="49"/>
  <c r="Q26" i="49"/>
  <c r="Q7" i="48"/>
  <c r="Q8" i="48"/>
  <c r="Q9" i="48"/>
  <c r="Q10" i="48"/>
  <c r="Q11" i="48"/>
  <c r="Q12" i="48"/>
  <c r="Q13" i="48"/>
  <c r="Q14" i="48"/>
  <c r="Q15" i="48"/>
  <c r="Q16" i="48"/>
  <c r="Q17" i="48"/>
  <c r="Q18" i="48"/>
  <c r="Q19" i="48"/>
  <c r="Q20" i="48"/>
  <c r="Q21" i="48"/>
  <c r="Q22" i="48"/>
  <c r="Q23" i="48"/>
  <c r="Q24" i="48"/>
  <c r="Q25" i="48"/>
  <c r="Q26" i="48"/>
  <c r="S7" i="48"/>
  <c r="S8" i="48"/>
  <c r="S9" i="48"/>
  <c r="S10" i="48"/>
  <c r="S11" i="48"/>
  <c r="S12" i="48"/>
  <c r="S13" i="48"/>
  <c r="S14" i="48"/>
  <c r="S15" i="48"/>
  <c r="S16" i="48"/>
  <c r="S17" i="48"/>
  <c r="S18" i="48"/>
  <c r="S19" i="48"/>
  <c r="S20" i="48"/>
  <c r="S21" i="48"/>
  <c r="S22" i="48"/>
  <c r="S23" i="48"/>
  <c r="S24" i="48"/>
  <c r="S25" i="48"/>
  <c r="S26" i="48"/>
  <c r="AD23" i="46"/>
  <c r="AD24" i="46"/>
  <c r="AD25" i="46"/>
  <c r="AD26" i="46"/>
  <c r="AD27" i="46"/>
  <c r="AD28" i="46"/>
  <c r="AD29" i="46"/>
  <c r="AD30" i="46"/>
  <c r="AD31" i="46"/>
  <c r="AD32" i="46"/>
  <c r="AD33" i="46"/>
  <c r="AD34" i="46"/>
  <c r="AD35" i="46"/>
  <c r="AD36" i="46"/>
  <c r="AD37" i="46"/>
  <c r="AD38" i="46"/>
  <c r="AD39" i="46"/>
  <c r="AD40" i="46"/>
  <c r="AD41" i="46"/>
  <c r="AD42" i="46"/>
  <c r="AD43" i="46"/>
  <c r="AD44" i="46"/>
  <c r="AD45" i="46"/>
  <c r="K6" i="46"/>
  <c r="N6" i="46"/>
  <c r="O6" i="46"/>
  <c r="P6" i="46"/>
  <c r="Q6" i="46"/>
  <c r="R6" i="46"/>
  <c r="S6" i="46"/>
  <c r="T6" i="46"/>
  <c r="U6" i="46"/>
  <c r="V6" i="46"/>
  <c r="W6" i="46"/>
  <c r="X6" i="46"/>
  <c r="Z6" i="46"/>
  <c r="AA6" i="46"/>
  <c r="AB6" i="46"/>
  <c r="AD6" i="46"/>
  <c r="AE6" i="46"/>
  <c r="AF6" i="46"/>
  <c r="AG6" i="46"/>
  <c r="AJ6" i="46"/>
  <c r="AK6" i="46"/>
  <c r="AL6" i="46"/>
  <c r="AM6" i="46"/>
  <c r="AN6" i="46"/>
  <c r="AO6" i="46"/>
  <c r="AP6" i="46"/>
  <c r="AQ6" i="46"/>
  <c r="N7" i="46"/>
  <c r="O7" i="46"/>
  <c r="P7" i="46"/>
  <c r="Q7" i="46"/>
  <c r="R7" i="46"/>
  <c r="S7" i="46"/>
  <c r="T7" i="46"/>
  <c r="U7" i="46"/>
  <c r="V7" i="46"/>
  <c r="W7" i="46"/>
  <c r="X7" i="46"/>
  <c r="Z7" i="46"/>
  <c r="AA7" i="46"/>
  <c r="AB7" i="46"/>
  <c r="AD7" i="46"/>
  <c r="AE7" i="46"/>
  <c r="AF7" i="46"/>
  <c r="AG7" i="46"/>
  <c r="AJ7" i="46"/>
  <c r="AK7" i="46"/>
  <c r="AL7" i="46"/>
  <c r="AM7" i="46"/>
  <c r="AN7" i="46"/>
  <c r="AO7" i="46"/>
  <c r="AQ7" i="46"/>
  <c r="N8" i="46"/>
  <c r="O8" i="46"/>
  <c r="P8" i="46"/>
  <c r="Q8" i="46"/>
  <c r="R8" i="46"/>
  <c r="S8" i="46"/>
  <c r="T8" i="46"/>
  <c r="U8" i="46"/>
  <c r="V8" i="46"/>
  <c r="W8" i="46"/>
  <c r="X8" i="46"/>
  <c r="Z8" i="46"/>
  <c r="AA8" i="46"/>
  <c r="AB8" i="46"/>
  <c r="AD8" i="46"/>
  <c r="AE8" i="46"/>
  <c r="AF8" i="46"/>
  <c r="AG8" i="46"/>
  <c r="AJ8" i="46"/>
  <c r="AK8" i="46"/>
  <c r="AL8" i="46"/>
  <c r="AM8" i="46"/>
  <c r="AN8" i="46"/>
  <c r="AO8" i="46"/>
  <c r="AQ8" i="46"/>
  <c r="N9" i="46"/>
  <c r="O9" i="46"/>
  <c r="P9" i="46"/>
  <c r="Q9" i="46"/>
  <c r="R9" i="46"/>
  <c r="S9" i="46"/>
  <c r="T9" i="46"/>
  <c r="U9" i="46"/>
  <c r="V9" i="46"/>
  <c r="W9" i="46"/>
  <c r="X9" i="46"/>
  <c r="Z9" i="46"/>
  <c r="AA9" i="46"/>
  <c r="AB9" i="46"/>
  <c r="AD9" i="46"/>
  <c r="AE9" i="46"/>
  <c r="AF9" i="46"/>
  <c r="AG9" i="46"/>
  <c r="AJ9" i="46"/>
  <c r="AK9" i="46"/>
  <c r="AL9" i="46"/>
  <c r="AM9" i="46"/>
  <c r="AN9" i="46"/>
  <c r="AO9" i="46"/>
  <c r="AQ9" i="46"/>
  <c r="N10" i="46"/>
  <c r="O10" i="46"/>
  <c r="P10" i="46"/>
  <c r="Q10" i="46"/>
  <c r="R10" i="46"/>
  <c r="S10" i="46"/>
  <c r="T10" i="46"/>
  <c r="U10" i="46"/>
  <c r="V10" i="46"/>
  <c r="W10" i="46"/>
  <c r="X10" i="46"/>
  <c r="Z10" i="46"/>
  <c r="AA10" i="46"/>
  <c r="AB10" i="46"/>
  <c r="AD10" i="46"/>
  <c r="AE10" i="46"/>
  <c r="AF10" i="46"/>
  <c r="AG10" i="46"/>
  <c r="AJ10" i="46"/>
  <c r="AK10" i="46"/>
  <c r="AL10" i="46"/>
  <c r="AM10" i="46"/>
  <c r="AN10" i="46"/>
  <c r="AO10" i="46"/>
  <c r="AQ10" i="46"/>
  <c r="N11" i="46"/>
  <c r="O11" i="46"/>
  <c r="P11" i="46"/>
  <c r="Q11" i="46"/>
  <c r="R11" i="46"/>
  <c r="S11" i="46"/>
  <c r="T11" i="46"/>
  <c r="U11" i="46"/>
  <c r="V11" i="46"/>
  <c r="W11" i="46"/>
  <c r="X11" i="46"/>
  <c r="Z11" i="46"/>
  <c r="AA11" i="46"/>
  <c r="AB11" i="46"/>
  <c r="AD11" i="46"/>
  <c r="AE11" i="46"/>
  <c r="AF11" i="46"/>
  <c r="AG11" i="46"/>
  <c r="AJ11" i="46"/>
  <c r="AK11" i="46"/>
  <c r="AL11" i="46"/>
  <c r="AM11" i="46"/>
  <c r="AN11" i="46"/>
  <c r="AO11" i="46"/>
  <c r="AQ11" i="46"/>
  <c r="N12" i="46"/>
  <c r="O12" i="46"/>
  <c r="P12" i="46"/>
  <c r="Q12" i="46"/>
  <c r="R12" i="46"/>
  <c r="S12" i="46"/>
  <c r="T12" i="46"/>
  <c r="U12" i="46"/>
  <c r="V12" i="46"/>
  <c r="W12" i="46"/>
  <c r="X12" i="46"/>
  <c r="Z12" i="46"/>
  <c r="AA12" i="46"/>
  <c r="AB12" i="46"/>
  <c r="AD12" i="46"/>
  <c r="AE12" i="46"/>
  <c r="AF12" i="46"/>
  <c r="AG12" i="46"/>
  <c r="AJ12" i="46"/>
  <c r="AK12" i="46"/>
  <c r="AL12" i="46"/>
  <c r="AM12" i="46"/>
  <c r="AN12" i="46"/>
  <c r="AO12" i="46"/>
  <c r="N13" i="46"/>
  <c r="O13" i="46"/>
  <c r="P13" i="46"/>
  <c r="Q13" i="46"/>
  <c r="R13" i="46"/>
  <c r="S13" i="46"/>
  <c r="T13" i="46"/>
  <c r="U13" i="46"/>
  <c r="V13" i="46"/>
  <c r="W13" i="46"/>
  <c r="X13" i="46"/>
  <c r="Z13" i="46"/>
  <c r="AA13" i="46"/>
  <c r="AB13" i="46"/>
  <c r="AD13" i="46"/>
  <c r="AE13" i="46"/>
  <c r="AF13" i="46"/>
  <c r="AG13" i="46"/>
  <c r="AJ13" i="46"/>
  <c r="AK13" i="46"/>
  <c r="AL13" i="46"/>
  <c r="AM13" i="46"/>
  <c r="AN13" i="46"/>
  <c r="AO13" i="46"/>
  <c r="AQ13" i="46"/>
  <c r="N14" i="46"/>
  <c r="O14" i="46"/>
  <c r="P14" i="46"/>
  <c r="Q14" i="46"/>
  <c r="R14" i="46"/>
  <c r="S14" i="46"/>
  <c r="T14" i="46"/>
  <c r="U14" i="46"/>
  <c r="V14" i="46"/>
  <c r="W14" i="46"/>
  <c r="X14" i="46"/>
  <c r="Z14" i="46"/>
  <c r="AA14" i="46"/>
  <c r="AB14" i="46"/>
  <c r="AD14" i="46"/>
  <c r="AE14" i="46"/>
  <c r="AF14" i="46"/>
  <c r="AG14" i="46"/>
  <c r="AJ14" i="46"/>
  <c r="AK14" i="46"/>
  <c r="AL14" i="46"/>
  <c r="AM14" i="46"/>
  <c r="AN14" i="46"/>
  <c r="AO14" i="46"/>
  <c r="AQ14" i="46"/>
  <c r="N15" i="46"/>
  <c r="O15" i="46"/>
  <c r="P15" i="46"/>
  <c r="Q15" i="46"/>
  <c r="R15" i="46"/>
  <c r="S15" i="46"/>
  <c r="T15" i="46"/>
  <c r="U15" i="46"/>
  <c r="V15" i="46"/>
  <c r="W15" i="46"/>
  <c r="X15" i="46"/>
  <c r="Z15" i="46"/>
  <c r="AA15" i="46"/>
  <c r="AB15" i="46"/>
  <c r="AD15" i="46"/>
  <c r="AE15" i="46"/>
  <c r="AF15" i="46"/>
  <c r="AG15" i="46"/>
  <c r="AJ15" i="46"/>
  <c r="AK15" i="46"/>
  <c r="AL15" i="46"/>
  <c r="AM15" i="46"/>
  <c r="AN15" i="46"/>
  <c r="AO15" i="46"/>
  <c r="AQ15" i="46"/>
  <c r="N16" i="46"/>
  <c r="O16" i="46"/>
  <c r="P16" i="46"/>
  <c r="Q16" i="46"/>
  <c r="R16" i="46"/>
  <c r="S16" i="46"/>
  <c r="T16" i="46"/>
  <c r="U16" i="46"/>
  <c r="V16" i="46"/>
  <c r="W16" i="46"/>
  <c r="X16" i="46"/>
  <c r="Z16" i="46"/>
  <c r="AA16" i="46"/>
  <c r="AB16" i="46"/>
  <c r="AD16" i="46"/>
  <c r="AE16" i="46"/>
  <c r="AF16" i="46"/>
  <c r="AG16" i="46"/>
  <c r="AJ16" i="46"/>
  <c r="AK16" i="46"/>
  <c r="AL16" i="46"/>
  <c r="AM16" i="46"/>
  <c r="AN16" i="46"/>
  <c r="AO16" i="46"/>
  <c r="AQ16" i="46"/>
  <c r="N17" i="46"/>
  <c r="O17" i="46"/>
  <c r="P17" i="46"/>
  <c r="Q17" i="46"/>
  <c r="R17" i="46"/>
  <c r="S17" i="46"/>
  <c r="T17" i="46"/>
  <c r="U17" i="46"/>
  <c r="V17" i="46"/>
  <c r="W17" i="46"/>
  <c r="X17" i="46"/>
  <c r="Z17" i="46"/>
  <c r="AA17" i="46"/>
  <c r="AB17" i="46"/>
  <c r="AD17" i="46"/>
  <c r="AE17" i="46"/>
  <c r="AF17" i="46"/>
  <c r="AG17" i="46"/>
  <c r="AJ17" i="46"/>
  <c r="AK17" i="46"/>
  <c r="AL17" i="46"/>
  <c r="AM17" i="46"/>
  <c r="AN17" i="46"/>
  <c r="AO17" i="46"/>
  <c r="AQ17" i="46"/>
  <c r="N18" i="46"/>
  <c r="O18" i="46"/>
  <c r="P18" i="46"/>
  <c r="Q18" i="46"/>
  <c r="R18" i="46"/>
  <c r="S18" i="46"/>
  <c r="T18" i="46"/>
  <c r="U18" i="46"/>
  <c r="V18" i="46"/>
  <c r="W18" i="46"/>
  <c r="X18" i="46"/>
  <c r="Z18" i="46"/>
  <c r="AA18" i="46"/>
  <c r="AB18" i="46"/>
  <c r="AD18" i="46"/>
  <c r="AE18" i="46"/>
  <c r="AF18" i="46"/>
  <c r="AG18" i="46"/>
  <c r="AJ18" i="46"/>
  <c r="AK18" i="46"/>
  <c r="AL18" i="46"/>
  <c r="AM18" i="46"/>
  <c r="AN18" i="46"/>
  <c r="AO18" i="46"/>
  <c r="AQ18" i="46"/>
  <c r="N19" i="46"/>
  <c r="O19" i="46"/>
  <c r="P19" i="46"/>
  <c r="Q19" i="46"/>
  <c r="R19" i="46"/>
  <c r="S19" i="46"/>
  <c r="T19" i="46"/>
  <c r="U19" i="46"/>
  <c r="V19" i="46"/>
  <c r="W19" i="46"/>
  <c r="X19" i="46"/>
  <c r="Z19" i="46"/>
  <c r="AA19" i="46"/>
  <c r="AB19" i="46"/>
  <c r="AD19" i="46"/>
  <c r="AE19" i="46"/>
  <c r="AF19" i="46"/>
  <c r="AG19" i="46"/>
  <c r="AJ19" i="46"/>
  <c r="AK19" i="46"/>
  <c r="AL19" i="46"/>
  <c r="AM19" i="46"/>
  <c r="AN19" i="46"/>
  <c r="AO19" i="46"/>
  <c r="AQ19" i="46"/>
  <c r="N20" i="46"/>
  <c r="O20" i="46"/>
  <c r="P20" i="46"/>
  <c r="Q20" i="46"/>
  <c r="R20" i="46"/>
  <c r="S20" i="46"/>
  <c r="T20" i="46"/>
  <c r="U20" i="46"/>
  <c r="V20" i="46"/>
  <c r="W20" i="46"/>
  <c r="X20" i="46"/>
  <c r="Z20" i="46"/>
  <c r="AA20" i="46"/>
  <c r="AB20" i="46"/>
  <c r="AC20" i="46"/>
  <c r="AD20" i="46"/>
  <c r="AE20" i="46"/>
  <c r="AF20" i="46"/>
  <c r="AG20" i="46"/>
  <c r="AJ20" i="46"/>
  <c r="AK20" i="46"/>
  <c r="AL20" i="46"/>
  <c r="AM20" i="46"/>
  <c r="AN20" i="46"/>
  <c r="AO20" i="46"/>
  <c r="AQ20" i="46"/>
  <c r="N21" i="46"/>
  <c r="O21" i="46"/>
  <c r="P21" i="46"/>
  <c r="Q21" i="46"/>
  <c r="R21" i="46"/>
  <c r="S21" i="46"/>
  <c r="T21" i="46"/>
  <c r="U21" i="46"/>
  <c r="V21" i="46"/>
  <c r="W21" i="46"/>
  <c r="X21" i="46"/>
  <c r="Z21" i="46"/>
  <c r="AA21" i="46"/>
  <c r="AB21" i="46"/>
  <c r="AD21" i="46"/>
  <c r="AE21" i="46"/>
  <c r="AF21" i="46"/>
  <c r="AG21" i="46"/>
  <c r="AJ21" i="46"/>
  <c r="AK21" i="46"/>
  <c r="AL21" i="46"/>
  <c r="AM21" i="46"/>
  <c r="AN21" i="46"/>
  <c r="AO21" i="46"/>
  <c r="AQ21" i="46"/>
  <c r="N22" i="46"/>
  <c r="O22" i="46"/>
  <c r="P22" i="46"/>
  <c r="Q22" i="46"/>
  <c r="R22" i="46"/>
  <c r="S22" i="46"/>
  <c r="T22" i="46"/>
  <c r="U22" i="46"/>
  <c r="V22" i="46"/>
  <c r="W22" i="46"/>
  <c r="X22" i="46"/>
  <c r="Z22" i="46"/>
  <c r="AA22" i="46"/>
  <c r="AB22" i="46"/>
  <c r="AD22" i="46"/>
  <c r="AE22" i="46"/>
  <c r="AF22" i="46"/>
  <c r="AG22" i="46"/>
  <c r="AJ22" i="46"/>
  <c r="AK22" i="46"/>
  <c r="AL22" i="46"/>
  <c r="AM22" i="46"/>
  <c r="AN22" i="46"/>
  <c r="AO22" i="46"/>
  <c r="AQ22" i="46"/>
  <c r="N23" i="46"/>
  <c r="O23" i="46"/>
  <c r="P23" i="46"/>
  <c r="Q23" i="46"/>
  <c r="R23" i="46"/>
  <c r="S23" i="46"/>
  <c r="T23" i="46"/>
  <c r="U23" i="46"/>
  <c r="V23" i="46"/>
  <c r="W23" i="46"/>
  <c r="X23" i="46"/>
  <c r="Z23" i="46"/>
  <c r="AA23" i="46"/>
  <c r="AB23" i="46"/>
  <c r="AE23" i="46"/>
  <c r="AF23" i="46"/>
  <c r="AG23" i="46"/>
  <c r="AJ23" i="46"/>
  <c r="AK23" i="46"/>
  <c r="AL23" i="46"/>
  <c r="AM23" i="46"/>
  <c r="AN23" i="46"/>
  <c r="AO23" i="46"/>
  <c r="AQ23" i="46"/>
  <c r="N24" i="46"/>
  <c r="O24" i="46"/>
  <c r="P24" i="46"/>
  <c r="Q24" i="46"/>
  <c r="R24" i="46"/>
  <c r="S24" i="46"/>
  <c r="T24" i="46"/>
  <c r="U24" i="46"/>
  <c r="V24" i="46"/>
  <c r="W24" i="46"/>
  <c r="X24" i="46"/>
  <c r="Z24" i="46"/>
  <c r="AA24" i="46"/>
  <c r="AB24" i="46"/>
  <c r="AE24" i="46"/>
  <c r="AF24" i="46"/>
  <c r="AG24" i="46"/>
  <c r="AJ24" i="46"/>
  <c r="AK24" i="46"/>
  <c r="AL24" i="46"/>
  <c r="AM24" i="46"/>
  <c r="AN24" i="46"/>
  <c r="AO24" i="46"/>
  <c r="AQ24" i="46"/>
  <c r="N25" i="46"/>
  <c r="O25" i="46"/>
  <c r="P25" i="46"/>
  <c r="Q25" i="46"/>
  <c r="R25" i="46"/>
  <c r="S25" i="46"/>
  <c r="T25" i="46"/>
  <c r="U25" i="46"/>
  <c r="V25" i="46"/>
  <c r="W25" i="46"/>
  <c r="X25" i="46"/>
  <c r="Z25" i="46"/>
  <c r="AA25" i="46"/>
  <c r="AE25" i="46"/>
  <c r="AF25" i="46"/>
  <c r="AG25" i="46"/>
  <c r="AJ25" i="46"/>
  <c r="AK25" i="46"/>
  <c r="AL25" i="46"/>
  <c r="AM25" i="46"/>
  <c r="AN25" i="46"/>
  <c r="AO25" i="46"/>
  <c r="AQ25" i="46"/>
  <c r="N26" i="46"/>
  <c r="O26" i="46"/>
  <c r="P26" i="46"/>
  <c r="Q26" i="46"/>
  <c r="R26" i="46"/>
  <c r="S26" i="46"/>
  <c r="T26" i="46"/>
  <c r="U26" i="46"/>
  <c r="V26" i="46"/>
  <c r="W26" i="46"/>
  <c r="X26" i="46"/>
  <c r="Z26" i="46"/>
  <c r="AA26" i="46"/>
  <c r="AE26" i="46"/>
  <c r="AF26" i="46"/>
  <c r="AG26" i="46"/>
  <c r="AJ26" i="46"/>
  <c r="AK26" i="46"/>
  <c r="AL26" i="46"/>
  <c r="AM26" i="46"/>
  <c r="AN26" i="46"/>
  <c r="AO26" i="46"/>
  <c r="AQ26" i="46"/>
  <c r="N27" i="46"/>
  <c r="O27" i="46"/>
  <c r="P27" i="46"/>
  <c r="Q27" i="46"/>
  <c r="R27" i="46"/>
  <c r="S27" i="46"/>
  <c r="T27" i="46"/>
  <c r="U27" i="46"/>
  <c r="V27" i="46"/>
  <c r="W27" i="46"/>
  <c r="X27" i="46"/>
  <c r="Z27" i="46"/>
  <c r="AA27" i="46"/>
  <c r="AE27" i="46"/>
  <c r="AF27" i="46"/>
  <c r="AG27" i="46"/>
  <c r="AJ27" i="46"/>
  <c r="AK27" i="46"/>
  <c r="AL27" i="46"/>
  <c r="AM27" i="46"/>
  <c r="AN27" i="46"/>
  <c r="AO27" i="46"/>
  <c r="AQ27" i="46"/>
  <c r="N28" i="46"/>
  <c r="O28" i="46"/>
  <c r="P28" i="46"/>
  <c r="Q28" i="46"/>
  <c r="R28" i="46"/>
  <c r="S28" i="46"/>
  <c r="T28" i="46"/>
  <c r="U28" i="46"/>
  <c r="V28" i="46"/>
  <c r="W28" i="46"/>
  <c r="X28" i="46"/>
  <c r="Z28" i="46"/>
  <c r="AC28" i="46"/>
  <c r="AE28" i="46"/>
  <c r="AF28" i="46"/>
  <c r="AG28" i="46"/>
  <c r="AI28" i="46"/>
  <c r="AJ28" i="46"/>
  <c r="AK28" i="46"/>
  <c r="AL28" i="46"/>
  <c r="AM28" i="46"/>
  <c r="AO28" i="46"/>
  <c r="AQ28" i="46"/>
  <c r="N29" i="46"/>
  <c r="O29" i="46"/>
  <c r="P29" i="46"/>
  <c r="Q29" i="46"/>
  <c r="R29" i="46"/>
  <c r="S29" i="46"/>
  <c r="T29" i="46"/>
  <c r="U29" i="46"/>
  <c r="V29" i="46"/>
  <c r="W29" i="46"/>
  <c r="X29" i="46"/>
  <c r="Z29" i="46"/>
  <c r="AC29" i="46"/>
  <c r="AE29" i="46"/>
  <c r="AF29" i="46"/>
  <c r="AG29" i="46"/>
  <c r="AI29" i="46"/>
  <c r="AJ29" i="46"/>
  <c r="AK29" i="46"/>
  <c r="AL29" i="46"/>
  <c r="AM29" i="46"/>
  <c r="AO29" i="46"/>
  <c r="AQ29" i="46"/>
  <c r="N30" i="46"/>
  <c r="O30" i="46"/>
  <c r="P30" i="46"/>
  <c r="Q30" i="46"/>
  <c r="R30" i="46"/>
  <c r="S30" i="46"/>
  <c r="T30" i="46"/>
  <c r="U30" i="46"/>
  <c r="V30" i="46"/>
  <c r="W30" i="46"/>
  <c r="X30" i="46"/>
  <c r="Z30" i="46"/>
  <c r="AC30" i="46"/>
  <c r="AE30" i="46"/>
  <c r="AF30" i="46"/>
  <c r="AG30" i="46"/>
  <c r="AI30" i="46"/>
  <c r="AJ30" i="46"/>
  <c r="AK30" i="46"/>
  <c r="AL30" i="46"/>
  <c r="AM30" i="46"/>
  <c r="AO30" i="46"/>
  <c r="AQ30" i="46"/>
  <c r="N31" i="46"/>
  <c r="O31" i="46"/>
  <c r="P31" i="46"/>
  <c r="Q31" i="46"/>
  <c r="R31" i="46"/>
  <c r="S31" i="46"/>
  <c r="T31" i="46"/>
  <c r="U31" i="46"/>
  <c r="V31" i="46"/>
  <c r="W31" i="46"/>
  <c r="X31" i="46"/>
  <c r="Z31" i="46"/>
  <c r="AB31" i="46"/>
  <c r="AC31" i="46"/>
  <c r="AE31" i="46"/>
  <c r="AF31" i="46"/>
  <c r="AG31" i="46"/>
  <c r="AI31" i="46"/>
  <c r="AJ31" i="46"/>
  <c r="AK31" i="46"/>
  <c r="AL31" i="46"/>
  <c r="AM31" i="46"/>
  <c r="AO31" i="46"/>
  <c r="AQ31" i="46"/>
  <c r="N32" i="46"/>
  <c r="O32" i="46"/>
  <c r="P32" i="46"/>
  <c r="Q32" i="46"/>
  <c r="R32" i="46"/>
  <c r="S32" i="46"/>
  <c r="T32" i="46"/>
  <c r="U32" i="46"/>
  <c r="V32" i="46"/>
  <c r="W32" i="46"/>
  <c r="X32" i="46"/>
  <c r="Z32" i="46"/>
  <c r="AB32" i="46"/>
  <c r="AC32" i="46"/>
  <c r="AE32" i="46"/>
  <c r="AF32" i="46"/>
  <c r="AG32" i="46"/>
  <c r="AI32" i="46"/>
  <c r="AJ32" i="46"/>
  <c r="AK32" i="46"/>
  <c r="AL32" i="46"/>
  <c r="AM32" i="46"/>
  <c r="AO32" i="46"/>
  <c r="AQ32" i="46"/>
  <c r="N33" i="46"/>
  <c r="O33" i="46"/>
  <c r="P33" i="46"/>
  <c r="Q33" i="46"/>
  <c r="R33" i="46"/>
  <c r="S33" i="46"/>
  <c r="T33" i="46"/>
  <c r="U33" i="46"/>
  <c r="V33" i="46"/>
  <c r="W33" i="46"/>
  <c r="X33" i="46"/>
  <c r="Z33" i="46"/>
  <c r="AB33" i="46"/>
  <c r="AC33" i="46"/>
  <c r="AE33" i="46"/>
  <c r="AF33" i="46"/>
  <c r="AG33" i="46"/>
  <c r="AI33" i="46"/>
  <c r="AJ33" i="46"/>
  <c r="AK33" i="46"/>
  <c r="AL33" i="46"/>
  <c r="AM33" i="46"/>
  <c r="AO33" i="46"/>
  <c r="N34" i="46"/>
  <c r="O34" i="46"/>
  <c r="P34" i="46"/>
  <c r="Q34" i="46"/>
  <c r="R34" i="46"/>
  <c r="S34" i="46"/>
  <c r="T34" i="46"/>
  <c r="U34" i="46"/>
  <c r="V34" i="46"/>
  <c r="W34" i="46"/>
  <c r="X34" i="46"/>
  <c r="Z34" i="46"/>
  <c r="AB34" i="46"/>
  <c r="AC34" i="46"/>
  <c r="AE34" i="46"/>
  <c r="AF34" i="46"/>
  <c r="AG34" i="46"/>
  <c r="AI34" i="46"/>
  <c r="AJ34" i="46"/>
  <c r="AK34" i="46"/>
  <c r="AL34" i="46"/>
  <c r="AM34" i="46"/>
  <c r="AO34" i="46"/>
  <c r="N35" i="46"/>
  <c r="O35" i="46"/>
  <c r="P35" i="46"/>
  <c r="Q35" i="46"/>
  <c r="R35" i="46"/>
  <c r="S35" i="46"/>
  <c r="T35" i="46"/>
  <c r="U35" i="46"/>
  <c r="V35" i="46"/>
  <c r="W35" i="46"/>
  <c r="X35" i="46"/>
  <c r="Z35" i="46"/>
  <c r="AB35" i="46"/>
  <c r="AC35" i="46"/>
  <c r="AE35" i="46"/>
  <c r="AF35" i="46"/>
  <c r="AG35" i="46"/>
  <c r="AI35" i="46"/>
  <c r="AJ35" i="46"/>
  <c r="AK35" i="46"/>
  <c r="AL35" i="46"/>
  <c r="AM35" i="46"/>
  <c r="AO35" i="46"/>
  <c r="N36" i="46"/>
  <c r="O36" i="46"/>
  <c r="P36" i="46"/>
  <c r="Q36" i="46"/>
  <c r="R36" i="46"/>
  <c r="S36" i="46"/>
  <c r="T36" i="46"/>
  <c r="U36" i="46"/>
  <c r="V36" i="46"/>
  <c r="W36" i="46"/>
  <c r="X36" i="46"/>
  <c r="Z36" i="46"/>
  <c r="AB36" i="46"/>
  <c r="AC36" i="46"/>
  <c r="AE36" i="46"/>
  <c r="AF36" i="46"/>
  <c r="AG36" i="46"/>
  <c r="AI36" i="46"/>
  <c r="AJ36" i="46"/>
  <c r="AK36" i="46"/>
  <c r="AL36" i="46"/>
  <c r="AM36" i="46"/>
  <c r="AO36" i="46"/>
  <c r="P37" i="46"/>
  <c r="Q37" i="46"/>
  <c r="R37" i="46"/>
  <c r="S37" i="46"/>
  <c r="T37" i="46"/>
  <c r="U37" i="46"/>
  <c r="V37" i="46"/>
  <c r="W37" i="46"/>
  <c r="X37" i="46"/>
  <c r="Z37" i="46"/>
  <c r="AB37" i="46"/>
  <c r="AC37" i="46"/>
  <c r="AE37" i="46"/>
  <c r="AF37" i="46"/>
  <c r="AG37" i="46"/>
  <c r="AI37" i="46"/>
  <c r="AJ37" i="46"/>
  <c r="AK37" i="46"/>
  <c r="AL37" i="46"/>
  <c r="AM37" i="46"/>
  <c r="AO37" i="46"/>
  <c r="O38" i="46"/>
  <c r="P38" i="46"/>
  <c r="Q38" i="46"/>
  <c r="R38" i="46"/>
  <c r="S38" i="46"/>
  <c r="T38" i="46"/>
  <c r="U38" i="46"/>
  <c r="V38" i="46"/>
  <c r="W38" i="46"/>
  <c r="X38" i="46"/>
  <c r="Z38" i="46"/>
  <c r="AB38" i="46"/>
  <c r="AC38" i="46"/>
  <c r="AE38" i="46"/>
  <c r="AF38" i="46"/>
  <c r="AG38" i="46"/>
  <c r="AI38" i="46"/>
  <c r="AJ38" i="46"/>
  <c r="AK38" i="46"/>
  <c r="AL38" i="46"/>
  <c r="AM38" i="46"/>
  <c r="AO38" i="46"/>
  <c r="O39" i="46"/>
  <c r="P39" i="46"/>
  <c r="Q39" i="46"/>
  <c r="R39" i="46"/>
  <c r="S39" i="46"/>
  <c r="T39" i="46"/>
  <c r="U39" i="46"/>
  <c r="V39" i="46"/>
  <c r="W39" i="46"/>
  <c r="X39" i="46"/>
  <c r="Z39" i="46"/>
  <c r="AB39" i="46"/>
  <c r="AC39" i="46"/>
  <c r="AE39" i="46"/>
  <c r="AF39" i="46"/>
  <c r="AG39" i="46"/>
  <c r="AI39" i="46"/>
  <c r="AJ39" i="46"/>
  <c r="AK39" i="46"/>
  <c r="AL39" i="46"/>
  <c r="AM39" i="46"/>
  <c r="AO39" i="46"/>
  <c r="AQ39" i="46"/>
  <c r="O40" i="46"/>
  <c r="P40" i="46"/>
  <c r="Q40" i="46"/>
  <c r="R40" i="46"/>
  <c r="S40" i="46"/>
  <c r="T40" i="46"/>
  <c r="U40" i="46"/>
  <c r="V40" i="46"/>
  <c r="W40" i="46"/>
  <c r="X40" i="46"/>
  <c r="Z40" i="46"/>
  <c r="AB40" i="46"/>
  <c r="AC40" i="46"/>
  <c r="AE40" i="46"/>
  <c r="AF40" i="46"/>
  <c r="AG40" i="46"/>
  <c r="AI40" i="46"/>
  <c r="AJ40" i="46"/>
  <c r="AK40" i="46"/>
  <c r="AL40" i="46"/>
  <c r="AM40" i="46"/>
  <c r="AO40" i="46"/>
  <c r="AQ40" i="46"/>
  <c r="O41" i="46"/>
  <c r="P41" i="46"/>
  <c r="Q41" i="46"/>
  <c r="R41" i="46"/>
  <c r="S41" i="46"/>
  <c r="T41" i="46"/>
  <c r="U41" i="46"/>
  <c r="V41" i="46"/>
  <c r="W41" i="46"/>
  <c r="X41" i="46"/>
  <c r="Z41" i="46"/>
  <c r="AB41" i="46"/>
  <c r="AC41" i="46"/>
  <c r="AE41" i="46"/>
  <c r="AF41" i="46"/>
  <c r="AG41" i="46"/>
  <c r="AI41" i="46"/>
  <c r="AJ41" i="46"/>
  <c r="AK41" i="46"/>
  <c r="AL41" i="46"/>
  <c r="AM41" i="46"/>
  <c r="AO41" i="46"/>
  <c r="AQ41" i="46"/>
  <c r="O42" i="46"/>
  <c r="P42" i="46"/>
  <c r="Q42" i="46"/>
  <c r="R42" i="46"/>
  <c r="S42" i="46"/>
  <c r="T42" i="46"/>
  <c r="U42" i="46"/>
  <c r="V42" i="46"/>
  <c r="W42" i="46"/>
  <c r="X42" i="46"/>
  <c r="Z42" i="46"/>
  <c r="AB42" i="46"/>
  <c r="AC42" i="46"/>
  <c r="AE42" i="46"/>
  <c r="AF42" i="46"/>
  <c r="AG42" i="46"/>
  <c r="AI42" i="46"/>
  <c r="AJ42" i="46"/>
  <c r="AK42" i="46"/>
  <c r="AL42" i="46"/>
  <c r="AM42" i="46"/>
  <c r="AO42" i="46"/>
  <c r="AQ42" i="46"/>
  <c r="O43" i="46"/>
  <c r="P43" i="46"/>
  <c r="Q43" i="46"/>
  <c r="R43" i="46"/>
  <c r="S43" i="46"/>
  <c r="T43" i="46"/>
  <c r="U43" i="46"/>
  <c r="V43" i="46"/>
  <c r="W43" i="46"/>
  <c r="X43" i="46"/>
  <c r="Z43" i="46"/>
  <c r="AB43" i="46"/>
  <c r="AC43" i="46"/>
  <c r="AE43" i="46"/>
  <c r="AF43" i="46"/>
  <c r="AG43" i="46"/>
  <c r="AI43" i="46"/>
  <c r="AJ43" i="46"/>
  <c r="AK43" i="46"/>
  <c r="AL43" i="46"/>
  <c r="AM43" i="46"/>
  <c r="AO43" i="46"/>
  <c r="AQ43" i="46"/>
  <c r="O44" i="46"/>
  <c r="P44" i="46"/>
  <c r="Q44" i="46"/>
  <c r="R44" i="46"/>
  <c r="S44" i="46"/>
  <c r="T44" i="46"/>
  <c r="U44" i="46"/>
  <c r="V44" i="46"/>
  <c r="W44" i="46"/>
  <c r="X44" i="46"/>
  <c r="Z44" i="46"/>
  <c r="AB44" i="46"/>
  <c r="AC44" i="46"/>
  <c r="AE44" i="46"/>
  <c r="AF44" i="46"/>
  <c r="AG44" i="46"/>
  <c r="AI44" i="46"/>
  <c r="AJ44" i="46"/>
  <c r="AK44" i="46"/>
  <c r="AL44" i="46"/>
  <c r="AM44" i="46"/>
  <c r="AO44" i="46"/>
  <c r="AQ44" i="46"/>
  <c r="O45" i="46"/>
  <c r="P45" i="46"/>
  <c r="Q45" i="46"/>
  <c r="R45" i="46"/>
  <c r="S45" i="46"/>
  <c r="T45" i="46"/>
  <c r="U45" i="46"/>
  <c r="V45" i="46"/>
  <c r="W45" i="46"/>
  <c r="X45" i="46"/>
  <c r="Z45" i="46"/>
  <c r="AB45" i="46"/>
  <c r="AC45" i="46"/>
  <c r="AE45" i="46"/>
  <c r="AF45" i="46"/>
  <c r="AG45" i="46"/>
  <c r="AI45" i="46"/>
  <c r="AJ45" i="46"/>
  <c r="AK45" i="46"/>
  <c r="AL45" i="46"/>
  <c r="AM45" i="46"/>
  <c r="AO45" i="46"/>
  <c r="AQ45" i="46"/>
  <c r="O46" i="46"/>
  <c r="P46" i="46"/>
  <c r="Q46" i="46"/>
  <c r="R46" i="46"/>
  <c r="S46" i="46"/>
  <c r="T46" i="46"/>
  <c r="U46" i="46"/>
  <c r="V46" i="46"/>
  <c r="W46" i="46"/>
  <c r="X46" i="46"/>
  <c r="Z46" i="46"/>
  <c r="AC46" i="46"/>
  <c r="AD46" i="46" a="1"/>
  <c r="AD46" i="46" s="1"/>
  <c r="AE46" i="46"/>
  <c r="AF46" i="46"/>
  <c r="AG46" i="46"/>
  <c r="AI46" i="46"/>
  <c r="AJ46" i="46"/>
  <c r="AK46" i="46"/>
  <c r="AL46" i="46"/>
  <c r="AM46" i="46"/>
  <c r="AO46" i="46"/>
  <c r="AQ46" i="46"/>
  <c r="O47" i="46"/>
  <c r="P47" i="46"/>
  <c r="Q47" i="46"/>
  <c r="R47" i="46"/>
  <c r="S47" i="46"/>
  <c r="T47" i="46"/>
  <c r="U47" i="46"/>
  <c r="V47" i="46"/>
  <c r="W47" i="46"/>
  <c r="X47" i="46"/>
  <c r="Z47" i="46"/>
  <c r="AC47" i="46"/>
  <c r="AD47" i="46" a="1"/>
  <c r="AD47" i="46" s="1"/>
  <c r="AE47" i="46"/>
  <c r="AF47" i="46"/>
  <c r="AG47" i="46"/>
  <c r="AI47" i="46"/>
  <c r="AJ47" i="46"/>
  <c r="AK47" i="46"/>
  <c r="AL47" i="46"/>
  <c r="AM47" i="46"/>
  <c r="AO47" i="46"/>
  <c r="AQ47" i="46"/>
  <c r="O48" i="46"/>
  <c r="P48" i="46"/>
  <c r="Q48" i="46"/>
  <c r="R48" i="46"/>
  <c r="S48" i="46"/>
  <c r="T48" i="46"/>
  <c r="U48" i="46"/>
  <c r="V48" i="46"/>
  <c r="W48" i="46"/>
  <c r="X48" i="46"/>
  <c r="Z48" i="46"/>
  <c r="AC48" i="46"/>
  <c r="AD48" i="46" a="1"/>
  <c r="AD48" i="46" s="1"/>
  <c r="AE48" i="46"/>
  <c r="AF48" i="46"/>
  <c r="AG48" i="46"/>
  <c r="AI48" i="46"/>
  <c r="AJ48" i="46"/>
  <c r="AK48" i="46"/>
  <c r="AL48" i="46"/>
  <c r="AM48" i="46"/>
  <c r="AO48" i="46"/>
  <c r="O49" i="46"/>
  <c r="P49" i="46"/>
  <c r="Q49" i="46"/>
  <c r="R49" i="46"/>
  <c r="S49" i="46"/>
  <c r="T49" i="46"/>
  <c r="U49" i="46"/>
  <c r="V49" i="46"/>
  <c r="W49" i="46"/>
  <c r="X49" i="46"/>
  <c r="Z49" i="46"/>
  <c r="AC49" i="46"/>
  <c r="AD49" i="46" a="1"/>
  <c r="AD49" i="46" s="1"/>
  <c r="AE49" i="46"/>
  <c r="AF49" i="46"/>
  <c r="AG49" i="46"/>
  <c r="AI49" i="46"/>
  <c r="AJ49" i="46"/>
  <c r="AK49" i="46"/>
  <c r="AL49" i="46"/>
  <c r="AM49" i="46"/>
  <c r="AO49" i="46"/>
  <c r="O50" i="46"/>
  <c r="P50" i="46"/>
  <c r="Q50" i="46"/>
  <c r="R50" i="46"/>
  <c r="S50" i="46"/>
  <c r="T50" i="46"/>
  <c r="U50" i="46"/>
  <c r="V50" i="46"/>
  <c r="W50" i="46"/>
  <c r="X50" i="46"/>
  <c r="Z50" i="46"/>
  <c r="AC50" i="46"/>
  <c r="AD50" i="46" a="1"/>
  <c r="AD50" i="46" s="1"/>
  <c r="AE50" i="46"/>
  <c r="AF50" i="46"/>
  <c r="AG50" i="46"/>
  <c r="AI50" i="46"/>
  <c r="AJ50" i="46"/>
  <c r="AK50" i="46"/>
  <c r="AL50" i="46"/>
  <c r="AM50" i="46"/>
  <c r="AO50" i="46"/>
  <c r="N51" i="46"/>
  <c r="O51" i="46"/>
  <c r="P51" i="46"/>
  <c r="Q51" i="46"/>
  <c r="R51" i="46"/>
  <c r="S51" i="46"/>
  <c r="T51" i="46"/>
  <c r="U51" i="46"/>
  <c r="V51" i="46"/>
  <c r="W51" i="46"/>
  <c r="X51" i="46"/>
  <c r="Z51" i="46"/>
  <c r="AC51" i="46"/>
  <c r="AD51" i="46" a="1"/>
  <c r="AD51" i="46" s="1"/>
  <c r="AE51" i="46"/>
  <c r="AF51" i="46"/>
  <c r="AG51" i="46"/>
  <c r="AI51" i="46"/>
  <c r="AJ51" i="46"/>
  <c r="AK51" i="46"/>
  <c r="AL51" i="46"/>
  <c r="AM51" i="46"/>
  <c r="AO51" i="46"/>
  <c r="N52" i="46"/>
  <c r="O52" i="46"/>
  <c r="P52" i="46"/>
  <c r="Q52" i="46"/>
  <c r="R52" i="46"/>
  <c r="S52" i="46"/>
  <c r="T52" i="46"/>
  <c r="U52" i="46"/>
  <c r="V52" i="46"/>
  <c r="W52" i="46"/>
  <c r="X52" i="46"/>
  <c r="Z52" i="46"/>
  <c r="AC52" i="46"/>
  <c r="AD52" i="46" a="1"/>
  <c r="AD52" i="46" s="1"/>
  <c r="AE52" i="46"/>
  <c r="AF52" i="46"/>
  <c r="AG52" i="46"/>
  <c r="AI52" i="46"/>
  <c r="AJ52" i="46"/>
  <c r="AK52" i="46"/>
  <c r="AL52" i="46"/>
  <c r="AM52" i="46"/>
  <c r="AO52" i="46"/>
  <c r="L53" i="46"/>
  <c r="N53" i="46"/>
  <c r="O53" i="46"/>
  <c r="P53" i="46"/>
  <c r="Q53" i="46"/>
  <c r="R53" i="46"/>
  <c r="S53" i="46"/>
  <c r="T53" i="46"/>
  <c r="U53" i="46"/>
  <c r="V53" i="46"/>
  <c r="W53" i="46"/>
  <c r="X53" i="46"/>
  <c r="Z53" i="46"/>
  <c r="AC53" i="46"/>
  <c r="AD53" i="46" a="1"/>
  <c r="AD53" i="46" s="1"/>
  <c r="AE53" i="46"/>
  <c r="AF53" i="46"/>
  <c r="AG53" i="46"/>
  <c r="AH53" i="46"/>
  <c r="AI53" i="46"/>
  <c r="AJ53" i="46"/>
  <c r="AK53" i="46"/>
  <c r="AL53" i="46"/>
  <c r="AM53" i="46"/>
  <c r="AO53" i="46"/>
  <c r="N7" i="53" l="1"/>
  <c r="N8" i="53"/>
  <c r="N9" i="53"/>
  <c r="N10" i="53"/>
  <c r="N11" i="53"/>
  <c r="N12" i="53"/>
  <c r="N13" i="53"/>
  <c r="N14" i="53"/>
  <c r="N15" i="53"/>
  <c r="N16" i="53"/>
  <c r="N17" i="53"/>
  <c r="N18" i="53"/>
  <c r="N19" i="53"/>
  <c r="N20" i="53"/>
  <c r="N21" i="53"/>
  <c r="N22" i="53"/>
  <c r="N23" i="53"/>
  <c r="N24" i="53"/>
  <c r="N25" i="53"/>
  <c r="N26" i="53"/>
  <c r="N27" i="53"/>
  <c r="N28" i="53"/>
  <c r="N29" i="53"/>
  <c r="N30" i="53"/>
  <c r="N31" i="53"/>
  <c r="N32" i="53"/>
  <c r="N33" i="53"/>
  <c r="N34" i="53"/>
  <c r="N35" i="53"/>
  <c r="N36" i="53"/>
  <c r="N37" i="53"/>
  <c r="N38" i="53"/>
  <c r="N39" i="53"/>
  <c r="N40" i="53"/>
  <c r="N41" i="53"/>
  <c r="N6" i="53"/>
  <c r="N7" i="52"/>
  <c r="N8" i="52"/>
  <c r="N9" i="52"/>
  <c r="N10" i="52"/>
  <c r="N11" i="52"/>
  <c r="N12" i="52"/>
  <c r="N13" i="52"/>
  <c r="N14" i="52"/>
  <c r="N15" i="52"/>
  <c r="N16" i="52"/>
  <c r="N17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39" i="52"/>
  <c r="N40" i="52"/>
  <c r="N41" i="52"/>
  <c r="N6" i="52"/>
  <c r="N7" i="49"/>
  <c r="N8" i="49"/>
  <c r="N9" i="49"/>
  <c r="N10" i="49"/>
  <c r="N11" i="49"/>
  <c r="N12" i="49"/>
  <c r="N13" i="49"/>
  <c r="N14" i="49"/>
  <c r="N15" i="49"/>
  <c r="N16" i="49"/>
  <c r="N17" i="49"/>
  <c r="N18" i="49"/>
  <c r="N19" i="49"/>
  <c r="N20" i="49"/>
  <c r="N21" i="49"/>
  <c r="N22" i="49"/>
  <c r="N23" i="49"/>
  <c r="N24" i="49"/>
  <c r="N25" i="49"/>
  <c r="N26" i="49"/>
  <c r="N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20" i="49"/>
  <c r="R21" i="49"/>
  <c r="R22" i="49"/>
  <c r="R23" i="49"/>
  <c r="R24" i="49"/>
  <c r="R25" i="49"/>
  <c r="R26" i="49"/>
  <c r="R27" i="49"/>
  <c r="R28" i="49"/>
  <c r="R29" i="49"/>
  <c r="R6" i="49"/>
  <c r="N7" i="50"/>
  <c r="N8" i="50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N22" i="50"/>
  <c r="N23" i="50"/>
  <c r="N24" i="50"/>
  <c r="N25" i="50"/>
  <c r="N26" i="50"/>
  <c r="N27" i="50"/>
  <c r="N28" i="50"/>
  <c r="N29" i="50"/>
  <c r="N30" i="50"/>
  <c r="N31" i="50"/>
  <c r="N32" i="50"/>
  <c r="N33" i="50"/>
  <c r="N6" i="50"/>
  <c r="N7" i="51"/>
  <c r="N8" i="51"/>
  <c r="N9" i="51"/>
  <c r="N10" i="51"/>
  <c r="N11" i="51"/>
  <c r="N12" i="51"/>
  <c r="N13" i="51"/>
  <c r="N14" i="51"/>
  <c r="N15" i="51"/>
  <c r="N16" i="51"/>
  <c r="N17" i="51"/>
  <c r="N18" i="51"/>
  <c r="N19" i="51"/>
  <c r="N20" i="51"/>
  <c r="N21" i="51"/>
  <c r="N22" i="51"/>
  <c r="N23" i="51"/>
  <c r="N24" i="51"/>
  <c r="N25" i="51"/>
  <c r="N26" i="51"/>
  <c r="N27" i="51"/>
  <c r="N28" i="51"/>
  <c r="N29" i="51"/>
  <c r="N30" i="51"/>
  <c r="N31" i="51"/>
  <c r="N32" i="51"/>
  <c r="N33" i="51"/>
  <c r="N34" i="51"/>
  <c r="N35" i="51"/>
  <c r="N36" i="51"/>
  <c r="N37" i="51"/>
  <c r="N38" i="51"/>
  <c r="N6" i="51"/>
  <c r="N7" i="48"/>
  <c r="N8" i="48"/>
  <c r="N9" i="48"/>
  <c r="N10" i="48"/>
  <c r="N11" i="48"/>
  <c r="N12" i="48"/>
  <c r="N13" i="48"/>
  <c r="N14" i="48"/>
  <c r="N15" i="48"/>
  <c r="N16" i="48"/>
  <c r="N17" i="48"/>
  <c r="N18" i="48"/>
  <c r="N19" i="48"/>
  <c r="N20" i="48"/>
  <c r="N21" i="48"/>
  <c r="N22" i="48"/>
  <c r="N23" i="48"/>
  <c r="N24" i="48"/>
  <c r="N25" i="48"/>
  <c r="N26" i="48"/>
  <c r="N27" i="48"/>
  <c r="N28" i="48"/>
  <c r="N29" i="48"/>
  <c r="N30" i="48"/>
  <c r="N31" i="48"/>
  <c r="N32" i="48"/>
  <c r="N33" i="48"/>
  <c r="N34" i="48"/>
  <c r="N35" i="48"/>
  <c r="N36" i="48"/>
  <c r="N37" i="48"/>
  <c r="N38" i="48"/>
  <c r="N39" i="48"/>
  <c r="N40" i="48"/>
  <c r="N41" i="48"/>
  <c r="N42" i="48"/>
  <c r="N43" i="48"/>
  <c r="N44" i="48"/>
  <c r="N45" i="48"/>
  <c r="N46" i="48"/>
  <c r="N47" i="48"/>
  <c r="N48" i="48"/>
  <c r="N49" i="48"/>
  <c r="N50" i="48"/>
  <c r="N51" i="48"/>
  <c r="N52" i="48"/>
  <c r="N53" i="48"/>
  <c r="N6" i="48"/>
  <c r="N6" i="45"/>
  <c r="N7" i="45"/>
  <c r="N8" i="45"/>
  <c r="N9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A8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M8" i="82"/>
  <c r="N8" i="82" s="1"/>
  <c r="M9" i="82"/>
  <c r="N9" i="82" s="1"/>
  <c r="M10" i="82"/>
  <c r="N10" i="82" s="1"/>
  <c r="M11" i="82"/>
  <c r="N11" i="82" s="1"/>
  <c r="M12" i="82"/>
  <c r="N12" i="82" s="1"/>
  <c r="M13" i="82"/>
  <c r="N13" i="82" s="1"/>
  <c r="M14" i="82"/>
  <c r="N14" i="82" s="1"/>
  <c r="M15" i="82"/>
  <c r="N15" i="82" s="1"/>
  <c r="M16" i="82"/>
  <c r="N16" i="82" s="1"/>
  <c r="M17" i="82"/>
  <c r="N17" i="82" s="1"/>
  <c r="M18" i="82"/>
  <c r="N18" i="82" s="1"/>
  <c r="M19" i="82"/>
  <c r="N19" i="82" s="1"/>
  <c r="M20" i="82"/>
  <c r="N20" i="82" s="1"/>
  <c r="M21" i="82"/>
  <c r="N21" i="82" s="1"/>
  <c r="M22" i="82"/>
  <c r="N22" i="82"/>
  <c r="M23" i="82"/>
  <c r="N23" i="82" s="1"/>
  <c r="M24" i="82"/>
  <c r="N24" i="82" s="1"/>
  <c r="M25" i="82"/>
  <c r="N25" i="82" s="1"/>
  <c r="M26" i="82"/>
  <c r="N26" i="82" s="1"/>
  <c r="M27" i="82"/>
  <c r="N27" i="82"/>
  <c r="M28" i="82"/>
  <c r="N28" i="82" s="1"/>
  <c r="M29" i="82"/>
  <c r="N29" i="82" s="1"/>
  <c r="M30" i="82"/>
  <c r="N30" i="82" s="1"/>
  <c r="M31" i="82"/>
  <c r="N31" i="82" s="1"/>
  <c r="M32" i="82"/>
  <c r="N32" i="82" s="1"/>
  <c r="M33" i="82"/>
  <c r="N33" i="82" s="1"/>
  <c r="M34" i="82"/>
  <c r="N34" i="82" s="1"/>
  <c r="M35" i="82"/>
  <c r="N35" i="82" s="1"/>
  <c r="M36" i="82"/>
  <c r="N36" i="82" s="1"/>
  <c r="M37" i="82"/>
  <c r="N37" i="82" s="1"/>
  <c r="M38" i="82"/>
  <c r="N38" i="82"/>
  <c r="M39" i="82"/>
  <c r="N39" i="82" s="1"/>
  <c r="M40" i="82"/>
  <c r="N40" i="82" s="1"/>
  <c r="M41" i="82"/>
  <c r="N41" i="82" s="1"/>
  <c r="M42" i="82"/>
  <c r="N42" i="82" s="1"/>
  <c r="M43" i="82"/>
  <c r="N43" i="82" s="1"/>
  <c r="M44" i="82"/>
  <c r="N44" i="82" s="1"/>
  <c r="M45" i="82"/>
  <c r="N45" i="82" s="1"/>
  <c r="M46" i="82"/>
  <c r="N46" i="82" s="1"/>
  <c r="M47" i="82"/>
  <c r="N47" i="82" s="1"/>
  <c r="M48" i="82"/>
  <c r="N48" i="82" s="1"/>
  <c r="M49" i="82"/>
  <c r="N49" i="82" s="1"/>
  <c r="M50" i="82"/>
  <c r="N50" i="82" s="1"/>
  <c r="M51" i="82"/>
  <c r="N51" i="82" s="1"/>
  <c r="M52" i="82"/>
  <c r="N52" i="82" s="1"/>
  <c r="M53" i="82"/>
  <c r="N53" i="82" s="1"/>
  <c r="M7" i="82"/>
  <c r="N7" i="82" s="1"/>
  <c r="N8" i="37" l="1"/>
  <c r="N16" i="37"/>
  <c r="N37" i="45"/>
  <c r="N24" i="37"/>
  <c r="N23" i="37"/>
  <c r="N15" i="37"/>
  <c r="N7" i="37"/>
  <c r="N36" i="45"/>
  <c r="N22" i="37"/>
  <c r="N14" i="37"/>
  <c r="N21" i="37"/>
  <c r="N13" i="37"/>
  <c r="N20" i="37"/>
  <c r="N12" i="37"/>
  <c r="N19" i="37"/>
  <c r="N11" i="37"/>
  <c r="N40" i="45"/>
  <c r="N18" i="37"/>
  <c r="N10" i="37"/>
  <c r="N39" i="45"/>
  <c r="N6" i="37"/>
  <c r="N17" i="37"/>
  <c r="N9" i="37"/>
  <c r="N38" i="45"/>
  <c r="AJ7" i="49" l="1"/>
  <c r="AK7" i="49"/>
  <c r="AJ8" i="49"/>
  <c r="AK8" i="49"/>
  <c r="AJ9" i="49"/>
  <c r="AK9" i="49"/>
  <c r="AJ10" i="49"/>
  <c r="AK10" i="49"/>
  <c r="AJ11" i="49"/>
  <c r="AK11" i="49"/>
  <c r="AJ12" i="49"/>
  <c r="AK12" i="49"/>
  <c r="AJ13" i="49"/>
  <c r="AK13" i="49"/>
  <c r="AJ14" i="49"/>
  <c r="AK14" i="49"/>
  <c r="AJ15" i="49"/>
  <c r="AK15" i="49"/>
  <c r="AJ16" i="49"/>
  <c r="AK16" i="49"/>
  <c r="AJ17" i="49"/>
  <c r="AK17" i="49"/>
  <c r="AJ18" i="49"/>
  <c r="AK18" i="49"/>
  <c r="AJ19" i="49"/>
  <c r="AK19" i="49"/>
  <c r="AJ20" i="49"/>
  <c r="AK20" i="49"/>
  <c r="AJ21" i="49"/>
  <c r="AK21" i="49"/>
  <c r="AJ22" i="49"/>
  <c r="AK22" i="49"/>
  <c r="AJ23" i="49"/>
  <c r="AK23" i="49"/>
  <c r="AJ24" i="49"/>
  <c r="AK24" i="49"/>
  <c r="AJ25" i="49"/>
  <c r="AK25" i="49"/>
  <c r="AJ26" i="49"/>
  <c r="AK26" i="49"/>
  <c r="AJ27" i="49"/>
  <c r="AK27" i="49"/>
  <c r="AJ28" i="49"/>
  <c r="AK28" i="49"/>
  <c r="AJ29" i="49"/>
  <c r="AK29" i="49"/>
  <c r="AJ30" i="49"/>
  <c r="AK30" i="49"/>
  <c r="AJ31" i="49"/>
  <c r="AK31" i="49"/>
  <c r="AJ32" i="49"/>
  <c r="AK32" i="49"/>
  <c r="AJ33" i="49"/>
  <c r="AK33" i="49"/>
  <c r="AJ34" i="49"/>
  <c r="AK34" i="49"/>
  <c r="AJ35" i="49"/>
  <c r="AK35" i="49"/>
  <c r="AD7" i="49"/>
  <c r="AE7" i="49"/>
  <c r="AF7" i="49"/>
  <c r="AG7" i="49"/>
  <c r="AD8" i="49"/>
  <c r="AE8" i="49"/>
  <c r="AF8" i="49"/>
  <c r="AG8" i="49"/>
  <c r="AD9" i="49"/>
  <c r="AE9" i="49"/>
  <c r="AF9" i="49"/>
  <c r="AG9" i="49"/>
  <c r="AD10" i="49"/>
  <c r="AE10" i="49"/>
  <c r="AF10" i="49"/>
  <c r="AG10" i="49"/>
  <c r="AD11" i="49"/>
  <c r="AE11" i="49"/>
  <c r="AF11" i="49"/>
  <c r="AG11" i="49"/>
  <c r="AD12" i="49"/>
  <c r="AE12" i="49"/>
  <c r="AF12" i="49"/>
  <c r="AG12" i="49"/>
  <c r="AD13" i="49"/>
  <c r="AE13" i="49"/>
  <c r="AF13" i="49"/>
  <c r="AG13" i="49"/>
  <c r="AD14" i="49"/>
  <c r="AE14" i="49"/>
  <c r="AF14" i="49"/>
  <c r="AG14" i="49"/>
  <c r="AD15" i="49"/>
  <c r="AE15" i="49"/>
  <c r="AF15" i="49"/>
  <c r="AG15" i="49"/>
  <c r="AD16" i="49"/>
  <c r="AE16" i="49"/>
  <c r="AF16" i="49"/>
  <c r="AG16" i="49"/>
  <c r="AD17" i="49"/>
  <c r="AE17" i="49"/>
  <c r="AF17" i="49"/>
  <c r="AG17" i="49"/>
  <c r="AD18" i="49"/>
  <c r="AE18" i="49"/>
  <c r="AF18" i="49"/>
  <c r="AG18" i="49"/>
  <c r="AD19" i="49"/>
  <c r="AE19" i="49"/>
  <c r="AF19" i="49"/>
  <c r="AG19" i="49"/>
  <c r="AD20" i="49"/>
  <c r="AE20" i="49"/>
  <c r="AF20" i="49"/>
  <c r="AG20" i="49"/>
  <c r="AD21" i="49"/>
  <c r="AE21" i="49"/>
  <c r="AF21" i="49"/>
  <c r="AG21" i="49"/>
  <c r="AD22" i="49"/>
  <c r="AE22" i="49"/>
  <c r="AF22" i="49"/>
  <c r="AG22" i="49"/>
  <c r="AD23" i="49"/>
  <c r="AE23" i="49"/>
  <c r="AF23" i="49"/>
  <c r="AG23" i="49"/>
  <c r="AD24" i="49"/>
  <c r="AE24" i="49"/>
  <c r="AF24" i="49"/>
  <c r="AG24" i="49"/>
  <c r="AD25" i="49"/>
  <c r="AE25" i="49"/>
  <c r="AF25" i="49"/>
  <c r="AG25" i="49"/>
  <c r="AD26" i="49"/>
  <c r="AE26" i="49"/>
  <c r="AF26" i="49"/>
  <c r="AG26" i="49"/>
  <c r="AD27" i="49"/>
  <c r="AE27" i="49"/>
  <c r="AF27" i="49"/>
  <c r="AG27" i="49"/>
  <c r="AC7" i="49"/>
  <c r="AC8" i="49"/>
  <c r="AC19" i="49"/>
  <c r="R7" i="48"/>
  <c r="R8" i="48"/>
  <c r="R9" i="48"/>
  <c r="R10" i="48"/>
  <c r="R11" i="48"/>
  <c r="R12" i="48"/>
  <c r="R13" i="48"/>
  <c r="R14" i="48"/>
  <c r="R15" i="48"/>
  <c r="R16" i="48"/>
  <c r="R17" i="48"/>
  <c r="R18" i="48"/>
  <c r="R19" i="48"/>
  <c r="R20" i="48"/>
  <c r="R21" i="48"/>
  <c r="R22" i="48"/>
  <c r="R23" i="48"/>
  <c r="R24" i="48"/>
  <c r="R25" i="48"/>
  <c r="R26" i="48"/>
  <c r="R27" i="48"/>
  <c r="R28" i="48"/>
  <c r="R29" i="48"/>
  <c r="R30" i="48"/>
  <c r="R31" i="48"/>
  <c r="R32" i="48"/>
  <c r="R33" i="48"/>
  <c r="R34" i="48"/>
  <c r="R35" i="48"/>
  <c r="R36" i="48"/>
  <c r="R37" i="48"/>
  <c r="R38" i="48"/>
  <c r="AF7" i="48" l="1"/>
  <c r="AG7" i="48"/>
  <c r="AJ7" i="48"/>
  <c r="AK7" i="48"/>
  <c r="AL7" i="48"/>
  <c r="AM7" i="48"/>
  <c r="AN7" i="48"/>
  <c r="AF8" i="48"/>
  <c r="AG8" i="48"/>
  <c r="AJ8" i="48"/>
  <c r="AK8" i="48"/>
  <c r="AL8" i="48"/>
  <c r="AM8" i="48"/>
  <c r="AN8" i="48"/>
  <c r="AF9" i="48"/>
  <c r="AG9" i="48"/>
  <c r="AJ9" i="48"/>
  <c r="AK9" i="48"/>
  <c r="AL9" i="48"/>
  <c r="AM9" i="48"/>
  <c r="AN9" i="48"/>
  <c r="AF10" i="48"/>
  <c r="AG10" i="48"/>
  <c r="AJ10" i="48"/>
  <c r="AK10" i="48"/>
  <c r="AL10" i="48"/>
  <c r="AM10" i="48"/>
  <c r="AN10" i="48"/>
  <c r="AF11" i="48"/>
  <c r="AG11" i="48"/>
  <c r="AJ11" i="48"/>
  <c r="AK11" i="48"/>
  <c r="AL11" i="48"/>
  <c r="AM11" i="48"/>
  <c r="AN11" i="48"/>
  <c r="AF12" i="48"/>
  <c r="AG12" i="48"/>
  <c r="AJ12" i="48"/>
  <c r="AK12" i="48"/>
  <c r="AL12" i="48"/>
  <c r="AM12" i="48"/>
  <c r="AN12" i="48"/>
  <c r="AF13" i="48"/>
  <c r="AG13" i="48"/>
  <c r="AJ13" i="48"/>
  <c r="AK13" i="48"/>
  <c r="AL13" i="48"/>
  <c r="AM13" i="48"/>
  <c r="AN13" i="48"/>
  <c r="AF14" i="48"/>
  <c r="AG14" i="48"/>
  <c r="AJ14" i="48"/>
  <c r="AK14" i="48"/>
  <c r="AL14" i="48"/>
  <c r="AM14" i="48"/>
  <c r="AN14" i="48"/>
  <c r="AF15" i="48"/>
  <c r="AG15" i="48"/>
  <c r="AJ15" i="48"/>
  <c r="AK15" i="48"/>
  <c r="AL15" i="48"/>
  <c r="AM15" i="48"/>
  <c r="AN15" i="48"/>
  <c r="AF16" i="48"/>
  <c r="AG16" i="48"/>
  <c r="AJ16" i="48"/>
  <c r="AK16" i="48"/>
  <c r="AL16" i="48"/>
  <c r="AM16" i="48"/>
  <c r="AN16" i="48"/>
  <c r="AF17" i="48"/>
  <c r="AG17" i="48"/>
  <c r="AJ17" i="48"/>
  <c r="AK17" i="48"/>
  <c r="AL17" i="48"/>
  <c r="AM17" i="48"/>
  <c r="AN17" i="48"/>
  <c r="AF18" i="48"/>
  <c r="AG18" i="48"/>
  <c r="AJ18" i="48"/>
  <c r="AK18" i="48"/>
  <c r="AL18" i="48"/>
  <c r="AM18" i="48"/>
  <c r="AN18" i="48"/>
  <c r="AF19" i="48"/>
  <c r="AG19" i="48"/>
  <c r="AJ19" i="48"/>
  <c r="AK19" i="48"/>
  <c r="AL19" i="48"/>
  <c r="AM19" i="48"/>
  <c r="AN19" i="48"/>
  <c r="AF20" i="48"/>
  <c r="AG20" i="48"/>
  <c r="AJ20" i="48"/>
  <c r="AK20" i="48"/>
  <c r="AL20" i="48"/>
  <c r="AM20" i="48"/>
  <c r="AN20" i="48"/>
  <c r="AF21" i="48"/>
  <c r="AG21" i="48"/>
  <c r="AJ21" i="48"/>
  <c r="AK21" i="48"/>
  <c r="AL21" i="48"/>
  <c r="AM21" i="48"/>
  <c r="AN21" i="48"/>
  <c r="AF22" i="48"/>
  <c r="AG22" i="48"/>
  <c r="AJ22" i="48"/>
  <c r="AK22" i="48"/>
  <c r="AL22" i="48"/>
  <c r="AM22" i="48"/>
  <c r="AN22" i="48"/>
  <c r="AF23" i="48"/>
  <c r="AG23" i="48"/>
  <c r="AJ23" i="48"/>
  <c r="AK23" i="48"/>
  <c r="AL23" i="48"/>
  <c r="AM23" i="48"/>
  <c r="AN23" i="48"/>
  <c r="AF24" i="48"/>
  <c r="AG24" i="48"/>
  <c r="AJ24" i="48"/>
  <c r="AK24" i="48"/>
  <c r="AL24" i="48"/>
  <c r="AM24" i="48"/>
  <c r="AN24" i="48"/>
  <c r="AF25" i="48"/>
  <c r="AG25" i="48"/>
  <c r="AJ25" i="48"/>
  <c r="AK25" i="48"/>
  <c r="AL25" i="48"/>
  <c r="AM25" i="48"/>
  <c r="AN25" i="48"/>
  <c r="AF26" i="48"/>
  <c r="AG26" i="48"/>
  <c r="AJ26" i="48"/>
  <c r="AK26" i="48"/>
  <c r="AL26" i="48"/>
  <c r="AM26" i="48"/>
  <c r="AN26" i="48"/>
  <c r="AF27" i="48"/>
  <c r="AG27" i="48"/>
  <c r="AJ27" i="48"/>
  <c r="AK27" i="48"/>
  <c r="AL27" i="48"/>
  <c r="AM27" i="48"/>
  <c r="AN27" i="48"/>
  <c r="AF28" i="48"/>
  <c r="AG28" i="48"/>
  <c r="AJ28" i="48"/>
  <c r="AK28" i="48"/>
  <c r="AL28" i="48"/>
  <c r="AM28" i="48"/>
  <c r="AN28" i="48"/>
  <c r="AF29" i="48"/>
  <c r="AG29" i="48"/>
  <c r="AJ29" i="48"/>
  <c r="AK29" i="48"/>
  <c r="AL29" i="48"/>
  <c r="AM29" i="48"/>
  <c r="AN29" i="48"/>
  <c r="AF30" i="48"/>
  <c r="AG30" i="48"/>
  <c r="AJ30" i="48"/>
  <c r="AK30" i="48"/>
  <c r="AL30" i="48"/>
  <c r="AM30" i="48"/>
  <c r="AN30" i="48"/>
  <c r="AF31" i="48"/>
  <c r="AG31" i="48"/>
  <c r="AJ31" i="48"/>
  <c r="AK31" i="48"/>
  <c r="AL31" i="48"/>
  <c r="AM31" i="48"/>
  <c r="AN31" i="48"/>
  <c r="AF32" i="48"/>
  <c r="AG32" i="48"/>
  <c r="AJ32" i="48"/>
  <c r="AK32" i="48"/>
  <c r="AL32" i="48"/>
  <c r="AM32" i="48"/>
  <c r="AN32" i="48"/>
  <c r="AF33" i="48"/>
  <c r="AG33" i="48"/>
  <c r="AJ33" i="48"/>
  <c r="AK33" i="48"/>
  <c r="AL33" i="48"/>
  <c r="AM33" i="48"/>
  <c r="AN33" i="48"/>
  <c r="AF34" i="48"/>
  <c r="AG34" i="48"/>
  <c r="AJ34" i="48"/>
  <c r="AK34" i="48"/>
  <c r="AL34" i="48"/>
  <c r="AM34" i="48"/>
  <c r="AN34" i="48"/>
  <c r="AF35" i="48"/>
  <c r="AG35" i="48"/>
  <c r="AJ35" i="48"/>
  <c r="AK35" i="48"/>
  <c r="AL35" i="48"/>
  <c r="AM35" i="48"/>
  <c r="AN35" i="48"/>
  <c r="AF36" i="48"/>
  <c r="AG36" i="48"/>
  <c r="AJ36" i="48"/>
  <c r="AK36" i="48"/>
  <c r="AL36" i="48"/>
  <c r="AM36" i="48"/>
  <c r="AN36" i="48"/>
  <c r="AF37" i="48"/>
  <c r="AG37" i="48"/>
  <c r="AJ37" i="48"/>
  <c r="AK37" i="48"/>
  <c r="AL37" i="48"/>
  <c r="AM37" i="48"/>
  <c r="AN37" i="48"/>
  <c r="AD7" i="48"/>
  <c r="AD8" i="48"/>
  <c r="AD9" i="48"/>
  <c r="AD10" i="48"/>
  <c r="AD11" i="48"/>
  <c r="AD12" i="48"/>
  <c r="AD13" i="48"/>
  <c r="AD14" i="48"/>
  <c r="AD15" i="48"/>
  <c r="AD16" i="48"/>
  <c r="AD17" i="48"/>
  <c r="AD18" i="48"/>
  <c r="AD19" i="48"/>
  <c r="AD20" i="48"/>
  <c r="AD21" i="48"/>
  <c r="AD22" i="48"/>
  <c r="AD23" i="48"/>
  <c r="AD24" i="48"/>
  <c r="AD25" i="48"/>
  <c r="AD26" i="48"/>
  <c r="AD27" i="48"/>
  <c r="AD28" i="48"/>
  <c r="AD29" i="48"/>
  <c r="AD30" i="48"/>
  <c r="Z7" i="51"/>
  <c r="AA7" i="51"/>
  <c r="Z8" i="51"/>
  <c r="AA8" i="51"/>
  <c r="Z9" i="51"/>
  <c r="AA9" i="51"/>
  <c r="Z10" i="51"/>
  <c r="AA10" i="51"/>
  <c r="Z11" i="51"/>
  <c r="AA11" i="51"/>
  <c r="Z12" i="51"/>
  <c r="AA12" i="51"/>
  <c r="Z13" i="51"/>
  <c r="AA13" i="51"/>
  <c r="Z14" i="51"/>
  <c r="AA14" i="51"/>
  <c r="Z15" i="51"/>
  <c r="AA15" i="51"/>
  <c r="Z16" i="51"/>
  <c r="AA16" i="51"/>
  <c r="Z17" i="51"/>
  <c r="AA17" i="51"/>
  <c r="Z18" i="51"/>
  <c r="AA18" i="51"/>
  <c r="Z19" i="51"/>
  <c r="AA19" i="51"/>
  <c r="Z20" i="51"/>
  <c r="AA20" i="51"/>
  <c r="Z21" i="51"/>
  <c r="AA21" i="51"/>
  <c r="Z22" i="51"/>
  <c r="AA22" i="51"/>
  <c r="Z23" i="51"/>
  <c r="AA23" i="51"/>
  <c r="Z24" i="51"/>
  <c r="AA24" i="51"/>
  <c r="Z25" i="51"/>
  <c r="AA25" i="51"/>
  <c r="Z26" i="51"/>
  <c r="AA26" i="51"/>
  <c r="Z27" i="51"/>
  <c r="AA27" i="51"/>
  <c r="Z28" i="51"/>
  <c r="AA28" i="51"/>
  <c r="Z29" i="51"/>
  <c r="AA29" i="51"/>
  <c r="Z30" i="51"/>
  <c r="AA30" i="51"/>
  <c r="Z31" i="51"/>
  <c r="AA31" i="51"/>
  <c r="Z32" i="51"/>
  <c r="AA32" i="51"/>
  <c r="Z33" i="51"/>
  <c r="AA33" i="51"/>
  <c r="Z34" i="51"/>
  <c r="AA34" i="51"/>
  <c r="Z35" i="51"/>
  <c r="AA35" i="51"/>
  <c r="Z36" i="51"/>
  <c r="AA36" i="51"/>
  <c r="Z37" i="51"/>
  <c r="AA37" i="51"/>
  <c r="Z38" i="51"/>
  <c r="AA38" i="51"/>
  <c r="Z39" i="51"/>
  <c r="AA39" i="51"/>
  <c r="Z40" i="51"/>
  <c r="AA40" i="51"/>
  <c r="Z41" i="51"/>
  <c r="AA41" i="51"/>
  <c r="Z42" i="51"/>
  <c r="AA42" i="51"/>
  <c r="Z43" i="51"/>
  <c r="AA43" i="51"/>
  <c r="Z44" i="51"/>
  <c r="AA44" i="51"/>
  <c r="Z45" i="51"/>
  <c r="AA45" i="51"/>
  <c r="Z46" i="51"/>
  <c r="AA46" i="51"/>
  <c r="Z47" i="51"/>
  <c r="AA47" i="51"/>
  <c r="Z48" i="51"/>
  <c r="AA48" i="51"/>
  <c r="Z49" i="51"/>
  <c r="AA49" i="51"/>
  <c r="Z50" i="51"/>
  <c r="AA50" i="51"/>
  <c r="Z51" i="51"/>
  <c r="AA51" i="51"/>
  <c r="Z52" i="51"/>
  <c r="AA52" i="51"/>
  <c r="Z53" i="51"/>
  <c r="AA53" i="51"/>
  <c r="Z54" i="51"/>
  <c r="AA54" i="51"/>
  <c r="Z55" i="51"/>
  <c r="AA55" i="51"/>
  <c r="Z56" i="51"/>
  <c r="AA56" i="51"/>
  <c r="Z57" i="51"/>
  <c r="AA57" i="51"/>
  <c r="Z58" i="51"/>
  <c r="AA58" i="51"/>
  <c r="Z59" i="51"/>
  <c r="AA59" i="51"/>
  <c r="Z60" i="51"/>
  <c r="AA60" i="51"/>
  <c r="W7" i="51"/>
  <c r="W8" i="51"/>
  <c r="W9" i="51"/>
  <c r="W10" i="51"/>
  <c r="W11" i="51"/>
  <c r="W12" i="51"/>
  <c r="W13" i="51"/>
  <c r="W14" i="51"/>
  <c r="W15" i="51"/>
  <c r="W16" i="51"/>
  <c r="W17" i="51"/>
  <c r="W18" i="51"/>
  <c r="W19" i="51"/>
  <c r="W20" i="51"/>
  <c r="W21" i="51"/>
  <c r="W22" i="51"/>
  <c r="W23" i="51"/>
  <c r="W24" i="51"/>
  <c r="W25" i="51"/>
  <c r="W26" i="51"/>
  <c r="W27" i="51"/>
  <c r="W28" i="51"/>
  <c r="W29" i="51"/>
  <c r="W30" i="51"/>
  <c r="W31" i="51"/>
  <c r="W32" i="51"/>
  <c r="W33" i="51"/>
  <c r="W34" i="51"/>
  <c r="W35" i="51"/>
  <c r="W36" i="51"/>
  <c r="W37" i="51"/>
  <c r="W38" i="51"/>
  <c r="W39" i="51"/>
  <c r="W40" i="51"/>
  <c r="W41" i="51"/>
  <c r="W42" i="51"/>
  <c r="W43" i="51"/>
  <c r="W44" i="51"/>
  <c r="W45" i="51"/>
  <c r="W46" i="51"/>
  <c r="W47" i="51"/>
  <c r="W48" i="51"/>
  <c r="W49" i="51"/>
  <c r="W50" i="51"/>
  <c r="W51" i="51"/>
  <c r="W52" i="51"/>
  <c r="W53" i="51"/>
  <c r="W54" i="51"/>
  <c r="W55" i="51"/>
  <c r="W56" i="51"/>
  <c r="W57" i="51"/>
  <c r="W58" i="51"/>
  <c r="W59" i="51"/>
  <c r="R7" i="51"/>
  <c r="S7" i="51"/>
  <c r="T7" i="51"/>
  <c r="U7" i="51"/>
  <c r="R8" i="51"/>
  <c r="S8" i="51"/>
  <c r="T8" i="51"/>
  <c r="U8" i="51"/>
  <c r="R9" i="51"/>
  <c r="S9" i="51"/>
  <c r="T9" i="51"/>
  <c r="U9" i="51"/>
  <c r="R10" i="51"/>
  <c r="S10" i="51"/>
  <c r="T10" i="51"/>
  <c r="U10" i="51"/>
  <c r="R11" i="51"/>
  <c r="S11" i="51"/>
  <c r="T11" i="51"/>
  <c r="U11" i="51"/>
  <c r="R12" i="51"/>
  <c r="S12" i="51"/>
  <c r="T12" i="51"/>
  <c r="U12" i="51"/>
  <c r="R13" i="51"/>
  <c r="S13" i="51"/>
  <c r="T13" i="51"/>
  <c r="U13" i="51"/>
  <c r="R14" i="51"/>
  <c r="S14" i="51"/>
  <c r="T14" i="51"/>
  <c r="U14" i="51"/>
  <c r="R15" i="51"/>
  <c r="S15" i="51"/>
  <c r="T15" i="51"/>
  <c r="U15" i="51"/>
  <c r="R16" i="51"/>
  <c r="S16" i="51"/>
  <c r="T16" i="51"/>
  <c r="U16" i="51"/>
  <c r="R17" i="51"/>
  <c r="S17" i="51"/>
  <c r="T17" i="51"/>
  <c r="U17" i="51"/>
  <c r="R18" i="51"/>
  <c r="S18" i="51"/>
  <c r="T18" i="51"/>
  <c r="U18" i="51"/>
  <c r="R19" i="51"/>
  <c r="S19" i="51"/>
  <c r="T19" i="51"/>
  <c r="U19" i="51"/>
  <c r="R20" i="51"/>
  <c r="S20" i="51"/>
  <c r="T20" i="51"/>
  <c r="U20" i="51"/>
  <c r="R21" i="51"/>
  <c r="S21" i="51"/>
  <c r="T21" i="51"/>
  <c r="U21" i="51"/>
  <c r="R22" i="51"/>
  <c r="S22" i="51"/>
  <c r="T22" i="51"/>
  <c r="U22" i="51"/>
  <c r="R23" i="51"/>
  <c r="S23" i="51"/>
  <c r="T23" i="51"/>
  <c r="U23" i="51"/>
  <c r="R24" i="51"/>
  <c r="S24" i="51"/>
  <c r="T24" i="51"/>
  <c r="U24" i="51"/>
  <c r="R25" i="51"/>
  <c r="S25" i="51"/>
  <c r="T25" i="51"/>
  <c r="U25" i="51"/>
  <c r="R26" i="51"/>
  <c r="S26" i="51"/>
  <c r="T26" i="51"/>
  <c r="U26" i="51"/>
  <c r="R27" i="51"/>
  <c r="S27" i="51"/>
  <c r="T27" i="51"/>
  <c r="U27" i="51"/>
  <c r="R28" i="51"/>
  <c r="S28" i="51"/>
  <c r="T28" i="51"/>
  <c r="U28" i="51"/>
  <c r="R29" i="51"/>
  <c r="S29" i="51"/>
  <c r="T29" i="51"/>
  <c r="U29" i="51"/>
  <c r="R30" i="51"/>
  <c r="S30" i="51"/>
  <c r="T30" i="51"/>
  <c r="U30" i="51"/>
  <c r="R31" i="51"/>
  <c r="S31" i="51"/>
  <c r="T31" i="51"/>
  <c r="U31" i="51"/>
  <c r="R32" i="51"/>
  <c r="S32" i="51"/>
  <c r="T32" i="51"/>
  <c r="U32" i="51"/>
  <c r="R33" i="51"/>
  <c r="S33" i="51"/>
  <c r="T33" i="51"/>
  <c r="U33" i="51"/>
  <c r="R34" i="51"/>
  <c r="S34" i="51"/>
  <c r="T34" i="51"/>
  <c r="U34" i="51"/>
  <c r="R35" i="51"/>
  <c r="S35" i="51"/>
  <c r="T35" i="51"/>
  <c r="U35" i="51"/>
  <c r="R36" i="51"/>
  <c r="S36" i="51"/>
  <c r="T36" i="51"/>
  <c r="U36" i="51"/>
  <c r="R37" i="51"/>
  <c r="S37" i="51"/>
  <c r="T37" i="51"/>
  <c r="U37" i="51"/>
  <c r="R38" i="51"/>
  <c r="S38" i="51"/>
  <c r="T38" i="51"/>
  <c r="U38" i="51"/>
  <c r="R39" i="51"/>
  <c r="S39" i="51"/>
  <c r="T39" i="51"/>
  <c r="U39" i="51"/>
  <c r="R40" i="51"/>
  <c r="S40" i="51"/>
  <c r="T40" i="51"/>
  <c r="U40" i="51"/>
  <c r="R41" i="51"/>
  <c r="S41" i="51"/>
  <c r="T41" i="51"/>
  <c r="U41" i="51"/>
  <c r="R42" i="51"/>
  <c r="S42" i="51"/>
  <c r="T42" i="51"/>
  <c r="U42" i="51"/>
  <c r="R43" i="51"/>
  <c r="S43" i="51"/>
  <c r="T43" i="51"/>
  <c r="U43" i="51"/>
  <c r="R44" i="51"/>
  <c r="S44" i="51"/>
  <c r="T44" i="51"/>
  <c r="U44" i="51"/>
  <c r="R45" i="51"/>
  <c r="S45" i="51"/>
  <c r="T45" i="51"/>
  <c r="U45" i="51"/>
  <c r="R46" i="51"/>
  <c r="S46" i="51"/>
  <c r="T46" i="51"/>
  <c r="U46" i="51"/>
  <c r="R47" i="51"/>
  <c r="S47" i="51"/>
  <c r="T47" i="51"/>
  <c r="U47" i="51"/>
  <c r="R48" i="51"/>
  <c r="S48" i="51"/>
  <c r="T48" i="51"/>
  <c r="U48" i="51"/>
  <c r="R49" i="51"/>
  <c r="S49" i="51"/>
  <c r="T49" i="51"/>
  <c r="U49" i="51"/>
  <c r="R50" i="51"/>
  <c r="S50" i="51"/>
  <c r="T50" i="51"/>
  <c r="U50" i="51"/>
  <c r="R51" i="51"/>
  <c r="S51" i="51"/>
  <c r="T51" i="51"/>
  <c r="U51" i="51"/>
  <c r="R52" i="51"/>
  <c r="S52" i="51"/>
  <c r="T52" i="51"/>
  <c r="U52" i="51"/>
  <c r="R53" i="51"/>
  <c r="S53" i="51"/>
  <c r="T53" i="51"/>
  <c r="U53" i="51"/>
  <c r="R54" i="51"/>
  <c r="S54" i="51"/>
  <c r="T54" i="51"/>
  <c r="U54" i="51"/>
  <c r="R55" i="51"/>
  <c r="S55" i="51"/>
  <c r="T55" i="51"/>
  <c r="U55" i="51"/>
  <c r="R56" i="51"/>
  <c r="S56" i="51"/>
  <c r="T56" i="51"/>
  <c r="U56" i="51"/>
  <c r="R57" i="51"/>
  <c r="S57" i="51"/>
  <c r="T57" i="51"/>
  <c r="U57" i="51"/>
  <c r="R58" i="51"/>
  <c r="S58" i="51"/>
  <c r="T58" i="51"/>
  <c r="U58" i="51"/>
  <c r="R59" i="51"/>
  <c r="S59" i="51"/>
  <c r="T59" i="51"/>
  <c r="U59" i="51"/>
  <c r="R60" i="51"/>
  <c r="S60" i="51"/>
  <c r="T60" i="51"/>
  <c r="U60" i="51"/>
  <c r="R61" i="51"/>
  <c r="S61" i="51"/>
  <c r="T61" i="51"/>
  <c r="U61" i="51"/>
  <c r="R62" i="51"/>
  <c r="S62" i="51"/>
  <c r="T62" i="51"/>
  <c r="U62" i="51"/>
  <c r="R63" i="51"/>
  <c r="S63" i="51"/>
  <c r="T63" i="51"/>
  <c r="U63" i="51"/>
  <c r="R64" i="51"/>
  <c r="S64" i="51"/>
  <c r="T64" i="51"/>
  <c r="U64" i="51"/>
  <c r="R7" i="50"/>
  <c r="S7" i="50"/>
  <c r="T7" i="50"/>
  <c r="U7" i="50"/>
  <c r="W7" i="50"/>
  <c r="R8" i="50"/>
  <c r="S8" i="50"/>
  <c r="T8" i="50"/>
  <c r="U8" i="50"/>
  <c r="W8" i="50"/>
  <c r="R9" i="50"/>
  <c r="S9" i="50"/>
  <c r="T9" i="50"/>
  <c r="U9" i="50"/>
  <c r="W9" i="50"/>
  <c r="R10" i="50"/>
  <c r="S10" i="50"/>
  <c r="T10" i="50"/>
  <c r="U10" i="50"/>
  <c r="W10" i="50"/>
  <c r="R11" i="50"/>
  <c r="S11" i="50"/>
  <c r="T11" i="50"/>
  <c r="U11" i="50"/>
  <c r="W11" i="50"/>
  <c r="R12" i="50"/>
  <c r="S12" i="50"/>
  <c r="T12" i="50"/>
  <c r="U12" i="50"/>
  <c r="W12" i="50"/>
  <c r="R13" i="50"/>
  <c r="S13" i="50"/>
  <c r="T13" i="50"/>
  <c r="U13" i="50"/>
  <c r="W13" i="50"/>
  <c r="R14" i="50"/>
  <c r="S14" i="50"/>
  <c r="T14" i="50"/>
  <c r="U14" i="50"/>
  <c r="W14" i="50"/>
  <c r="R15" i="50"/>
  <c r="S15" i="50"/>
  <c r="T15" i="50"/>
  <c r="U15" i="50"/>
  <c r="W15" i="50"/>
  <c r="R16" i="50"/>
  <c r="S16" i="50"/>
  <c r="T16" i="50"/>
  <c r="U16" i="50"/>
  <c r="W16" i="50"/>
  <c r="R17" i="50"/>
  <c r="S17" i="50"/>
  <c r="T17" i="50"/>
  <c r="U17" i="50"/>
  <c r="W17" i="50"/>
  <c r="R18" i="50"/>
  <c r="S18" i="50"/>
  <c r="T18" i="50"/>
  <c r="U18" i="50"/>
  <c r="W18" i="50"/>
  <c r="R19" i="50"/>
  <c r="S19" i="50"/>
  <c r="T19" i="50"/>
  <c r="U19" i="50"/>
  <c r="W19" i="50"/>
  <c r="R20" i="50"/>
  <c r="S20" i="50"/>
  <c r="T20" i="50"/>
  <c r="U20" i="50"/>
  <c r="W20" i="50"/>
  <c r="R21" i="50"/>
  <c r="S21" i="50"/>
  <c r="T21" i="50"/>
  <c r="U21" i="50"/>
  <c r="W21" i="50"/>
  <c r="R22" i="50"/>
  <c r="S22" i="50"/>
  <c r="T22" i="50"/>
  <c r="U22" i="50"/>
  <c r="W22" i="50"/>
  <c r="R23" i="50"/>
  <c r="S23" i="50"/>
  <c r="T23" i="50"/>
  <c r="U23" i="50"/>
  <c r="W23" i="50"/>
  <c r="R24" i="50"/>
  <c r="S24" i="50"/>
  <c r="T24" i="50"/>
  <c r="U24" i="50"/>
  <c r="W24" i="50"/>
  <c r="R25" i="50"/>
  <c r="S25" i="50"/>
  <c r="T25" i="50"/>
  <c r="U25" i="50"/>
  <c r="W25" i="50"/>
  <c r="R26" i="50"/>
  <c r="S26" i="50"/>
  <c r="T26" i="50"/>
  <c r="U26" i="50"/>
  <c r="W26" i="50"/>
  <c r="R27" i="50"/>
  <c r="S27" i="50"/>
  <c r="T27" i="50"/>
  <c r="U27" i="50"/>
  <c r="W27" i="50"/>
  <c r="R28" i="50"/>
  <c r="S28" i="50"/>
  <c r="T28" i="50"/>
  <c r="U28" i="50"/>
  <c r="W28" i="50"/>
  <c r="R29" i="50"/>
  <c r="S29" i="50"/>
  <c r="T29" i="50"/>
  <c r="U29" i="50"/>
  <c r="W29" i="50"/>
  <c r="R30" i="50"/>
  <c r="S30" i="50"/>
  <c r="T30" i="50"/>
  <c r="U30" i="50"/>
  <c r="W30" i="50"/>
  <c r="R31" i="50"/>
  <c r="S31" i="50"/>
  <c r="T31" i="50"/>
  <c r="U31" i="50"/>
  <c r="W31" i="50"/>
  <c r="R32" i="50"/>
  <c r="S32" i="50"/>
  <c r="T32" i="50"/>
  <c r="U32" i="50"/>
  <c r="W32" i="50"/>
  <c r="R33" i="50"/>
  <c r="S33" i="50"/>
  <c r="T33" i="50"/>
  <c r="U33" i="50"/>
  <c r="W33" i="50"/>
  <c r="R34" i="50"/>
  <c r="S34" i="50"/>
  <c r="T34" i="50"/>
  <c r="U34" i="50"/>
  <c r="W34" i="50"/>
  <c r="R35" i="50"/>
  <c r="S35" i="50"/>
  <c r="T35" i="50"/>
  <c r="U35" i="50"/>
  <c r="W35" i="50"/>
  <c r="R36" i="50"/>
  <c r="S36" i="50"/>
  <c r="T36" i="50"/>
  <c r="U36" i="50"/>
  <c r="W36" i="50"/>
  <c r="R37" i="50"/>
  <c r="S37" i="50"/>
  <c r="T37" i="50"/>
  <c r="U37" i="50"/>
  <c r="W37" i="50"/>
  <c r="R38" i="50"/>
  <c r="S38" i="50"/>
  <c r="T38" i="50"/>
  <c r="U38" i="50"/>
  <c r="W38" i="50"/>
  <c r="R39" i="50"/>
  <c r="S39" i="50"/>
  <c r="T39" i="50"/>
  <c r="U39" i="50"/>
  <c r="W39" i="50"/>
  <c r="R40" i="50"/>
  <c r="S40" i="50"/>
  <c r="T40" i="50"/>
  <c r="U40" i="50"/>
  <c r="W40" i="50"/>
  <c r="R41" i="50"/>
  <c r="S41" i="50"/>
  <c r="T41" i="50"/>
  <c r="U41" i="50"/>
  <c r="W41" i="50"/>
  <c r="R42" i="50"/>
  <c r="S42" i="50"/>
  <c r="T42" i="50"/>
  <c r="U42" i="50"/>
  <c r="W42" i="50"/>
  <c r="R43" i="50"/>
  <c r="S43" i="50"/>
  <c r="T43" i="50"/>
  <c r="U43" i="50"/>
  <c r="W43" i="50"/>
  <c r="R44" i="50"/>
  <c r="S44" i="50"/>
  <c r="T44" i="50"/>
  <c r="U44" i="50"/>
  <c r="W44" i="50"/>
  <c r="R45" i="50"/>
  <c r="S45" i="50"/>
  <c r="T45" i="50"/>
  <c r="U45" i="50"/>
  <c r="W45" i="50"/>
  <c r="R46" i="50"/>
  <c r="S46" i="50"/>
  <c r="T46" i="50"/>
  <c r="U46" i="50"/>
  <c r="W46" i="50"/>
  <c r="R47" i="50"/>
  <c r="S47" i="50"/>
  <c r="T47" i="50"/>
  <c r="U47" i="50"/>
  <c r="W47" i="50"/>
  <c r="R48" i="50"/>
  <c r="S48" i="50"/>
  <c r="T48" i="50"/>
  <c r="U48" i="50"/>
  <c r="W48" i="50"/>
  <c r="R49" i="50"/>
  <c r="S49" i="50"/>
  <c r="T49" i="50"/>
  <c r="U49" i="50"/>
  <c r="W49" i="50"/>
  <c r="R50" i="50"/>
  <c r="S50" i="50"/>
  <c r="T50" i="50"/>
  <c r="U50" i="50"/>
  <c r="W50" i="50"/>
  <c r="R51" i="50"/>
  <c r="S51" i="50"/>
  <c r="T51" i="50"/>
  <c r="U51" i="50"/>
  <c r="W51" i="50"/>
  <c r="R52" i="50"/>
  <c r="S52" i="50"/>
  <c r="T52" i="50"/>
  <c r="U52" i="50"/>
  <c r="W52" i="50"/>
  <c r="R53" i="50"/>
  <c r="S53" i="50"/>
  <c r="T53" i="50"/>
  <c r="U53" i="50"/>
  <c r="W53" i="50"/>
  <c r="R54" i="50"/>
  <c r="S54" i="50"/>
  <c r="T54" i="50"/>
  <c r="U54" i="50"/>
  <c r="W54" i="50"/>
  <c r="R55" i="50"/>
  <c r="S55" i="50"/>
  <c r="T55" i="50"/>
  <c r="U55" i="50"/>
  <c r="W55" i="50"/>
  <c r="R56" i="50"/>
  <c r="S56" i="50"/>
  <c r="T56" i="50"/>
  <c r="U56" i="50"/>
  <c r="W56" i="50"/>
  <c r="R57" i="50"/>
  <c r="S57" i="50"/>
  <c r="T57" i="50"/>
  <c r="U57" i="50"/>
  <c r="W57" i="50"/>
  <c r="R58" i="50"/>
  <c r="S58" i="50"/>
  <c r="T58" i="50"/>
  <c r="U58" i="50"/>
  <c r="W58" i="50"/>
  <c r="R59" i="50"/>
  <c r="S59" i="50"/>
  <c r="T59" i="50"/>
  <c r="U59" i="50"/>
  <c r="W59" i="50"/>
  <c r="Z7" i="50"/>
  <c r="AA7" i="50"/>
  <c r="Z8" i="50"/>
  <c r="AA8" i="50"/>
  <c r="Z9" i="50"/>
  <c r="AA9" i="50"/>
  <c r="Z10" i="50"/>
  <c r="AA10" i="50"/>
  <c r="Z11" i="50"/>
  <c r="AA11" i="50"/>
  <c r="Z12" i="50"/>
  <c r="AA12" i="50"/>
  <c r="Z13" i="50"/>
  <c r="AA13" i="50"/>
  <c r="Z14" i="50"/>
  <c r="AA14" i="50"/>
  <c r="Z15" i="50"/>
  <c r="AA15" i="50"/>
  <c r="Z16" i="50"/>
  <c r="AA16" i="50"/>
  <c r="Z17" i="50"/>
  <c r="AA17" i="50"/>
  <c r="Z18" i="50"/>
  <c r="AA18" i="50"/>
  <c r="Z19" i="50"/>
  <c r="AA19" i="50"/>
  <c r="Z20" i="50"/>
  <c r="AA20" i="50"/>
  <c r="Z21" i="50"/>
  <c r="AA21" i="50"/>
  <c r="Z22" i="50"/>
  <c r="AA22" i="50"/>
  <c r="Z23" i="50"/>
  <c r="AA23" i="50"/>
  <c r="Z24" i="50"/>
  <c r="AA24" i="50"/>
  <c r="Z25" i="50"/>
  <c r="AA25" i="50"/>
  <c r="Z26" i="50"/>
  <c r="AA26" i="50"/>
  <c r="Z27" i="50"/>
  <c r="AA27" i="50"/>
  <c r="Z28" i="50"/>
  <c r="AA28" i="50"/>
  <c r="Z29" i="50"/>
  <c r="AA29" i="50"/>
  <c r="Z30" i="50"/>
  <c r="AA30" i="50"/>
  <c r="Z31" i="50"/>
  <c r="AA31" i="50"/>
  <c r="Z32" i="50"/>
  <c r="AA32" i="50"/>
  <c r="Z33" i="50"/>
  <c r="AA33" i="50"/>
  <c r="Z34" i="50"/>
  <c r="AA34" i="50"/>
  <c r="Z35" i="50"/>
  <c r="AA35" i="50"/>
  <c r="Z36" i="50"/>
  <c r="AA36" i="50"/>
  <c r="Z37" i="50"/>
  <c r="AA37" i="50"/>
  <c r="Z38" i="50"/>
  <c r="AA38" i="50"/>
  <c r="Z39" i="50"/>
  <c r="AA39" i="50"/>
  <c r="Z40" i="50"/>
  <c r="AA40" i="50"/>
  <c r="Z41" i="50"/>
  <c r="AA41" i="50"/>
  <c r="Z42" i="50"/>
  <c r="AA42" i="50"/>
  <c r="Z43" i="50"/>
  <c r="AA43" i="50"/>
  <c r="Z44" i="50"/>
  <c r="AA44" i="50"/>
  <c r="Z45" i="50"/>
  <c r="AA45" i="50"/>
  <c r="Z46" i="50"/>
  <c r="AA46" i="50"/>
  <c r="Z47" i="50"/>
  <c r="AA47" i="50"/>
  <c r="Z48" i="50"/>
  <c r="AA48" i="50"/>
  <c r="Z49" i="50"/>
  <c r="AA49" i="50"/>
  <c r="Z50" i="50"/>
  <c r="AA50" i="50"/>
  <c r="Z51" i="50"/>
  <c r="AA51" i="50"/>
  <c r="Z52" i="50"/>
  <c r="AA52" i="50"/>
  <c r="Z53" i="50"/>
  <c r="AA53" i="50"/>
  <c r="Z54" i="50"/>
  <c r="AA54" i="50"/>
  <c r="Z55" i="50"/>
  <c r="AA55" i="50"/>
  <c r="Z56" i="50"/>
  <c r="AA56" i="50"/>
  <c r="Z57" i="50"/>
  <c r="AA57" i="50"/>
  <c r="Z58" i="50"/>
  <c r="AA58" i="50"/>
  <c r="Z59" i="50"/>
  <c r="AA59" i="50"/>
  <c r="AD7" i="50"/>
  <c r="AF7" i="50"/>
  <c r="AG7" i="50"/>
  <c r="AJ7" i="50"/>
  <c r="AK7" i="50"/>
  <c r="AL7" i="50"/>
  <c r="AM7" i="50"/>
  <c r="AN7" i="50"/>
  <c r="AO7" i="50"/>
  <c r="AD8" i="50"/>
  <c r="AF8" i="50"/>
  <c r="AG8" i="50"/>
  <c r="AJ8" i="50"/>
  <c r="AK8" i="50"/>
  <c r="AL8" i="50"/>
  <c r="AM8" i="50"/>
  <c r="AN8" i="50"/>
  <c r="AO8" i="50"/>
  <c r="AD9" i="50"/>
  <c r="AF9" i="50"/>
  <c r="AG9" i="50"/>
  <c r="AJ9" i="50"/>
  <c r="AK9" i="50"/>
  <c r="AL9" i="50"/>
  <c r="AM9" i="50"/>
  <c r="AN9" i="50"/>
  <c r="AO9" i="50"/>
  <c r="AD10" i="50"/>
  <c r="AF10" i="50"/>
  <c r="AG10" i="50"/>
  <c r="AJ10" i="50"/>
  <c r="AK10" i="50"/>
  <c r="AL10" i="50"/>
  <c r="AM10" i="50"/>
  <c r="AN10" i="50"/>
  <c r="AO10" i="50"/>
  <c r="AD11" i="50"/>
  <c r="AF11" i="50"/>
  <c r="AG11" i="50"/>
  <c r="AJ11" i="50"/>
  <c r="AK11" i="50"/>
  <c r="AL11" i="50"/>
  <c r="AM11" i="50"/>
  <c r="AN11" i="50"/>
  <c r="AO11" i="50"/>
  <c r="AD12" i="50"/>
  <c r="AF12" i="50"/>
  <c r="AG12" i="50"/>
  <c r="AJ12" i="50"/>
  <c r="AK12" i="50"/>
  <c r="AL12" i="50"/>
  <c r="AM12" i="50"/>
  <c r="AN12" i="50"/>
  <c r="AO12" i="50"/>
  <c r="AD13" i="50"/>
  <c r="AF13" i="50"/>
  <c r="AG13" i="50"/>
  <c r="AJ13" i="50"/>
  <c r="AK13" i="50"/>
  <c r="AL13" i="50"/>
  <c r="AM13" i="50"/>
  <c r="AN13" i="50"/>
  <c r="AO13" i="50"/>
  <c r="AD14" i="50"/>
  <c r="AF14" i="50"/>
  <c r="AG14" i="50"/>
  <c r="AJ14" i="50"/>
  <c r="AK14" i="50"/>
  <c r="AL14" i="50"/>
  <c r="AM14" i="50"/>
  <c r="AN14" i="50"/>
  <c r="AO14" i="50"/>
  <c r="AD15" i="50"/>
  <c r="AF15" i="50"/>
  <c r="AG15" i="50"/>
  <c r="AJ15" i="50"/>
  <c r="AK15" i="50"/>
  <c r="AL15" i="50"/>
  <c r="AM15" i="50"/>
  <c r="AN15" i="50"/>
  <c r="AO15" i="50"/>
  <c r="AD16" i="50"/>
  <c r="AF16" i="50"/>
  <c r="AG16" i="50"/>
  <c r="AJ16" i="50"/>
  <c r="AK16" i="50"/>
  <c r="AL16" i="50"/>
  <c r="AM16" i="50"/>
  <c r="AN16" i="50"/>
  <c r="AO16" i="50"/>
  <c r="AD17" i="50"/>
  <c r="AF17" i="50"/>
  <c r="AG17" i="50"/>
  <c r="AJ17" i="50"/>
  <c r="AK17" i="50"/>
  <c r="AL17" i="50"/>
  <c r="AM17" i="50"/>
  <c r="AN17" i="50"/>
  <c r="AO17" i="50"/>
  <c r="AD18" i="50"/>
  <c r="AF18" i="50"/>
  <c r="AG18" i="50"/>
  <c r="AJ18" i="50"/>
  <c r="AK18" i="50"/>
  <c r="AL18" i="50"/>
  <c r="AM18" i="50"/>
  <c r="AN18" i="50"/>
  <c r="AO18" i="50"/>
  <c r="AD19" i="50"/>
  <c r="AF19" i="50"/>
  <c r="AG19" i="50"/>
  <c r="AJ19" i="50"/>
  <c r="AK19" i="50"/>
  <c r="AL19" i="50"/>
  <c r="AM19" i="50"/>
  <c r="AN19" i="50"/>
  <c r="AO19" i="50"/>
  <c r="AD20" i="50"/>
  <c r="AF20" i="50"/>
  <c r="AG20" i="50"/>
  <c r="AJ20" i="50"/>
  <c r="AK20" i="50"/>
  <c r="AL20" i="50"/>
  <c r="AM20" i="50"/>
  <c r="AN20" i="50"/>
  <c r="AO20" i="50"/>
  <c r="AD21" i="50"/>
  <c r="AF21" i="50"/>
  <c r="AG21" i="50"/>
  <c r="AJ21" i="50"/>
  <c r="AK21" i="50"/>
  <c r="AL21" i="50"/>
  <c r="AM21" i="50"/>
  <c r="AN21" i="50"/>
  <c r="AO21" i="50"/>
  <c r="AD22" i="50"/>
  <c r="AF22" i="50"/>
  <c r="AG22" i="50"/>
  <c r="AJ22" i="50"/>
  <c r="AK22" i="50"/>
  <c r="AL22" i="50"/>
  <c r="AM22" i="50"/>
  <c r="AN22" i="50"/>
  <c r="AO22" i="50"/>
  <c r="AD23" i="50"/>
  <c r="AF23" i="50"/>
  <c r="AG23" i="50"/>
  <c r="AJ23" i="50"/>
  <c r="AK23" i="50"/>
  <c r="AL23" i="50"/>
  <c r="AM23" i="50"/>
  <c r="AN23" i="50"/>
  <c r="AO23" i="50"/>
  <c r="AD24" i="50"/>
  <c r="AF24" i="50"/>
  <c r="AG24" i="50"/>
  <c r="AJ24" i="50"/>
  <c r="AK24" i="50"/>
  <c r="AL24" i="50"/>
  <c r="AM24" i="50"/>
  <c r="AN24" i="50"/>
  <c r="AO24" i="50"/>
  <c r="AD25" i="50"/>
  <c r="AF25" i="50"/>
  <c r="AG25" i="50"/>
  <c r="AJ25" i="50"/>
  <c r="AK25" i="50"/>
  <c r="AL25" i="50"/>
  <c r="AM25" i="50"/>
  <c r="AN25" i="50"/>
  <c r="AO25" i="50"/>
  <c r="AD26" i="50"/>
  <c r="AF26" i="50"/>
  <c r="AG26" i="50"/>
  <c r="AJ26" i="50"/>
  <c r="AK26" i="50"/>
  <c r="AL26" i="50"/>
  <c r="AM26" i="50"/>
  <c r="AN26" i="50"/>
  <c r="AO26" i="50"/>
  <c r="AD27" i="50"/>
  <c r="AF27" i="50"/>
  <c r="AG27" i="50"/>
  <c r="AJ27" i="50"/>
  <c r="AK27" i="50"/>
  <c r="AL27" i="50"/>
  <c r="AM27" i="50"/>
  <c r="AN27" i="50"/>
  <c r="AO27" i="50"/>
  <c r="AD28" i="50"/>
  <c r="AF28" i="50"/>
  <c r="AG28" i="50"/>
  <c r="AJ28" i="50"/>
  <c r="AK28" i="50"/>
  <c r="AL28" i="50"/>
  <c r="AM28" i="50"/>
  <c r="AN28" i="50"/>
  <c r="AO28" i="50"/>
  <c r="AD29" i="50"/>
  <c r="AF29" i="50"/>
  <c r="AG29" i="50"/>
  <c r="AJ29" i="50"/>
  <c r="AK29" i="50"/>
  <c r="AL29" i="50"/>
  <c r="AM29" i="50"/>
  <c r="AN29" i="50"/>
  <c r="AO29" i="50"/>
  <c r="AD30" i="50"/>
  <c r="AF30" i="50"/>
  <c r="AG30" i="50"/>
  <c r="AJ30" i="50"/>
  <c r="AK30" i="50"/>
  <c r="AL30" i="50"/>
  <c r="AM30" i="50"/>
  <c r="AN30" i="50"/>
  <c r="AO30" i="50"/>
  <c r="AD31" i="50"/>
  <c r="AF31" i="50"/>
  <c r="AG31" i="50"/>
  <c r="AJ31" i="50"/>
  <c r="AK31" i="50"/>
  <c r="AL31" i="50"/>
  <c r="AM31" i="50"/>
  <c r="AN31" i="50"/>
  <c r="AO31" i="50"/>
  <c r="AD32" i="50"/>
  <c r="AF32" i="50"/>
  <c r="AG32" i="50"/>
  <c r="AJ32" i="50"/>
  <c r="AK32" i="50"/>
  <c r="AL32" i="50"/>
  <c r="AM32" i="50"/>
  <c r="AN32" i="50"/>
  <c r="AO32" i="50"/>
  <c r="AD33" i="50"/>
  <c r="AF33" i="50"/>
  <c r="AG33" i="50"/>
  <c r="AJ33" i="50"/>
  <c r="AK33" i="50"/>
  <c r="AL33" i="50"/>
  <c r="AM33" i="50"/>
  <c r="AN33" i="50"/>
  <c r="AO33" i="50"/>
  <c r="AD34" i="50"/>
  <c r="AF34" i="50"/>
  <c r="AG34" i="50"/>
  <c r="AJ34" i="50"/>
  <c r="AK34" i="50"/>
  <c r="AL34" i="50"/>
  <c r="AM34" i="50"/>
  <c r="AN34" i="50"/>
  <c r="AO34" i="50"/>
  <c r="AD35" i="50"/>
  <c r="AF35" i="50"/>
  <c r="AG35" i="50"/>
  <c r="AJ35" i="50"/>
  <c r="AK35" i="50"/>
  <c r="AL35" i="50"/>
  <c r="AM35" i="50"/>
  <c r="AN35" i="50"/>
  <c r="AO35" i="50"/>
  <c r="AD36" i="50"/>
  <c r="AF36" i="50"/>
  <c r="AG36" i="50"/>
  <c r="AJ36" i="50"/>
  <c r="AK36" i="50"/>
  <c r="AL36" i="50"/>
  <c r="AM36" i="50"/>
  <c r="AN36" i="50"/>
  <c r="AO36" i="50"/>
  <c r="AD37" i="50"/>
  <c r="AF37" i="50"/>
  <c r="AG37" i="50"/>
  <c r="AJ37" i="50"/>
  <c r="AK37" i="50"/>
  <c r="AL37" i="50"/>
  <c r="AM37" i="50"/>
  <c r="AN37" i="50"/>
  <c r="AO37" i="50"/>
  <c r="AD38" i="50"/>
  <c r="AF38" i="50"/>
  <c r="AG38" i="50"/>
  <c r="AJ38" i="50"/>
  <c r="AK38" i="50"/>
  <c r="AL38" i="50"/>
  <c r="AM38" i="50"/>
  <c r="AN38" i="50"/>
  <c r="AO38" i="50"/>
  <c r="AD39" i="50"/>
  <c r="AF39" i="50"/>
  <c r="AG39" i="50"/>
  <c r="AJ39" i="50"/>
  <c r="AK39" i="50"/>
  <c r="AL39" i="50"/>
  <c r="AM39" i="50"/>
  <c r="AN39" i="50"/>
  <c r="AO39" i="50"/>
  <c r="AD40" i="50"/>
  <c r="AF40" i="50"/>
  <c r="AG40" i="50"/>
  <c r="AJ40" i="50"/>
  <c r="AK40" i="50"/>
  <c r="AL40" i="50"/>
  <c r="AM40" i="50"/>
  <c r="AN40" i="50"/>
  <c r="AO40" i="50"/>
  <c r="AD41" i="50"/>
  <c r="AF41" i="50"/>
  <c r="AG41" i="50"/>
  <c r="AJ41" i="50"/>
  <c r="AK41" i="50"/>
  <c r="AL41" i="50"/>
  <c r="AM41" i="50"/>
  <c r="AN41" i="50"/>
  <c r="AO41" i="50"/>
  <c r="AD42" i="50"/>
  <c r="AF42" i="50"/>
  <c r="AG42" i="50"/>
  <c r="AJ42" i="50"/>
  <c r="AK42" i="50"/>
  <c r="AL42" i="50"/>
  <c r="AM42" i="50"/>
  <c r="AN42" i="50"/>
  <c r="AO42" i="50"/>
  <c r="AD43" i="50"/>
  <c r="AF43" i="50"/>
  <c r="AG43" i="50"/>
  <c r="AJ43" i="50"/>
  <c r="AK43" i="50"/>
  <c r="AL43" i="50"/>
  <c r="AM43" i="50"/>
  <c r="AN43" i="50"/>
  <c r="AO43" i="50"/>
  <c r="AD44" i="50"/>
  <c r="AF44" i="50"/>
  <c r="AG44" i="50"/>
  <c r="AJ44" i="50"/>
  <c r="AK44" i="50"/>
  <c r="AL44" i="50"/>
  <c r="AM44" i="50"/>
  <c r="AN44" i="50"/>
  <c r="AO44" i="50"/>
  <c r="AD45" i="50"/>
  <c r="AF45" i="50"/>
  <c r="AG45" i="50"/>
  <c r="AJ45" i="50"/>
  <c r="AK45" i="50"/>
  <c r="AL45" i="50"/>
  <c r="AM45" i="50"/>
  <c r="AN45" i="50"/>
  <c r="AO45" i="50"/>
  <c r="AD46" i="50"/>
  <c r="AF46" i="50"/>
  <c r="AG46" i="50"/>
  <c r="AJ46" i="50"/>
  <c r="AK46" i="50"/>
  <c r="AL46" i="50"/>
  <c r="AM46" i="50"/>
  <c r="AN46" i="50"/>
  <c r="AO46" i="50"/>
  <c r="AD47" i="50"/>
  <c r="AF47" i="50"/>
  <c r="AG47" i="50"/>
  <c r="AJ47" i="50"/>
  <c r="AK47" i="50"/>
  <c r="AL47" i="50"/>
  <c r="AM47" i="50"/>
  <c r="AN47" i="50"/>
  <c r="AO47" i="50"/>
  <c r="AD48" i="50"/>
  <c r="AF48" i="50"/>
  <c r="AG48" i="50"/>
  <c r="AJ48" i="50"/>
  <c r="AK48" i="50"/>
  <c r="AL48" i="50"/>
  <c r="AM48" i="50"/>
  <c r="AN48" i="50"/>
  <c r="AO48" i="50"/>
  <c r="AD49" i="50"/>
  <c r="AF49" i="50"/>
  <c r="AG49" i="50"/>
  <c r="AJ49" i="50"/>
  <c r="AK49" i="50"/>
  <c r="AL49" i="50"/>
  <c r="AM49" i="50"/>
  <c r="AN49" i="50"/>
  <c r="AO49" i="50"/>
  <c r="AD50" i="50"/>
  <c r="AF50" i="50"/>
  <c r="AG50" i="50"/>
  <c r="AJ50" i="50"/>
  <c r="AK50" i="50"/>
  <c r="AL50" i="50"/>
  <c r="AM50" i="50"/>
  <c r="AN50" i="50"/>
  <c r="AO50" i="50"/>
  <c r="AD51" i="50"/>
  <c r="AF51" i="50"/>
  <c r="AG51" i="50"/>
  <c r="AJ51" i="50"/>
  <c r="AK51" i="50"/>
  <c r="AL51" i="50"/>
  <c r="AM51" i="50"/>
  <c r="AN51" i="50"/>
  <c r="AO51" i="50"/>
  <c r="AD52" i="50"/>
  <c r="AF52" i="50"/>
  <c r="AG52" i="50"/>
  <c r="AJ52" i="50"/>
  <c r="AK52" i="50"/>
  <c r="AL52" i="50"/>
  <c r="AM52" i="50"/>
  <c r="AN52" i="50"/>
  <c r="AO52" i="50"/>
  <c r="AD53" i="50"/>
  <c r="AF53" i="50"/>
  <c r="AG53" i="50"/>
  <c r="AJ53" i="50"/>
  <c r="AK53" i="50"/>
  <c r="AL53" i="50"/>
  <c r="AM53" i="50"/>
  <c r="AN53" i="50"/>
  <c r="AO53" i="50"/>
  <c r="AD54" i="50"/>
  <c r="AF54" i="50"/>
  <c r="AG54" i="50"/>
  <c r="AJ54" i="50"/>
  <c r="AK54" i="50"/>
  <c r="AL54" i="50"/>
  <c r="AM54" i="50"/>
  <c r="AN54" i="50"/>
  <c r="AO54" i="50"/>
  <c r="AD55" i="50"/>
  <c r="AF55" i="50"/>
  <c r="AG55" i="50"/>
  <c r="AJ55" i="50"/>
  <c r="AK55" i="50"/>
  <c r="AL55" i="50"/>
  <c r="AM55" i="50"/>
  <c r="AN55" i="50"/>
  <c r="AO55" i="50"/>
  <c r="AD56" i="50"/>
  <c r="AF56" i="50"/>
  <c r="AG56" i="50"/>
  <c r="AJ56" i="50"/>
  <c r="AK56" i="50"/>
  <c r="AL56" i="50"/>
  <c r="AM56" i="50"/>
  <c r="AN56" i="50"/>
  <c r="AO56" i="50"/>
  <c r="AD57" i="50"/>
  <c r="AF57" i="50"/>
  <c r="AG57" i="50"/>
  <c r="AJ57" i="50"/>
  <c r="AK57" i="50"/>
  <c r="AL57" i="50"/>
  <c r="AM57" i="50"/>
  <c r="AN57" i="50"/>
  <c r="AO57" i="50"/>
  <c r="AD58" i="50"/>
  <c r="AF58" i="50"/>
  <c r="AG58" i="50"/>
  <c r="AJ58" i="50"/>
  <c r="AK58" i="50"/>
  <c r="AL58" i="50"/>
  <c r="AM58" i="50"/>
  <c r="AN58" i="50"/>
  <c r="AO58" i="50"/>
  <c r="AD59" i="50"/>
  <c r="AF59" i="50"/>
  <c r="AG59" i="50"/>
  <c r="AJ59" i="50"/>
  <c r="AK59" i="50"/>
  <c r="AL59" i="50"/>
  <c r="AM59" i="50"/>
  <c r="AN59" i="50"/>
  <c r="AO59" i="50"/>
  <c r="AN7" i="51"/>
  <c r="AN8" i="51"/>
  <c r="AN9" i="51"/>
  <c r="AN10" i="51"/>
  <c r="AN11" i="51"/>
  <c r="AN12" i="51"/>
  <c r="AN13" i="51"/>
  <c r="AN14" i="51"/>
  <c r="AN15" i="51"/>
  <c r="AN16" i="51"/>
  <c r="AN17" i="51"/>
  <c r="AN18" i="51"/>
  <c r="AN19" i="51"/>
  <c r="AN20" i="51"/>
  <c r="AN21" i="51"/>
  <c r="AN22" i="51"/>
  <c r="AN23" i="51"/>
  <c r="AN24" i="51"/>
  <c r="AN25" i="51"/>
  <c r="AN26" i="51"/>
  <c r="AN27" i="51"/>
  <c r="AN28" i="51"/>
  <c r="AN29" i="51"/>
  <c r="AN30" i="51"/>
  <c r="AN31" i="51"/>
  <c r="AN32" i="51"/>
  <c r="AN33" i="51"/>
  <c r="AN34" i="51"/>
  <c r="AN35" i="51"/>
  <c r="AN36" i="51"/>
  <c r="AN37" i="51"/>
  <c r="AN38" i="51"/>
  <c r="AN39" i="51"/>
  <c r="AN40" i="51"/>
  <c r="AN41" i="51"/>
  <c r="AN42" i="51"/>
  <c r="AN43" i="51"/>
  <c r="AN44" i="51"/>
  <c r="AN45" i="51"/>
  <c r="AN46" i="51"/>
  <c r="AN47" i="51"/>
  <c r="AN48" i="51"/>
  <c r="AN49" i="51"/>
  <c r="AN50" i="51"/>
  <c r="AN51" i="51"/>
  <c r="AN52" i="51"/>
  <c r="AN53" i="51"/>
  <c r="AM7" i="51"/>
  <c r="AM8" i="51"/>
  <c r="AM9" i="51"/>
  <c r="AM10" i="51"/>
  <c r="AM11" i="51"/>
  <c r="AM12" i="51"/>
  <c r="AM13" i="51"/>
  <c r="AM14" i="51"/>
  <c r="AM15" i="51"/>
  <c r="AM16" i="51"/>
  <c r="AM17" i="51"/>
  <c r="AM18" i="51"/>
  <c r="AM19" i="51"/>
  <c r="AM20" i="51"/>
  <c r="AM21" i="51"/>
  <c r="AM22" i="51"/>
  <c r="AM23" i="51"/>
  <c r="AM24" i="51"/>
  <c r="AM25" i="51"/>
  <c r="AM26" i="51"/>
  <c r="AM27" i="51"/>
  <c r="AM28" i="51"/>
  <c r="AM29" i="51"/>
  <c r="AM30" i="51"/>
  <c r="AM31" i="51"/>
  <c r="AM32" i="51"/>
  <c r="AM33" i="51"/>
  <c r="AM34" i="51"/>
  <c r="AM35" i="51"/>
  <c r="AM36" i="51"/>
  <c r="AM37" i="51"/>
  <c r="AM38" i="51"/>
  <c r="AM39" i="51"/>
  <c r="AM40" i="51"/>
  <c r="AM41" i="51"/>
  <c r="AM42" i="51"/>
  <c r="AK7" i="51"/>
  <c r="AK8" i="51"/>
  <c r="AK9" i="51"/>
  <c r="AK10" i="51"/>
  <c r="AK11" i="51"/>
  <c r="AK12" i="51"/>
  <c r="AK13" i="51"/>
  <c r="AK14" i="51"/>
  <c r="AK15" i="51"/>
  <c r="AK16" i="51"/>
  <c r="AK17" i="51"/>
  <c r="AK18" i="51"/>
  <c r="AK19" i="51"/>
  <c r="AK20" i="51"/>
  <c r="AK21" i="51"/>
  <c r="AK22" i="51"/>
  <c r="AK23" i="51"/>
  <c r="AK24" i="51"/>
  <c r="AK25" i="51"/>
  <c r="AK26" i="51"/>
  <c r="AK27" i="51"/>
  <c r="AK28" i="51"/>
  <c r="AK29" i="51"/>
  <c r="AK30" i="51"/>
  <c r="AK31" i="51"/>
  <c r="AK32" i="51"/>
  <c r="AK33" i="51"/>
  <c r="AK34" i="51"/>
  <c r="AJ7" i="51"/>
  <c r="AJ8" i="51"/>
  <c r="AJ9" i="51"/>
  <c r="AJ10" i="51"/>
  <c r="AJ11" i="51"/>
  <c r="AJ12" i="51"/>
  <c r="AJ13" i="51"/>
  <c r="AJ14" i="51"/>
  <c r="AJ15" i="51"/>
  <c r="AJ16" i="51"/>
  <c r="AJ17" i="51"/>
  <c r="AJ18" i="51"/>
  <c r="AJ19" i="51"/>
  <c r="AJ20" i="51"/>
  <c r="AJ21" i="51"/>
  <c r="AJ22" i="51"/>
  <c r="AJ23" i="51"/>
  <c r="AJ24" i="51"/>
  <c r="AJ25" i="51"/>
  <c r="AJ26" i="51"/>
  <c r="AJ27" i="51"/>
  <c r="AJ28" i="51"/>
  <c r="AJ29" i="51"/>
  <c r="AJ30" i="51"/>
  <c r="AJ31" i="51"/>
  <c r="AJ32" i="51"/>
  <c r="AJ33" i="51"/>
  <c r="AJ34" i="51"/>
  <c r="AD6" i="51"/>
  <c r="AD7" i="51"/>
  <c r="AD8" i="51"/>
  <c r="AD9" i="51"/>
  <c r="AD10" i="51"/>
  <c r="AD11" i="51"/>
  <c r="AD12" i="51"/>
  <c r="AD13" i="51"/>
  <c r="AD14" i="51"/>
  <c r="AD15" i="51"/>
  <c r="AD16" i="51"/>
  <c r="AD17" i="51"/>
  <c r="AD18" i="51"/>
  <c r="AD20" i="51"/>
  <c r="AD21" i="51"/>
  <c r="AD22" i="51"/>
  <c r="AD23" i="51"/>
  <c r="AD24" i="51"/>
  <c r="AD25" i="51"/>
  <c r="AD26" i="51"/>
  <c r="AD27" i="51"/>
  <c r="AD28" i="51"/>
  <c r="AD29" i="51"/>
  <c r="AD30" i="51"/>
  <c r="AD31" i="51"/>
  <c r="AD32" i="51"/>
  <c r="AD33" i="51"/>
  <c r="AD34" i="51"/>
  <c r="AD35" i="51"/>
  <c r="AD36" i="51"/>
  <c r="AD37" i="51"/>
  <c r="AD38" i="51"/>
  <c r="AD39" i="51"/>
  <c r="AD40" i="51"/>
  <c r="AD41" i="51"/>
  <c r="AD19" i="51"/>
  <c r="AF7" i="51"/>
  <c r="AF8" i="51"/>
  <c r="AF9" i="51"/>
  <c r="AF10" i="51"/>
  <c r="AF11" i="51"/>
  <c r="AF12" i="51"/>
  <c r="AF13" i="51"/>
  <c r="AF14" i="51"/>
  <c r="AF15" i="51"/>
  <c r="AF16" i="51"/>
  <c r="AF17" i="51"/>
  <c r="AF18" i="51"/>
  <c r="AF19" i="51"/>
  <c r="AF20" i="51"/>
  <c r="AF21" i="51"/>
  <c r="AF22" i="51"/>
  <c r="AF23" i="51"/>
  <c r="AF24" i="51"/>
  <c r="AF25" i="51"/>
  <c r="AF26" i="51"/>
  <c r="AF27" i="51"/>
  <c r="AF28" i="51"/>
  <c r="AF29" i="51"/>
  <c r="AF30" i="51"/>
  <c r="AF31" i="51"/>
  <c r="AF32" i="51"/>
  <c r="AG7" i="51"/>
  <c r="AG8" i="51"/>
  <c r="AG9" i="51"/>
  <c r="AG10" i="51"/>
  <c r="AG11" i="51"/>
  <c r="AG12" i="51"/>
  <c r="AG13" i="51"/>
  <c r="AG14" i="51"/>
  <c r="AG15" i="51"/>
  <c r="AG16" i="51"/>
  <c r="AG17" i="51"/>
  <c r="AG18" i="51"/>
  <c r="AG19" i="51"/>
  <c r="AG20" i="51"/>
  <c r="AG21" i="51"/>
  <c r="AG22" i="51"/>
  <c r="AG23" i="51"/>
  <c r="AG24" i="51"/>
  <c r="AG25" i="51"/>
  <c r="AG26" i="51"/>
  <c r="AG27" i="51"/>
  <c r="AG28" i="51"/>
  <c r="AG29" i="51"/>
  <c r="AG30" i="51"/>
  <c r="AG31" i="51"/>
  <c r="AG32" i="51"/>
  <c r="AG33" i="51"/>
  <c r="AG34" i="51"/>
  <c r="AG35" i="51"/>
  <c r="AG36" i="51"/>
  <c r="AG37" i="51"/>
  <c r="AG38" i="51"/>
  <c r="AG39" i="51"/>
  <c r="AG40" i="51"/>
  <c r="AG41" i="51"/>
  <c r="AG42" i="51"/>
  <c r="AG43" i="51"/>
  <c r="AG44" i="51"/>
  <c r="AG45" i="51"/>
  <c r="AG46" i="51"/>
  <c r="AG47" i="51"/>
  <c r="AG48" i="51"/>
  <c r="AG49" i="51"/>
  <c r="AG50" i="51"/>
  <c r="AG51" i="51"/>
  <c r="AG52" i="51"/>
  <c r="AG53" i="51"/>
  <c r="AG54" i="51"/>
  <c r="AG55" i="51"/>
  <c r="AG56" i="51"/>
  <c r="AG57" i="51"/>
  <c r="AG58" i="51"/>
  <c r="AL7" i="51"/>
  <c r="AL8" i="51"/>
  <c r="AL9" i="51"/>
  <c r="AL10" i="51"/>
  <c r="AL11" i="51"/>
  <c r="AL12" i="51"/>
  <c r="AL13" i="51"/>
  <c r="AL14" i="51"/>
  <c r="AL15" i="51"/>
  <c r="AL16" i="51"/>
  <c r="AL17" i="51"/>
  <c r="AL18" i="51"/>
  <c r="AL19" i="51"/>
  <c r="AL20" i="51"/>
  <c r="AL21" i="51"/>
  <c r="AL22" i="51"/>
  <c r="AL23" i="51"/>
  <c r="AL24" i="51"/>
  <c r="AL25" i="51"/>
  <c r="AL26" i="51"/>
  <c r="AL27" i="51"/>
  <c r="AL28" i="51"/>
  <c r="AL29" i="51"/>
  <c r="AL30" i="51"/>
  <c r="AL31" i="51"/>
  <c r="AL32" i="51"/>
  <c r="AL33" i="51"/>
  <c r="AL34" i="51"/>
  <c r="AL35" i="51"/>
  <c r="AL36" i="51"/>
  <c r="AL37" i="51"/>
  <c r="AL38" i="51"/>
  <c r="AL39" i="51"/>
  <c r="AL40" i="51"/>
  <c r="AL41" i="51"/>
  <c r="AL42" i="51"/>
  <c r="AL43" i="51"/>
  <c r="AL44" i="51"/>
  <c r="AL45" i="51"/>
  <c r="AL46" i="51"/>
  <c r="AA7" i="37" l="1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6" i="37"/>
  <c r="M35" i="106" l="1"/>
  <c r="M36" i="106"/>
  <c r="M37" i="106"/>
  <c r="M38" i="106"/>
  <c r="M39" i="106"/>
  <c r="M40" i="106"/>
  <c r="M41" i="106"/>
  <c r="M42" i="106"/>
  <c r="M43" i="106"/>
  <c r="A7" i="106"/>
  <c r="A8" i="106"/>
  <c r="A9" i="106"/>
  <c r="A10" i="106"/>
  <c r="A11" i="106"/>
  <c r="A12" i="106"/>
  <c r="A13" i="106"/>
  <c r="A14" i="106"/>
  <c r="A15" i="106"/>
  <c r="A16" i="106"/>
  <c r="A17" i="106"/>
  <c r="A18" i="106"/>
  <c r="A19" i="106"/>
  <c r="A20" i="106"/>
  <c r="A21" i="106"/>
  <c r="A22" i="106"/>
  <c r="A23" i="106"/>
  <c r="A24" i="106"/>
  <c r="A25" i="106"/>
  <c r="A26" i="106"/>
  <c r="A27" i="106"/>
  <c r="A28" i="106"/>
  <c r="A29" i="106"/>
  <c r="A30" i="106"/>
  <c r="A31" i="106"/>
  <c r="A32" i="106"/>
  <c r="A33" i="106"/>
  <c r="A34" i="106"/>
  <c r="A35" i="106"/>
  <c r="A36" i="106"/>
  <c r="A37" i="106"/>
  <c r="A38" i="106"/>
  <c r="A39" i="106"/>
  <c r="A40" i="106"/>
  <c r="A41" i="106"/>
  <c r="A42" i="106"/>
  <c r="A43" i="106"/>
  <c r="A44" i="106"/>
  <c r="A45" i="106"/>
  <c r="AB58" i="49"/>
  <c r="AB57" i="49"/>
  <c r="AB56" i="49"/>
  <c r="AB55" i="49"/>
  <c r="AB54" i="49"/>
  <c r="AB53" i="49"/>
  <c r="AB52" i="49"/>
  <c r="AB51" i="49"/>
  <c r="AB50" i="49"/>
  <c r="AB49" i="49"/>
  <c r="AB48" i="49"/>
  <c r="AB47" i="49"/>
  <c r="AB46" i="49"/>
  <c r="AB45" i="49"/>
  <c r="AB44" i="49"/>
  <c r="AB43" i="49"/>
  <c r="AB42" i="49"/>
  <c r="AB41" i="49"/>
  <c r="AB40" i="49"/>
  <c r="AB39" i="49"/>
  <c r="AB38" i="49"/>
  <c r="AB37" i="49"/>
  <c r="AB36" i="49"/>
  <c r="AB57" i="50"/>
  <c r="AB56" i="50"/>
  <c r="AB55" i="50"/>
  <c r="AB54" i="50"/>
  <c r="AB53" i="50"/>
  <c r="AB52" i="50"/>
  <c r="AB51" i="50"/>
  <c r="AB50" i="50"/>
  <c r="AB49" i="50"/>
  <c r="AB48" i="50"/>
  <c r="AB47" i="50"/>
  <c r="AB46" i="50"/>
  <c r="AB45" i="50"/>
  <c r="AB44" i="50"/>
  <c r="AB43" i="50"/>
  <c r="AB42" i="50"/>
  <c r="AB41" i="50"/>
  <c r="AB40" i="50"/>
  <c r="AB39" i="50"/>
  <c r="AB38" i="50"/>
  <c r="AB37" i="50"/>
  <c r="AB36" i="50"/>
  <c r="AB35" i="50"/>
  <c r="AB55" i="51"/>
  <c r="AB54" i="51"/>
  <c r="AB53" i="51"/>
  <c r="AB52" i="51"/>
  <c r="AB51" i="51"/>
  <c r="AB50" i="51"/>
  <c r="AB49" i="51"/>
  <c r="AB48" i="51"/>
  <c r="AB47" i="51"/>
  <c r="AB46" i="51"/>
  <c r="AB45" i="51"/>
  <c r="AB44" i="51"/>
  <c r="AB43" i="51"/>
  <c r="AB42" i="51"/>
  <c r="AB41" i="51"/>
  <c r="AB40" i="51"/>
  <c r="AB39" i="51"/>
  <c r="AB38" i="51"/>
  <c r="AB37" i="51"/>
  <c r="AB36" i="51"/>
  <c r="AB35" i="51"/>
  <c r="AB34" i="51"/>
  <c r="AB33" i="51"/>
  <c r="AB58" i="48"/>
  <c r="AB57" i="48"/>
  <c r="AB56" i="48"/>
  <c r="AB55" i="48"/>
  <c r="AB54" i="48"/>
  <c r="AB53" i="48"/>
  <c r="AB52" i="48"/>
  <c r="AB51" i="48"/>
  <c r="AB50" i="48"/>
  <c r="AB49" i="48"/>
  <c r="AB48" i="48"/>
  <c r="AB47" i="48"/>
  <c r="AB46" i="48"/>
  <c r="AB45" i="48"/>
  <c r="AB44" i="48"/>
  <c r="AB43" i="48"/>
  <c r="AB42" i="48"/>
  <c r="AB41" i="48"/>
  <c r="AB40" i="48"/>
  <c r="AB39" i="48"/>
  <c r="AB38" i="48"/>
  <c r="AB37" i="48"/>
  <c r="AB36" i="48"/>
  <c r="AB55" i="47"/>
  <c r="AB54" i="47"/>
  <c r="AB53" i="47"/>
  <c r="AB52" i="47"/>
  <c r="AB51" i="47"/>
  <c r="AB50" i="47"/>
  <c r="AB49" i="47"/>
  <c r="AB48" i="47"/>
  <c r="AB47" i="47"/>
  <c r="AB46" i="47"/>
  <c r="AB45" i="47"/>
  <c r="AB44" i="47"/>
  <c r="AB43" i="47"/>
  <c r="AB42" i="47"/>
  <c r="AB41" i="47"/>
  <c r="AB40" i="47"/>
  <c r="AB39" i="47"/>
  <c r="AB38" i="47"/>
  <c r="AB37" i="47"/>
  <c r="AB36" i="47"/>
  <c r="AB35" i="47"/>
  <c r="AB34" i="47"/>
  <c r="AB33" i="47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C34" i="45"/>
  <c r="AC35" i="45"/>
  <c r="AC36" i="45"/>
  <c r="AC37" i="45"/>
  <c r="AC38" i="45"/>
  <c r="AC39" i="45"/>
  <c r="AC40" i="45"/>
  <c r="AC41" i="45"/>
  <c r="AC42" i="45"/>
  <c r="AC43" i="45"/>
  <c r="AC44" i="45"/>
  <c r="AC45" i="45"/>
  <c r="AC46" i="45"/>
  <c r="AC47" i="45"/>
  <c r="AC48" i="45"/>
  <c r="AC49" i="45"/>
  <c r="AC50" i="45"/>
  <c r="AC51" i="45"/>
  <c r="AC52" i="45"/>
  <c r="AC53" i="45"/>
  <c r="AC54" i="45"/>
  <c r="AC55" i="45"/>
  <c r="AC56" i="45"/>
  <c r="AC57" i="45"/>
  <c r="O8" i="45" l="1"/>
  <c r="N5" i="102" l="1"/>
  <c r="M6" i="102"/>
  <c r="M7" i="102"/>
  <c r="M8" i="102"/>
  <c r="M9" i="102"/>
  <c r="N9" i="102" s="1"/>
  <c r="M10" i="102"/>
  <c r="M12" i="102"/>
  <c r="N12" i="102" s="1"/>
  <c r="M13" i="102"/>
  <c r="N13" i="102" s="1"/>
  <c r="M14" i="102"/>
  <c r="M16" i="102"/>
  <c r="N16" i="102" s="1"/>
  <c r="M17" i="102"/>
  <c r="M18" i="102"/>
  <c r="M19" i="102"/>
  <c r="N19" i="102" s="1"/>
  <c r="M20" i="102"/>
  <c r="M21" i="102"/>
  <c r="N21" i="102" s="1"/>
  <c r="M22" i="102"/>
  <c r="M23" i="102"/>
  <c r="M24" i="102"/>
  <c r="N24" i="102" s="1"/>
  <c r="M25" i="102"/>
  <c r="M26" i="102"/>
  <c r="M27" i="102"/>
  <c r="N27" i="102" s="1"/>
  <c r="M28" i="102"/>
  <c r="N28" i="102" s="1"/>
  <c r="M30" i="102"/>
  <c r="N30" i="102" s="1"/>
  <c r="M31" i="102"/>
  <c r="M32" i="102"/>
  <c r="N32" i="102"/>
  <c r="M33" i="102"/>
  <c r="N18" i="102" l="1"/>
  <c r="N31" i="102"/>
  <c r="N33" i="102"/>
  <c r="N29" i="102"/>
  <c r="N23" i="102"/>
  <c r="N17" i="102"/>
  <c r="N11" i="102"/>
  <c r="N22" i="102"/>
  <c r="N10" i="102"/>
  <c r="N8" i="102"/>
  <c r="N26" i="102"/>
  <c r="N7" i="102"/>
  <c r="N25" i="102"/>
  <c r="N20" i="102"/>
  <c r="N15" i="102"/>
  <c r="N14" i="102"/>
  <c r="N6" i="102"/>
  <c r="K11" i="45" l="1"/>
  <c r="K7" i="37"/>
  <c r="O6" i="47" l="1"/>
  <c r="R6" i="47"/>
  <c r="S6" i="47"/>
  <c r="T6" i="47"/>
  <c r="U6" i="47"/>
  <c r="W6" i="47"/>
  <c r="Z6" i="47"/>
  <c r="AG6" i="47"/>
  <c r="AJ6" i="47"/>
  <c r="AK6" i="47"/>
  <c r="AL6" i="47"/>
  <c r="AM6" i="47"/>
  <c r="AN6" i="47"/>
  <c r="O7" i="47"/>
  <c r="R7" i="47"/>
  <c r="S7" i="47"/>
  <c r="T7" i="47"/>
  <c r="U7" i="47"/>
  <c r="W7" i="47"/>
  <c r="Z7" i="47"/>
  <c r="AG7" i="47"/>
  <c r="AJ7" i="47"/>
  <c r="AK7" i="47"/>
  <c r="AL7" i="47"/>
  <c r="AM7" i="47"/>
  <c r="AN7" i="47"/>
  <c r="O8" i="47"/>
  <c r="R8" i="47"/>
  <c r="S8" i="47"/>
  <c r="T8" i="47"/>
  <c r="U8" i="47"/>
  <c r="W8" i="47"/>
  <c r="Z8" i="47"/>
  <c r="AG8" i="47"/>
  <c r="AJ8" i="47"/>
  <c r="AK8" i="47"/>
  <c r="AL8" i="47"/>
  <c r="AM8" i="47"/>
  <c r="AN8" i="47"/>
  <c r="O9" i="47"/>
  <c r="R9" i="47"/>
  <c r="S9" i="47"/>
  <c r="T9" i="47"/>
  <c r="U9" i="47"/>
  <c r="W9" i="47"/>
  <c r="Z9" i="47"/>
  <c r="AG9" i="47"/>
  <c r="AJ9" i="47"/>
  <c r="AK9" i="47"/>
  <c r="AL9" i="47"/>
  <c r="AM9" i="47"/>
  <c r="AN9" i="47"/>
  <c r="O10" i="47"/>
  <c r="R10" i="47"/>
  <c r="S10" i="47"/>
  <c r="T10" i="47"/>
  <c r="U10" i="47"/>
  <c r="W10" i="47"/>
  <c r="Z10" i="47"/>
  <c r="AG10" i="47"/>
  <c r="AJ10" i="47"/>
  <c r="AK10" i="47"/>
  <c r="AL10" i="47"/>
  <c r="AM10" i="47"/>
  <c r="AN10" i="47"/>
  <c r="O11" i="47"/>
  <c r="R11" i="47"/>
  <c r="S11" i="47"/>
  <c r="T11" i="47"/>
  <c r="U11" i="47"/>
  <c r="W11" i="47"/>
  <c r="Z11" i="47"/>
  <c r="AG11" i="47"/>
  <c r="AJ11" i="47"/>
  <c r="AK11" i="47"/>
  <c r="AL11" i="47"/>
  <c r="AM11" i="47"/>
  <c r="AN11" i="47"/>
  <c r="O12" i="47"/>
  <c r="R12" i="47"/>
  <c r="S12" i="47"/>
  <c r="T12" i="47"/>
  <c r="U12" i="47"/>
  <c r="W12" i="47"/>
  <c r="Z12" i="47"/>
  <c r="AG12" i="47"/>
  <c r="AJ12" i="47"/>
  <c r="AK12" i="47"/>
  <c r="AL12" i="47"/>
  <c r="AM12" i="47"/>
  <c r="AN12" i="47"/>
  <c r="O13" i="47"/>
  <c r="R13" i="47"/>
  <c r="S13" i="47"/>
  <c r="T13" i="47"/>
  <c r="U13" i="47"/>
  <c r="W13" i="47"/>
  <c r="Z13" i="47"/>
  <c r="AG13" i="47"/>
  <c r="AJ13" i="47"/>
  <c r="AK13" i="47"/>
  <c r="AL13" i="47"/>
  <c r="AM13" i="47"/>
  <c r="AN13" i="47"/>
  <c r="O14" i="47"/>
  <c r="R14" i="47"/>
  <c r="S14" i="47"/>
  <c r="T14" i="47"/>
  <c r="U14" i="47"/>
  <c r="W14" i="47"/>
  <c r="Z14" i="47"/>
  <c r="AG14" i="47"/>
  <c r="AJ14" i="47"/>
  <c r="AK14" i="47"/>
  <c r="AL14" i="47"/>
  <c r="AM14" i="47"/>
  <c r="AN14" i="47"/>
  <c r="O15" i="47"/>
  <c r="R15" i="47"/>
  <c r="S15" i="47"/>
  <c r="T15" i="47"/>
  <c r="U15" i="47"/>
  <c r="W15" i="47"/>
  <c r="Z15" i="47"/>
  <c r="AG15" i="47"/>
  <c r="AJ15" i="47"/>
  <c r="AK15" i="47"/>
  <c r="AL15" i="47"/>
  <c r="AM15" i="47"/>
  <c r="AN15" i="47"/>
  <c r="O16" i="47"/>
  <c r="R16" i="47"/>
  <c r="S16" i="47"/>
  <c r="T16" i="47"/>
  <c r="U16" i="47"/>
  <c r="W16" i="47"/>
  <c r="Z16" i="47"/>
  <c r="AG16" i="47"/>
  <c r="AJ16" i="47"/>
  <c r="AK16" i="47"/>
  <c r="AL16" i="47"/>
  <c r="AM16" i="47"/>
  <c r="AN16" i="47"/>
  <c r="O17" i="47"/>
  <c r="R17" i="47"/>
  <c r="S17" i="47"/>
  <c r="T17" i="47"/>
  <c r="U17" i="47"/>
  <c r="W17" i="47"/>
  <c r="Z17" i="47"/>
  <c r="AG17" i="47"/>
  <c r="AJ17" i="47"/>
  <c r="AK17" i="47"/>
  <c r="AL17" i="47"/>
  <c r="AM17" i="47"/>
  <c r="AN17" i="47"/>
  <c r="O18" i="47"/>
  <c r="R18" i="47"/>
  <c r="S18" i="47"/>
  <c r="T18" i="47"/>
  <c r="U18" i="47"/>
  <c r="W18" i="47"/>
  <c r="Z18" i="47"/>
  <c r="AG18" i="47"/>
  <c r="AJ18" i="47"/>
  <c r="AK18" i="47"/>
  <c r="AL18" i="47"/>
  <c r="AM18" i="47"/>
  <c r="AN18" i="47"/>
  <c r="O19" i="47"/>
  <c r="R19" i="47"/>
  <c r="S19" i="47"/>
  <c r="T19" i="47"/>
  <c r="U19" i="47"/>
  <c r="W19" i="47"/>
  <c r="Z19" i="47"/>
  <c r="AG19" i="47"/>
  <c r="AJ19" i="47"/>
  <c r="AK19" i="47"/>
  <c r="AL19" i="47"/>
  <c r="AM19" i="47"/>
  <c r="AN19" i="47"/>
  <c r="O20" i="47"/>
  <c r="R20" i="47"/>
  <c r="S20" i="47"/>
  <c r="T20" i="47"/>
  <c r="U20" i="47"/>
  <c r="W20" i="47"/>
  <c r="Z20" i="47"/>
  <c r="AG20" i="47"/>
  <c r="AJ20" i="47"/>
  <c r="AK20" i="47"/>
  <c r="AL20" i="47"/>
  <c r="AM20" i="47"/>
  <c r="AN20" i="47"/>
  <c r="O21" i="47"/>
  <c r="R21" i="47"/>
  <c r="S21" i="47"/>
  <c r="T21" i="47"/>
  <c r="U21" i="47"/>
  <c r="W21" i="47"/>
  <c r="Z21" i="47"/>
  <c r="AG21" i="47"/>
  <c r="AJ21" i="47"/>
  <c r="AK21" i="47"/>
  <c r="AL21" i="47"/>
  <c r="AM21" i="47"/>
  <c r="AN21" i="47"/>
  <c r="O22" i="47"/>
  <c r="R22" i="47"/>
  <c r="S22" i="47"/>
  <c r="T22" i="47"/>
  <c r="U22" i="47"/>
  <c r="W22" i="47"/>
  <c r="Z22" i="47"/>
  <c r="AG22" i="47"/>
  <c r="AJ22" i="47"/>
  <c r="AK22" i="47"/>
  <c r="AL22" i="47"/>
  <c r="AM22" i="47"/>
  <c r="AN22" i="47"/>
  <c r="O23" i="47"/>
  <c r="R23" i="47"/>
  <c r="S23" i="47"/>
  <c r="T23" i="47"/>
  <c r="U23" i="47"/>
  <c r="W23" i="47"/>
  <c r="Z23" i="47"/>
  <c r="AG23" i="47"/>
  <c r="AJ23" i="47"/>
  <c r="AK23" i="47"/>
  <c r="AL23" i="47"/>
  <c r="AM23" i="47"/>
  <c r="AN23" i="47"/>
  <c r="O24" i="47"/>
  <c r="R24" i="47"/>
  <c r="S24" i="47"/>
  <c r="T24" i="47"/>
  <c r="U24" i="47"/>
  <c r="W24" i="47"/>
  <c r="Z24" i="47"/>
  <c r="AG24" i="47"/>
  <c r="AJ24" i="47"/>
  <c r="AK24" i="47"/>
  <c r="AL24" i="47"/>
  <c r="AM24" i="47"/>
  <c r="AN24" i="47"/>
  <c r="O25" i="47"/>
  <c r="R25" i="47"/>
  <c r="S25" i="47"/>
  <c r="T25" i="47"/>
  <c r="U25" i="47"/>
  <c r="W25" i="47"/>
  <c r="Z25" i="47"/>
  <c r="AG25" i="47"/>
  <c r="AJ25" i="47"/>
  <c r="AK25" i="47"/>
  <c r="AL25" i="47"/>
  <c r="AM25" i="47"/>
  <c r="AN25" i="47"/>
  <c r="O26" i="47"/>
  <c r="R26" i="47"/>
  <c r="S26" i="47"/>
  <c r="T26" i="47"/>
  <c r="U26" i="47"/>
  <c r="W26" i="47"/>
  <c r="Z26" i="47"/>
  <c r="AG26" i="47"/>
  <c r="AJ26" i="47"/>
  <c r="AK26" i="47"/>
  <c r="AL26" i="47"/>
  <c r="AM26" i="47"/>
  <c r="AN26" i="47"/>
  <c r="O6" i="48"/>
  <c r="R6" i="48"/>
  <c r="S6" i="48"/>
  <c r="T6" i="48"/>
  <c r="U6" i="48"/>
  <c r="W6" i="48"/>
  <c r="Z6" i="48"/>
  <c r="AG6" i="48"/>
  <c r="AJ6" i="48"/>
  <c r="AK6" i="48"/>
  <c r="AL6" i="48"/>
  <c r="AM6" i="48"/>
  <c r="AN6" i="48"/>
  <c r="O7" i="48"/>
  <c r="T7" i="48"/>
  <c r="U7" i="48"/>
  <c r="W7" i="48"/>
  <c r="Z7" i="48"/>
  <c r="O8" i="48"/>
  <c r="T8" i="48"/>
  <c r="U8" i="48"/>
  <c r="W8" i="48"/>
  <c r="Z8" i="48"/>
  <c r="O6" i="45"/>
  <c r="R6" i="45"/>
  <c r="S6" i="45"/>
  <c r="T6" i="45"/>
  <c r="U6" i="45"/>
  <c r="W6" i="45"/>
  <c r="Z6" i="45"/>
  <c r="AG6" i="45"/>
  <c r="AJ6" i="45"/>
  <c r="AK6" i="45"/>
  <c r="AL6" i="45"/>
  <c r="AM6" i="45"/>
  <c r="AN6" i="45"/>
  <c r="O7" i="45"/>
  <c r="R7" i="45"/>
  <c r="S7" i="45"/>
  <c r="T7" i="45"/>
  <c r="U7" i="45"/>
  <c r="W7" i="45"/>
  <c r="Z7" i="45"/>
  <c r="AG7" i="45"/>
  <c r="AJ7" i="45"/>
  <c r="AK7" i="45"/>
  <c r="AL7" i="45"/>
  <c r="AM7" i="45"/>
  <c r="AN7" i="45"/>
  <c r="R8" i="45"/>
  <c r="S8" i="45"/>
  <c r="T8" i="45"/>
  <c r="U8" i="45"/>
  <c r="W8" i="45"/>
  <c r="Z8" i="45"/>
  <c r="AG8" i="45"/>
  <c r="AJ8" i="45"/>
  <c r="AK8" i="45"/>
  <c r="AL8" i="45"/>
  <c r="AM8" i="45"/>
  <c r="AN8" i="45"/>
  <c r="O9" i="45"/>
  <c r="R9" i="45"/>
  <c r="S9" i="45"/>
  <c r="T9" i="45"/>
  <c r="U9" i="45"/>
  <c r="W9" i="45"/>
  <c r="Z9" i="45"/>
  <c r="AG9" i="45"/>
  <c r="AJ9" i="45"/>
  <c r="AK9" i="45"/>
  <c r="AL9" i="45"/>
  <c r="AM9" i="45"/>
  <c r="AN9" i="45"/>
  <c r="O10" i="45"/>
  <c r="R10" i="45"/>
  <c r="S10" i="45"/>
  <c r="T10" i="45"/>
  <c r="U10" i="45"/>
  <c r="W10" i="45"/>
  <c r="Z10" i="45"/>
  <c r="AG10" i="45"/>
  <c r="AJ10" i="45"/>
  <c r="AK10" i="45"/>
  <c r="AL10" i="45"/>
  <c r="AM10" i="45"/>
  <c r="AN10" i="45"/>
  <c r="O11" i="45"/>
  <c r="R11" i="45"/>
  <c r="S11" i="45"/>
  <c r="T11" i="45"/>
  <c r="U11" i="45"/>
  <c r="W11" i="45"/>
  <c r="Z11" i="45"/>
  <c r="AG11" i="45"/>
  <c r="AJ11" i="45"/>
  <c r="AK11" i="45"/>
  <c r="AL11" i="45"/>
  <c r="AM11" i="45"/>
  <c r="AN11" i="45"/>
  <c r="O12" i="45"/>
  <c r="R12" i="45"/>
  <c r="S12" i="45"/>
  <c r="T12" i="45"/>
  <c r="U12" i="45"/>
  <c r="W12" i="45"/>
  <c r="Z12" i="45"/>
  <c r="AG12" i="45"/>
  <c r="AJ12" i="45"/>
  <c r="AK12" i="45"/>
  <c r="AL12" i="45"/>
  <c r="AM12" i="45"/>
  <c r="AN12" i="45"/>
  <c r="O13" i="45"/>
  <c r="R13" i="45"/>
  <c r="S13" i="45"/>
  <c r="T13" i="45"/>
  <c r="U13" i="45"/>
  <c r="W13" i="45"/>
  <c r="Z13" i="45"/>
  <c r="AG13" i="45"/>
  <c r="AJ13" i="45"/>
  <c r="AK13" i="45"/>
  <c r="AL13" i="45"/>
  <c r="AM13" i="45"/>
  <c r="AN13" i="45"/>
  <c r="O14" i="45"/>
  <c r="R14" i="45"/>
  <c r="S14" i="45"/>
  <c r="T14" i="45"/>
  <c r="U14" i="45"/>
  <c r="W14" i="45"/>
  <c r="Z14" i="45"/>
  <c r="AG14" i="45"/>
  <c r="AJ14" i="45"/>
  <c r="AK14" i="45"/>
  <c r="AL14" i="45"/>
  <c r="AM14" i="45"/>
  <c r="AN14" i="45"/>
  <c r="O15" i="45"/>
  <c r="R15" i="45"/>
  <c r="S15" i="45"/>
  <c r="T15" i="45"/>
  <c r="U15" i="45"/>
  <c r="W15" i="45"/>
  <c r="Z15" i="45"/>
  <c r="AG15" i="45"/>
  <c r="AJ15" i="45"/>
  <c r="AK15" i="45"/>
  <c r="AL15" i="45"/>
  <c r="AM15" i="45"/>
  <c r="AN15" i="45"/>
  <c r="O16" i="45"/>
  <c r="R16" i="45"/>
  <c r="S16" i="45"/>
  <c r="T16" i="45"/>
  <c r="U16" i="45"/>
  <c r="W16" i="45"/>
  <c r="Z16" i="45"/>
  <c r="AG16" i="45"/>
  <c r="AJ16" i="45"/>
  <c r="AK16" i="45"/>
  <c r="AL16" i="45"/>
  <c r="AM16" i="45"/>
  <c r="AN16" i="45"/>
  <c r="O17" i="45"/>
  <c r="R17" i="45"/>
  <c r="S17" i="45"/>
  <c r="T17" i="45"/>
  <c r="U17" i="45"/>
  <c r="W17" i="45"/>
  <c r="Z17" i="45"/>
  <c r="AG17" i="45"/>
  <c r="AJ17" i="45"/>
  <c r="AK17" i="45"/>
  <c r="AL17" i="45"/>
  <c r="AM17" i="45"/>
  <c r="AN17" i="45"/>
  <c r="O18" i="45"/>
  <c r="R18" i="45"/>
  <c r="S18" i="45"/>
  <c r="T18" i="45"/>
  <c r="U18" i="45"/>
  <c r="W18" i="45"/>
  <c r="Z18" i="45"/>
  <c r="AG18" i="45"/>
  <c r="AJ18" i="45"/>
  <c r="AK18" i="45"/>
  <c r="AL18" i="45"/>
  <c r="AM18" i="45"/>
  <c r="AN18" i="45"/>
  <c r="O19" i="45"/>
  <c r="R19" i="45"/>
  <c r="S19" i="45"/>
  <c r="T19" i="45"/>
  <c r="U19" i="45"/>
  <c r="W19" i="45"/>
  <c r="Z19" i="45"/>
  <c r="AG19" i="45"/>
  <c r="AJ19" i="45"/>
  <c r="AK19" i="45"/>
  <c r="AL19" i="45"/>
  <c r="AM19" i="45"/>
  <c r="AN19" i="45"/>
  <c r="O20" i="45"/>
  <c r="R20" i="45"/>
  <c r="S20" i="45"/>
  <c r="T20" i="45"/>
  <c r="U20" i="45"/>
  <c r="W20" i="45"/>
  <c r="Z20" i="45"/>
  <c r="AG20" i="45"/>
  <c r="AJ20" i="45"/>
  <c r="AK20" i="45"/>
  <c r="AL20" i="45"/>
  <c r="AM20" i="45"/>
  <c r="AN20" i="45"/>
  <c r="O21" i="45"/>
  <c r="R21" i="45"/>
  <c r="S21" i="45"/>
  <c r="T21" i="45"/>
  <c r="U21" i="45"/>
  <c r="W21" i="45"/>
  <c r="Z21" i="45"/>
  <c r="AG21" i="45"/>
  <c r="AJ21" i="45"/>
  <c r="AK21" i="45"/>
  <c r="AL21" i="45"/>
  <c r="AM21" i="45"/>
  <c r="AN21" i="45"/>
  <c r="O22" i="45"/>
  <c r="R22" i="45"/>
  <c r="S22" i="45"/>
  <c r="T22" i="45"/>
  <c r="U22" i="45"/>
  <c r="W22" i="45"/>
  <c r="Z22" i="45"/>
  <c r="AG22" i="45"/>
  <c r="AJ22" i="45"/>
  <c r="AK22" i="45"/>
  <c r="AL22" i="45"/>
  <c r="AM22" i="45"/>
  <c r="AN22" i="45"/>
  <c r="O23" i="45"/>
  <c r="R23" i="45"/>
  <c r="S23" i="45"/>
  <c r="T23" i="45"/>
  <c r="U23" i="45"/>
  <c r="W23" i="45"/>
  <c r="Z23" i="45"/>
  <c r="AG23" i="45"/>
  <c r="AJ23" i="45"/>
  <c r="AK23" i="45"/>
  <c r="AL23" i="45"/>
  <c r="AM23" i="45"/>
  <c r="AN23" i="45"/>
  <c r="O24" i="45"/>
  <c r="R24" i="45"/>
  <c r="S24" i="45"/>
  <c r="T24" i="45"/>
  <c r="U24" i="45"/>
  <c r="W24" i="45"/>
  <c r="Z24" i="45"/>
  <c r="AG24" i="45"/>
  <c r="AJ24" i="45"/>
  <c r="AK24" i="45"/>
  <c r="AL24" i="45"/>
  <c r="AM24" i="45"/>
  <c r="AN24" i="45"/>
  <c r="O25" i="45"/>
  <c r="R25" i="45"/>
  <c r="S25" i="45"/>
  <c r="T25" i="45"/>
  <c r="U25" i="45"/>
  <c r="W25" i="45"/>
  <c r="Z25" i="45"/>
  <c r="AG25" i="45"/>
  <c r="AJ25" i="45"/>
  <c r="AK25" i="45"/>
  <c r="AL25" i="45"/>
  <c r="AM25" i="45"/>
  <c r="AN25" i="45"/>
  <c r="O26" i="45"/>
  <c r="R26" i="45"/>
  <c r="S26" i="45"/>
  <c r="T26" i="45"/>
  <c r="U26" i="45"/>
  <c r="W26" i="45"/>
  <c r="Z26" i="45"/>
  <c r="AG26" i="45"/>
  <c r="AJ26" i="45"/>
  <c r="AK26" i="45"/>
  <c r="AL26" i="45"/>
  <c r="AM26" i="45"/>
  <c r="AN26" i="45"/>
  <c r="O27" i="45"/>
  <c r="R27" i="45"/>
  <c r="S27" i="45"/>
  <c r="T27" i="45"/>
  <c r="U27" i="45"/>
  <c r="W27" i="45"/>
  <c r="Z27" i="45"/>
  <c r="AG27" i="45"/>
  <c r="AJ27" i="45"/>
  <c r="AK27" i="45"/>
  <c r="AL27" i="45"/>
  <c r="AM27" i="45"/>
  <c r="AN27" i="45"/>
  <c r="O28" i="45"/>
  <c r="R28" i="45"/>
  <c r="S28" i="45"/>
  <c r="T28" i="45"/>
  <c r="U28" i="45"/>
  <c r="W28" i="45"/>
  <c r="Z28" i="45"/>
  <c r="AG28" i="45"/>
  <c r="AJ28" i="45"/>
  <c r="AK28" i="45"/>
  <c r="AL28" i="45"/>
  <c r="AM28" i="45"/>
  <c r="AN28" i="45"/>
  <c r="O29" i="45"/>
  <c r="R29" i="45"/>
  <c r="S29" i="45"/>
  <c r="T29" i="45"/>
  <c r="U29" i="45"/>
  <c r="W29" i="45"/>
  <c r="Z29" i="45"/>
  <c r="AG29" i="45"/>
  <c r="AJ29" i="45"/>
  <c r="AK29" i="45"/>
  <c r="AL29" i="45"/>
  <c r="AM29" i="45"/>
  <c r="AN29" i="45"/>
  <c r="O30" i="45"/>
  <c r="R30" i="45"/>
  <c r="S30" i="45"/>
  <c r="T30" i="45"/>
  <c r="U30" i="45"/>
  <c r="W30" i="45"/>
  <c r="Z30" i="45"/>
  <c r="AG30" i="45"/>
  <c r="AJ30" i="45"/>
  <c r="AK30" i="45"/>
  <c r="AL30" i="45"/>
  <c r="AM30" i="45"/>
  <c r="AN30" i="45"/>
  <c r="O31" i="45"/>
  <c r="R31" i="45"/>
  <c r="S31" i="45"/>
  <c r="T31" i="45"/>
  <c r="U31" i="45"/>
  <c r="W31" i="45"/>
  <c r="Z31" i="45"/>
  <c r="AG31" i="45"/>
  <c r="AJ31" i="45"/>
  <c r="AK31" i="45"/>
  <c r="AL31" i="45"/>
  <c r="AM31" i="45"/>
  <c r="AN31" i="45"/>
  <c r="O32" i="45"/>
  <c r="R32" i="45"/>
  <c r="S32" i="45"/>
  <c r="T32" i="45"/>
  <c r="U32" i="45"/>
  <c r="W32" i="45"/>
  <c r="Z32" i="45"/>
  <c r="AG32" i="45"/>
  <c r="AJ32" i="45"/>
  <c r="AK32" i="45"/>
  <c r="AL32" i="45"/>
  <c r="AM32" i="45"/>
  <c r="AN32" i="45"/>
  <c r="O33" i="45"/>
  <c r="R33" i="45"/>
  <c r="S33" i="45"/>
  <c r="T33" i="45"/>
  <c r="U33" i="45"/>
  <c r="W33" i="45"/>
  <c r="Z33" i="45"/>
  <c r="AG33" i="45"/>
  <c r="AJ33" i="45"/>
  <c r="AK33" i="45"/>
  <c r="AL33" i="45"/>
  <c r="AM33" i="45"/>
  <c r="AN33" i="45"/>
  <c r="O7" i="37"/>
  <c r="R7" i="37"/>
  <c r="S7" i="37"/>
  <c r="T7" i="37"/>
  <c r="U7" i="37"/>
  <c r="W7" i="37"/>
  <c r="Z7" i="37"/>
  <c r="AG7" i="37"/>
  <c r="AJ7" i="37"/>
  <c r="AK7" i="37"/>
  <c r="AL7" i="37"/>
  <c r="AM7" i="37"/>
  <c r="AN7" i="37"/>
  <c r="AO7" i="37"/>
  <c r="AP7" i="37"/>
  <c r="O8" i="37"/>
  <c r="R8" i="37"/>
  <c r="S8" i="37"/>
  <c r="T8" i="37"/>
  <c r="U8" i="37"/>
  <c r="W8" i="37"/>
  <c r="Z8" i="37"/>
  <c r="AG8" i="37"/>
  <c r="AJ8" i="37"/>
  <c r="AK8" i="37"/>
  <c r="AL8" i="37"/>
  <c r="AM8" i="37"/>
  <c r="AN8" i="37"/>
  <c r="AO8" i="37"/>
  <c r="AP8" i="37"/>
  <c r="O9" i="37"/>
  <c r="R9" i="37"/>
  <c r="S9" i="37"/>
  <c r="T9" i="37"/>
  <c r="U9" i="37"/>
  <c r="W9" i="37"/>
  <c r="Z9" i="37"/>
  <c r="AG9" i="37"/>
  <c r="AJ9" i="37"/>
  <c r="AK9" i="37"/>
  <c r="AL9" i="37"/>
  <c r="AM9" i="37"/>
  <c r="AN9" i="37"/>
  <c r="AO9" i="37"/>
  <c r="AP9" i="37"/>
  <c r="O10" i="37"/>
  <c r="R10" i="37"/>
  <c r="S10" i="37"/>
  <c r="T10" i="37"/>
  <c r="U10" i="37"/>
  <c r="W10" i="37"/>
  <c r="Z10" i="37"/>
  <c r="AG10" i="37"/>
  <c r="AJ10" i="37"/>
  <c r="AK10" i="37"/>
  <c r="AL10" i="37"/>
  <c r="AM10" i="37"/>
  <c r="AN10" i="37"/>
  <c r="AO10" i="37"/>
  <c r="AP10" i="37"/>
  <c r="O11" i="37"/>
  <c r="R11" i="37"/>
  <c r="S11" i="37"/>
  <c r="T11" i="37"/>
  <c r="U11" i="37"/>
  <c r="W11" i="37"/>
  <c r="Z11" i="37"/>
  <c r="AG11" i="37"/>
  <c r="AJ11" i="37"/>
  <c r="AK11" i="37"/>
  <c r="AL11" i="37"/>
  <c r="AM11" i="37"/>
  <c r="AN11" i="37"/>
  <c r="AO11" i="37"/>
  <c r="AP11" i="37"/>
  <c r="O12" i="37"/>
  <c r="R12" i="37"/>
  <c r="S12" i="37"/>
  <c r="T12" i="37"/>
  <c r="U12" i="37"/>
  <c r="W12" i="37"/>
  <c r="Z12" i="37"/>
  <c r="AG12" i="37"/>
  <c r="AJ12" i="37"/>
  <c r="AK12" i="37"/>
  <c r="AL12" i="37"/>
  <c r="AM12" i="37"/>
  <c r="AN12" i="37"/>
  <c r="AO12" i="37"/>
  <c r="AP12" i="37"/>
  <c r="O13" i="37"/>
  <c r="R13" i="37"/>
  <c r="S13" i="37"/>
  <c r="T13" i="37"/>
  <c r="U13" i="37"/>
  <c r="W13" i="37"/>
  <c r="Z13" i="37"/>
  <c r="AG13" i="37"/>
  <c r="AJ13" i="37"/>
  <c r="AK13" i="37"/>
  <c r="AL13" i="37"/>
  <c r="AM13" i="37"/>
  <c r="AN13" i="37"/>
  <c r="AO13" i="37"/>
  <c r="AP13" i="37"/>
  <c r="O14" i="37"/>
  <c r="R14" i="37"/>
  <c r="S14" i="37"/>
  <c r="T14" i="37"/>
  <c r="U14" i="37"/>
  <c r="W14" i="37"/>
  <c r="Z14" i="37"/>
  <c r="AG14" i="37"/>
  <c r="AJ14" i="37"/>
  <c r="AK14" i="37"/>
  <c r="AL14" i="37"/>
  <c r="AM14" i="37"/>
  <c r="AN14" i="37"/>
  <c r="AO14" i="37"/>
  <c r="AP14" i="37"/>
  <c r="O15" i="37"/>
  <c r="R15" i="37"/>
  <c r="S15" i="37"/>
  <c r="T15" i="37"/>
  <c r="U15" i="37"/>
  <c r="W15" i="37"/>
  <c r="Z15" i="37"/>
  <c r="AG15" i="37"/>
  <c r="AJ15" i="37"/>
  <c r="AK15" i="37"/>
  <c r="AL15" i="37"/>
  <c r="AM15" i="37"/>
  <c r="AN15" i="37"/>
  <c r="AO15" i="37"/>
  <c r="AP15" i="37"/>
  <c r="O16" i="37"/>
  <c r="R16" i="37"/>
  <c r="S16" i="37"/>
  <c r="T16" i="37"/>
  <c r="U16" i="37"/>
  <c r="W16" i="37"/>
  <c r="Z16" i="37"/>
  <c r="AG16" i="37"/>
  <c r="AJ16" i="37"/>
  <c r="AK16" i="37"/>
  <c r="AL16" i="37"/>
  <c r="AM16" i="37"/>
  <c r="AN16" i="37"/>
  <c r="AO16" i="37"/>
  <c r="AP16" i="37"/>
  <c r="O17" i="37"/>
  <c r="R17" i="37"/>
  <c r="S17" i="37"/>
  <c r="T17" i="37"/>
  <c r="U17" i="37"/>
  <c r="W17" i="37"/>
  <c r="Z17" i="37"/>
  <c r="AG17" i="37"/>
  <c r="AJ17" i="37"/>
  <c r="AK17" i="37"/>
  <c r="AL17" i="37"/>
  <c r="AM17" i="37"/>
  <c r="AN17" i="37"/>
  <c r="AO17" i="37"/>
  <c r="AP17" i="37"/>
  <c r="O18" i="37"/>
  <c r="R18" i="37"/>
  <c r="S18" i="37"/>
  <c r="T18" i="37"/>
  <c r="U18" i="37"/>
  <c r="W18" i="37"/>
  <c r="Z18" i="37"/>
  <c r="AG18" i="37"/>
  <c r="AJ18" i="37"/>
  <c r="AK18" i="37"/>
  <c r="AL18" i="37"/>
  <c r="AM18" i="37"/>
  <c r="AN18" i="37"/>
  <c r="AO18" i="37"/>
  <c r="AP18" i="37"/>
  <c r="O19" i="37"/>
  <c r="R19" i="37"/>
  <c r="S19" i="37"/>
  <c r="T19" i="37"/>
  <c r="U19" i="37"/>
  <c r="W19" i="37"/>
  <c r="Z19" i="37"/>
  <c r="AG19" i="37"/>
  <c r="AJ19" i="37"/>
  <c r="AK19" i="37"/>
  <c r="AL19" i="37"/>
  <c r="AM19" i="37"/>
  <c r="AN19" i="37"/>
  <c r="AO19" i="37"/>
  <c r="AP19" i="37"/>
  <c r="O20" i="37"/>
  <c r="R20" i="37"/>
  <c r="S20" i="37"/>
  <c r="T20" i="37"/>
  <c r="U20" i="37"/>
  <c r="W20" i="37"/>
  <c r="Z20" i="37"/>
  <c r="AG20" i="37"/>
  <c r="AJ20" i="37"/>
  <c r="AK20" i="37"/>
  <c r="AL20" i="37"/>
  <c r="AM20" i="37"/>
  <c r="AN20" i="37"/>
  <c r="AO20" i="37"/>
  <c r="AP20" i="37"/>
  <c r="O21" i="37"/>
  <c r="R21" i="37"/>
  <c r="S21" i="37"/>
  <c r="T21" i="37"/>
  <c r="U21" i="37"/>
  <c r="W21" i="37"/>
  <c r="Z21" i="37"/>
  <c r="AG21" i="37"/>
  <c r="AJ21" i="37"/>
  <c r="AK21" i="37"/>
  <c r="AL21" i="37"/>
  <c r="AM21" i="37"/>
  <c r="AN21" i="37"/>
  <c r="AO21" i="37"/>
  <c r="AP21" i="37"/>
  <c r="O22" i="37"/>
  <c r="R22" i="37"/>
  <c r="S22" i="37"/>
  <c r="T22" i="37"/>
  <c r="U22" i="37"/>
  <c r="W22" i="37"/>
  <c r="Z22" i="37"/>
  <c r="AG22" i="37"/>
  <c r="AJ22" i="37"/>
  <c r="AK22" i="37"/>
  <c r="AL22" i="37"/>
  <c r="AM22" i="37"/>
  <c r="AN22" i="37"/>
  <c r="AO22" i="37"/>
  <c r="AP22" i="37"/>
  <c r="O23" i="37"/>
  <c r="R23" i="37"/>
  <c r="S23" i="37"/>
  <c r="T23" i="37"/>
  <c r="U23" i="37"/>
  <c r="W23" i="37"/>
  <c r="Z23" i="37"/>
  <c r="AG23" i="37"/>
  <c r="AJ23" i="37"/>
  <c r="AK23" i="37"/>
  <c r="AL23" i="37"/>
  <c r="AM23" i="37"/>
  <c r="AN23" i="37"/>
  <c r="AO23" i="37"/>
  <c r="AP23" i="37"/>
  <c r="O24" i="37"/>
  <c r="R24" i="37"/>
  <c r="S24" i="37"/>
  <c r="T24" i="37"/>
  <c r="U24" i="37"/>
  <c r="W24" i="37"/>
  <c r="Z24" i="37"/>
  <c r="AG24" i="37"/>
  <c r="AJ24" i="37"/>
  <c r="AK24" i="37"/>
  <c r="AL24" i="37"/>
  <c r="AM24" i="37"/>
  <c r="AN24" i="37"/>
  <c r="AO24" i="37"/>
  <c r="AP24" i="37"/>
  <c r="O25" i="37"/>
  <c r="R25" i="37"/>
  <c r="S25" i="37"/>
  <c r="T25" i="37"/>
  <c r="U25" i="37"/>
  <c r="W25" i="37"/>
  <c r="Z25" i="37"/>
  <c r="AG25" i="37"/>
  <c r="AJ25" i="37"/>
  <c r="AK25" i="37"/>
  <c r="AL25" i="37"/>
  <c r="AM25" i="37"/>
  <c r="AN25" i="37"/>
  <c r="AO25" i="37"/>
  <c r="AP25" i="37"/>
  <c r="O26" i="37"/>
  <c r="R26" i="37"/>
  <c r="S26" i="37"/>
  <c r="T26" i="37"/>
  <c r="U26" i="37"/>
  <c r="W26" i="37"/>
  <c r="Z26" i="37"/>
  <c r="AG26" i="37"/>
  <c r="AJ26" i="37"/>
  <c r="AK26" i="37"/>
  <c r="AL26" i="37"/>
  <c r="AM26" i="37"/>
  <c r="AN26" i="37"/>
  <c r="AO26" i="37"/>
  <c r="AP26" i="37"/>
  <c r="O27" i="37"/>
  <c r="R27" i="37"/>
  <c r="S27" i="37"/>
  <c r="T27" i="37"/>
  <c r="U27" i="37"/>
  <c r="W27" i="37"/>
  <c r="Z27" i="37"/>
  <c r="AG27" i="37"/>
  <c r="AJ27" i="37"/>
  <c r="AK27" i="37"/>
  <c r="AL27" i="37"/>
  <c r="AM27" i="37"/>
  <c r="AN27" i="37"/>
  <c r="AO27" i="37"/>
  <c r="AP27" i="37"/>
  <c r="O28" i="37"/>
  <c r="R28" i="37"/>
  <c r="S28" i="37"/>
  <c r="T28" i="37"/>
  <c r="U28" i="37"/>
  <c r="W28" i="37"/>
  <c r="Z28" i="37"/>
  <c r="AG28" i="37"/>
  <c r="AJ28" i="37"/>
  <c r="AK28" i="37"/>
  <c r="AL28" i="37"/>
  <c r="AM28" i="37"/>
  <c r="AN28" i="37"/>
  <c r="AO28" i="37"/>
  <c r="AP28" i="37"/>
  <c r="O29" i="37"/>
  <c r="R29" i="37"/>
  <c r="S29" i="37"/>
  <c r="T29" i="37"/>
  <c r="U29" i="37"/>
  <c r="W29" i="37"/>
  <c r="Z29" i="37"/>
  <c r="AG29" i="37"/>
  <c r="AJ29" i="37"/>
  <c r="AK29" i="37"/>
  <c r="AL29" i="37"/>
  <c r="AM29" i="37"/>
  <c r="AN29" i="37"/>
  <c r="AO29" i="37"/>
  <c r="AP29" i="37"/>
  <c r="AP6" i="37"/>
  <c r="AO6" i="37"/>
  <c r="AN6" i="37"/>
  <c r="AM6" i="37"/>
  <c r="AL6" i="37"/>
  <c r="AK6" i="37"/>
  <c r="AJ6" i="37"/>
  <c r="AG6" i="37"/>
  <c r="Z6" i="37"/>
  <c r="W6" i="37"/>
  <c r="U6" i="37"/>
  <c r="T6" i="37"/>
  <c r="S6" i="37"/>
  <c r="R6" i="37"/>
  <c r="O6" i="37"/>
  <c r="AP9" i="48"/>
  <c r="AO9" i="48"/>
  <c r="Z9" i="48"/>
  <c r="W9" i="48"/>
  <c r="U9" i="48"/>
  <c r="T9" i="48"/>
  <c r="O9" i="48"/>
  <c r="AN6" i="51"/>
  <c r="AM6" i="51"/>
  <c r="AL6" i="51"/>
  <c r="AK6" i="51"/>
  <c r="AJ6" i="51"/>
  <c r="AG6" i="51"/>
  <c r="Z6" i="51"/>
  <c r="W6" i="51"/>
  <c r="U6" i="51"/>
  <c r="T6" i="51"/>
  <c r="S6" i="51"/>
  <c r="R6" i="51"/>
  <c r="O6" i="51"/>
  <c r="AO6" i="50"/>
  <c r="AN6" i="50"/>
  <c r="AM6" i="50"/>
  <c r="AL6" i="50"/>
  <c r="AK6" i="50"/>
  <c r="AJ6" i="50"/>
  <c r="AG6" i="50"/>
  <c r="Z6" i="50"/>
  <c r="W6" i="50"/>
  <c r="U6" i="50"/>
  <c r="T6" i="50"/>
  <c r="S6" i="50"/>
  <c r="R6" i="50"/>
  <c r="O6" i="50"/>
  <c r="AP6" i="49"/>
  <c r="AO6" i="49"/>
  <c r="AN6" i="49"/>
  <c r="AM6" i="49"/>
  <c r="AL6" i="49"/>
  <c r="AK6" i="49"/>
  <c r="AJ6" i="49"/>
  <c r="AG6" i="49"/>
  <c r="Z6" i="49"/>
  <c r="W6" i="49"/>
  <c r="U6" i="49"/>
  <c r="T6" i="49"/>
  <c r="S6" i="49"/>
  <c r="O6" i="49"/>
  <c r="O7" i="52"/>
  <c r="R7" i="52"/>
  <c r="S7" i="52"/>
  <c r="T7" i="52"/>
  <c r="U7" i="52"/>
  <c r="W7" i="52"/>
  <c r="Z7" i="52"/>
  <c r="AG7" i="52"/>
  <c r="AJ7" i="52"/>
  <c r="AK7" i="52"/>
  <c r="AL7" i="52"/>
  <c r="AM7" i="52"/>
  <c r="AN7" i="52"/>
  <c r="AO7" i="52"/>
  <c r="AP7" i="52"/>
  <c r="O8" i="52"/>
  <c r="R8" i="52"/>
  <c r="S8" i="52"/>
  <c r="T8" i="52"/>
  <c r="U8" i="52"/>
  <c r="W8" i="52"/>
  <c r="Z8" i="52"/>
  <c r="AG8" i="52"/>
  <c r="AJ8" i="52"/>
  <c r="AK8" i="52"/>
  <c r="AL8" i="52"/>
  <c r="AM8" i="52"/>
  <c r="AN8" i="52"/>
  <c r="AO8" i="52"/>
  <c r="AP8" i="52"/>
  <c r="O9" i="52"/>
  <c r="R9" i="52"/>
  <c r="S9" i="52"/>
  <c r="T9" i="52"/>
  <c r="U9" i="52"/>
  <c r="W9" i="52"/>
  <c r="Z9" i="52"/>
  <c r="AG9" i="52"/>
  <c r="AJ9" i="52"/>
  <c r="AK9" i="52"/>
  <c r="AL9" i="52"/>
  <c r="AM9" i="52"/>
  <c r="AN9" i="52"/>
  <c r="AO9" i="52"/>
  <c r="AP9" i="52"/>
  <c r="O10" i="52"/>
  <c r="R10" i="52"/>
  <c r="S10" i="52"/>
  <c r="T10" i="52"/>
  <c r="U10" i="52"/>
  <c r="W10" i="52"/>
  <c r="Z10" i="52"/>
  <c r="AG10" i="52"/>
  <c r="AJ10" i="52"/>
  <c r="AK10" i="52"/>
  <c r="AL10" i="52"/>
  <c r="AM10" i="52"/>
  <c r="AN10" i="52"/>
  <c r="AO10" i="52"/>
  <c r="AP10" i="52"/>
  <c r="O11" i="52"/>
  <c r="R11" i="52"/>
  <c r="S11" i="52"/>
  <c r="T11" i="52"/>
  <c r="U11" i="52"/>
  <c r="W11" i="52"/>
  <c r="Z11" i="52"/>
  <c r="AG11" i="52"/>
  <c r="AJ11" i="52"/>
  <c r="AK11" i="52"/>
  <c r="AL11" i="52"/>
  <c r="AM11" i="52"/>
  <c r="AN11" i="52"/>
  <c r="AO11" i="52"/>
  <c r="AP11" i="52"/>
  <c r="O12" i="52"/>
  <c r="R12" i="52"/>
  <c r="S12" i="52"/>
  <c r="T12" i="52"/>
  <c r="U12" i="52"/>
  <c r="W12" i="52"/>
  <c r="Z12" i="52"/>
  <c r="AG12" i="52"/>
  <c r="AJ12" i="52"/>
  <c r="AK12" i="52"/>
  <c r="AL12" i="52"/>
  <c r="AM12" i="52"/>
  <c r="AN12" i="52"/>
  <c r="AO12" i="52"/>
  <c r="AP12" i="52"/>
  <c r="O13" i="52"/>
  <c r="R13" i="52"/>
  <c r="S13" i="52"/>
  <c r="T13" i="52"/>
  <c r="U13" i="52"/>
  <c r="W13" i="52"/>
  <c r="Z13" i="52"/>
  <c r="AG13" i="52"/>
  <c r="AJ13" i="52"/>
  <c r="AK13" i="52"/>
  <c r="AL13" i="52"/>
  <c r="AM13" i="52"/>
  <c r="AN13" i="52"/>
  <c r="AO13" i="52"/>
  <c r="AP13" i="52"/>
  <c r="O14" i="52"/>
  <c r="R14" i="52"/>
  <c r="S14" i="52"/>
  <c r="T14" i="52"/>
  <c r="U14" i="52"/>
  <c r="W14" i="52"/>
  <c r="Z14" i="52"/>
  <c r="AG14" i="52"/>
  <c r="AJ14" i="52"/>
  <c r="AK14" i="52"/>
  <c r="AL14" i="52"/>
  <c r="AM14" i="52"/>
  <c r="AN14" i="52"/>
  <c r="AO14" i="52"/>
  <c r="AP14" i="52"/>
  <c r="O15" i="52"/>
  <c r="R15" i="52"/>
  <c r="S15" i="52"/>
  <c r="T15" i="52"/>
  <c r="U15" i="52"/>
  <c r="W15" i="52"/>
  <c r="Z15" i="52"/>
  <c r="AG15" i="52"/>
  <c r="AJ15" i="52"/>
  <c r="AK15" i="52"/>
  <c r="AL15" i="52"/>
  <c r="AM15" i="52"/>
  <c r="AN15" i="52"/>
  <c r="AO15" i="52"/>
  <c r="AP15" i="52"/>
  <c r="O16" i="52"/>
  <c r="R16" i="52"/>
  <c r="S16" i="52"/>
  <c r="T16" i="52"/>
  <c r="U16" i="52"/>
  <c r="W16" i="52"/>
  <c r="Z16" i="52"/>
  <c r="AG16" i="52"/>
  <c r="AJ16" i="52"/>
  <c r="AK16" i="52"/>
  <c r="AL16" i="52"/>
  <c r="AM16" i="52"/>
  <c r="AN16" i="52"/>
  <c r="AO16" i="52"/>
  <c r="AP16" i="52"/>
  <c r="O17" i="52"/>
  <c r="R17" i="52"/>
  <c r="S17" i="52"/>
  <c r="T17" i="52"/>
  <c r="U17" i="52"/>
  <c r="W17" i="52"/>
  <c r="Z17" i="52"/>
  <c r="AG17" i="52"/>
  <c r="AJ17" i="52"/>
  <c r="AK17" i="52"/>
  <c r="AL17" i="52"/>
  <c r="AM17" i="52"/>
  <c r="AN17" i="52"/>
  <c r="AO17" i="52"/>
  <c r="AP17" i="52"/>
  <c r="O18" i="52"/>
  <c r="R18" i="52"/>
  <c r="S18" i="52"/>
  <c r="T18" i="52"/>
  <c r="U18" i="52"/>
  <c r="W18" i="52"/>
  <c r="Z18" i="52"/>
  <c r="AG18" i="52"/>
  <c r="AJ18" i="52"/>
  <c r="AK18" i="52"/>
  <c r="AL18" i="52"/>
  <c r="AM18" i="52"/>
  <c r="AN18" i="52"/>
  <c r="AO18" i="52"/>
  <c r="AP18" i="52"/>
  <c r="O19" i="52"/>
  <c r="R19" i="52"/>
  <c r="S19" i="52"/>
  <c r="T19" i="52"/>
  <c r="U19" i="52"/>
  <c r="W19" i="52"/>
  <c r="Z19" i="52"/>
  <c r="AG19" i="52"/>
  <c r="AJ19" i="52"/>
  <c r="AK19" i="52"/>
  <c r="AL19" i="52"/>
  <c r="AM19" i="52"/>
  <c r="AN19" i="52"/>
  <c r="AO19" i="52"/>
  <c r="AP19" i="52"/>
  <c r="O20" i="52"/>
  <c r="R20" i="52"/>
  <c r="S20" i="52"/>
  <c r="T20" i="52"/>
  <c r="U20" i="52"/>
  <c r="W20" i="52"/>
  <c r="Z20" i="52"/>
  <c r="AG20" i="52"/>
  <c r="AJ20" i="52"/>
  <c r="AK20" i="52"/>
  <c r="AL20" i="52"/>
  <c r="AM20" i="52"/>
  <c r="AN20" i="52"/>
  <c r="AO20" i="52"/>
  <c r="AP20" i="52"/>
  <c r="O21" i="52"/>
  <c r="R21" i="52"/>
  <c r="S21" i="52"/>
  <c r="T21" i="52"/>
  <c r="U21" i="52"/>
  <c r="W21" i="52"/>
  <c r="Z21" i="52"/>
  <c r="AG21" i="52"/>
  <c r="AJ21" i="52"/>
  <c r="AK21" i="52"/>
  <c r="AL21" i="52"/>
  <c r="AM21" i="52"/>
  <c r="AN21" i="52"/>
  <c r="AO21" i="52"/>
  <c r="AP21" i="52"/>
  <c r="O22" i="52"/>
  <c r="R22" i="52"/>
  <c r="S22" i="52"/>
  <c r="T22" i="52"/>
  <c r="U22" i="52"/>
  <c r="W22" i="52"/>
  <c r="Z22" i="52"/>
  <c r="AG22" i="52"/>
  <c r="AJ22" i="52"/>
  <c r="AK22" i="52"/>
  <c r="AL22" i="52"/>
  <c r="AM22" i="52"/>
  <c r="AN22" i="52"/>
  <c r="AO22" i="52"/>
  <c r="AP22" i="52"/>
  <c r="O23" i="52"/>
  <c r="R23" i="52"/>
  <c r="S23" i="52"/>
  <c r="T23" i="52"/>
  <c r="U23" i="52"/>
  <c r="W23" i="52"/>
  <c r="Z23" i="52"/>
  <c r="AG23" i="52"/>
  <c r="AJ23" i="52"/>
  <c r="AK23" i="52"/>
  <c r="AL23" i="52"/>
  <c r="AM23" i="52"/>
  <c r="AN23" i="52"/>
  <c r="AO23" i="52"/>
  <c r="AP23" i="52"/>
  <c r="O24" i="52"/>
  <c r="R24" i="52"/>
  <c r="S24" i="52"/>
  <c r="T24" i="52"/>
  <c r="U24" i="52"/>
  <c r="W24" i="52"/>
  <c r="Z24" i="52"/>
  <c r="AG24" i="52"/>
  <c r="AJ24" i="52"/>
  <c r="AK24" i="52"/>
  <c r="AL24" i="52"/>
  <c r="AM24" i="52"/>
  <c r="AN24" i="52"/>
  <c r="AO24" i="52"/>
  <c r="AP24" i="52"/>
  <c r="O25" i="52"/>
  <c r="R25" i="52"/>
  <c r="S25" i="52"/>
  <c r="T25" i="52"/>
  <c r="U25" i="52"/>
  <c r="W25" i="52"/>
  <c r="Z25" i="52"/>
  <c r="AG25" i="52"/>
  <c r="AJ25" i="52"/>
  <c r="AK25" i="52"/>
  <c r="AL25" i="52"/>
  <c r="AM25" i="52"/>
  <c r="AN25" i="52"/>
  <c r="AO25" i="52"/>
  <c r="AP25" i="52"/>
  <c r="O26" i="52"/>
  <c r="R26" i="52"/>
  <c r="S26" i="52"/>
  <c r="T26" i="52"/>
  <c r="U26" i="52"/>
  <c r="W26" i="52"/>
  <c r="Z26" i="52"/>
  <c r="AG26" i="52"/>
  <c r="AJ26" i="52"/>
  <c r="AK26" i="52"/>
  <c r="AL26" i="52"/>
  <c r="AM26" i="52"/>
  <c r="AN26" i="52"/>
  <c r="AO26" i="52"/>
  <c r="AP26" i="52"/>
  <c r="O27" i="52"/>
  <c r="R27" i="52"/>
  <c r="S27" i="52"/>
  <c r="T27" i="52"/>
  <c r="U27" i="52"/>
  <c r="W27" i="52"/>
  <c r="Z27" i="52"/>
  <c r="AG27" i="52"/>
  <c r="AJ27" i="52"/>
  <c r="AK27" i="52"/>
  <c r="AL27" i="52"/>
  <c r="AM27" i="52"/>
  <c r="AN27" i="52"/>
  <c r="AO27" i="52"/>
  <c r="AP27" i="52"/>
  <c r="O28" i="52"/>
  <c r="R28" i="52"/>
  <c r="S28" i="52"/>
  <c r="T28" i="52"/>
  <c r="U28" i="52"/>
  <c r="W28" i="52"/>
  <c r="Z28" i="52"/>
  <c r="AG28" i="52"/>
  <c r="AJ28" i="52"/>
  <c r="AK28" i="52"/>
  <c r="AL28" i="52"/>
  <c r="AM28" i="52"/>
  <c r="AN28" i="52"/>
  <c r="AO28" i="52"/>
  <c r="AP28" i="52"/>
  <c r="O29" i="52"/>
  <c r="R29" i="52"/>
  <c r="S29" i="52"/>
  <c r="T29" i="52"/>
  <c r="U29" i="52"/>
  <c r="W29" i="52"/>
  <c r="Z29" i="52"/>
  <c r="AG29" i="52"/>
  <c r="AJ29" i="52"/>
  <c r="AK29" i="52"/>
  <c r="AL29" i="52"/>
  <c r="AM29" i="52"/>
  <c r="AN29" i="52"/>
  <c r="AO29" i="52"/>
  <c r="AP29" i="52"/>
  <c r="O30" i="52"/>
  <c r="R30" i="52"/>
  <c r="S30" i="52"/>
  <c r="T30" i="52"/>
  <c r="U30" i="52"/>
  <c r="W30" i="52"/>
  <c r="Z30" i="52"/>
  <c r="AG30" i="52"/>
  <c r="AJ30" i="52"/>
  <c r="AK30" i="52"/>
  <c r="AL30" i="52"/>
  <c r="AM30" i="52"/>
  <c r="AN30" i="52"/>
  <c r="AO30" i="52"/>
  <c r="AP30" i="52"/>
  <c r="O31" i="52"/>
  <c r="R31" i="52"/>
  <c r="S31" i="52"/>
  <c r="T31" i="52"/>
  <c r="U31" i="52"/>
  <c r="W31" i="52"/>
  <c r="Z31" i="52"/>
  <c r="AG31" i="52"/>
  <c r="AJ31" i="52"/>
  <c r="AK31" i="52"/>
  <c r="AL31" i="52"/>
  <c r="AM31" i="52"/>
  <c r="AN31" i="52"/>
  <c r="AO31" i="52"/>
  <c r="AP31" i="52"/>
  <c r="O32" i="52"/>
  <c r="R32" i="52"/>
  <c r="S32" i="52"/>
  <c r="T32" i="52"/>
  <c r="U32" i="52"/>
  <c r="W32" i="52"/>
  <c r="Z32" i="52"/>
  <c r="AG32" i="52"/>
  <c r="AJ32" i="52"/>
  <c r="AK32" i="52"/>
  <c r="AL32" i="52"/>
  <c r="AM32" i="52"/>
  <c r="AN32" i="52"/>
  <c r="AO32" i="52"/>
  <c r="AP32" i="52"/>
  <c r="O33" i="52"/>
  <c r="R33" i="52"/>
  <c r="S33" i="52"/>
  <c r="T33" i="52"/>
  <c r="U33" i="52"/>
  <c r="W33" i="52"/>
  <c r="Z33" i="52"/>
  <c r="AG33" i="52"/>
  <c r="AJ33" i="52"/>
  <c r="AK33" i="52"/>
  <c r="AL33" i="52"/>
  <c r="AM33" i="52"/>
  <c r="AN33" i="52"/>
  <c r="AO33" i="52"/>
  <c r="AP33" i="52"/>
  <c r="O34" i="52"/>
  <c r="R34" i="52"/>
  <c r="S34" i="52"/>
  <c r="T34" i="52"/>
  <c r="U34" i="52"/>
  <c r="W34" i="52"/>
  <c r="Z34" i="52"/>
  <c r="AG34" i="52"/>
  <c r="AJ34" i="52"/>
  <c r="AK34" i="52"/>
  <c r="AL34" i="52"/>
  <c r="AM34" i="52"/>
  <c r="AN34" i="52"/>
  <c r="AO34" i="52"/>
  <c r="AP34" i="52"/>
  <c r="O35" i="52"/>
  <c r="R35" i="52"/>
  <c r="S35" i="52"/>
  <c r="T35" i="52"/>
  <c r="U35" i="52"/>
  <c r="W35" i="52"/>
  <c r="Z35" i="52"/>
  <c r="AG35" i="52"/>
  <c r="AJ35" i="52"/>
  <c r="AK35" i="52"/>
  <c r="AL35" i="52"/>
  <c r="AM35" i="52"/>
  <c r="AN35" i="52"/>
  <c r="AO35" i="52"/>
  <c r="AP35" i="52"/>
  <c r="O36" i="52"/>
  <c r="R36" i="52"/>
  <c r="S36" i="52"/>
  <c r="T36" i="52"/>
  <c r="U36" i="52"/>
  <c r="W36" i="52"/>
  <c r="Z36" i="52"/>
  <c r="AG36" i="52"/>
  <c r="AJ36" i="52"/>
  <c r="AK36" i="52"/>
  <c r="AL36" i="52"/>
  <c r="AM36" i="52"/>
  <c r="AN36" i="52"/>
  <c r="AO36" i="52"/>
  <c r="AP36" i="52"/>
  <c r="O37" i="52"/>
  <c r="R37" i="52"/>
  <c r="S37" i="52"/>
  <c r="T37" i="52"/>
  <c r="U37" i="52"/>
  <c r="W37" i="52"/>
  <c r="Z37" i="52"/>
  <c r="AG37" i="52"/>
  <c r="AJ37" i="52"/>
  <c r="AK37" i="52"/>
  <c r="AL37" i="52"/>
  <c r="AM37" i="52"/>
  <c r="AN37" i="52"/>
  <c r="AO37" i="52"/>
  <c r="AP37" i="52"/>
  <c r="O38" i="52"/>
  <c r="R38" i="52"/>
  <c r="S38" i="52"/>
  <c r="T38" i="52"/>
  <c r="U38" i="52"/>
  <c r="W38" i="52"/>
  <c r="Z38" i="52"/>
  <c r="AG38" i="52"/>
  <c r="AJ38" i="52"/>
  <c r="AK38" i="52"/>
  <c r="AL38" i="52"/>
  <c r="AM38" i="52"/>
  <c r="AN38" i="52"/>
  <c r="AO38" i="52"/>
  <c r="AP38" i="52"/>
  <c r="O39" i="52"/>
  <c r="R39" i="52"/>
  <c r="S39" i="52"/>
  <c r="T39" i="52"/>
  <c r="U39" i="52"/>
  <c r="W39" i="52"/>
  <c r="Z39" i="52"/>
  <c r="AG39" i="52"/>
  <c r="AJ39" i="52"/>
  <c r="AK39" i="52"/>
  <c r="AL39" i="52"/>
  <c r="AM39" i="52"/>
  <c r="AN39" i="52"/>
  <c r="AO39" i="52"/>
  <c r="AP39" i="52"/>
  <c r="O40" i="52"/>
  <c r="R40" i="52"/>
  <c r="S40" i="52"/>
  <c r="T40" i="52"/>
  <c r="U40" i="52"/>
  <c r="W40" i="52"/>
  <c r="Z40" i="52"/>
  <c r="AG40" i="52"/>
  <c r="AJ40" i="52"/>
  <c r="AK40" i="52"/>
  <c r="AL40" i="52"/>
  <c r="AM40" i="52"/>
  <c r="AN40" i="52"/>
  <c r="AO40" i="52"/>
  <c r="AP40" i="52"/>
  <c r="O41" i="52"/>
  <c r="R41" i="52"/>
  <c r="S41" i="52"/>
  <c r="T41" i="52"/>
  <c r="U41" i="52"/>
  <c r="W41" i="52"/>
  <c r="Z41" i="52"/>
  <c r="AG41" i="52"/>
  <c r="AJ41" i="52"/>
  <c r="AK41" i="52"/>
  <c r="AL41" i="52"/>
  <c r="AM41" i="52"/>
  <c r="AN41" i="52"/>
  <c r="AO41" i="52"/>
  <c r="AP41" i="52"/>
  <c r="O42" i="52"/>
  <c r="R42" i="52"/>
  <c r="S42" i="52"/>
  <c r="T42" i="52"/>
  <c r="U42" i="52"/>
  <c r="W42" i="52"/>
  <c r="Z42" i="52"/>
  <c r="AG42" i="52"/>
  <c r="AJ42" i="52"/>
  <c r="AK42" i="52"/>
  <c r="AL42" i="52"/>
  <c r="AM42" i="52"/>
  <c r="AN42" i="52"/>
  <c r="AO42" i="52"/>
  <c r="AP42" i="52"/>
  <c r="AP6" i="52"/>
  <c r="AO6" i="52"/>
  <c r="AN6" i="52"/>
  <c r="AM6" i="52"/>
  <c r="AL6" i="52"/>
  <c r="AK6" i="52"/>
  <c r="AJ6" i="52"/>
  <c r="AG6" i="52"/>
  <c r="Z6" i="52"/>
  <c r="W6" i="52"/>
  <c r="U6" i="52"/>
  <c r="T6" i="52"/>
  <c r="S6" i="52"/>
  <c r="R6" i="52"/>
  <c r="O6" i="52"/>
  <c r="S6" i="54"/>
  <c r="AN6" i="54"/>
  <c r="AM6" i="54"/>
  <c r="AL6" i="54"/>
  <c r="AK6" i="54"/>
  <c r="AJ6" i="54"/>
  <c r="AG6" i="54"/>
  <c r="Z6" i="54"/>
  <c r="W6" i="54"/>
  <c r="U6" i="54"/>
  <c r="T6" i="54"/>
  <c r="R6" i="54"/>
  <c r="O6" i="54"/>
  <c r="O7" i="53"/>
  <c r="R7" i="53"/>
  <c r="S7" i="53"/>
  <c r="T7" i="53"/>
  <c r="U7" i="53"/>
  <c r="W7" i="53"/>
  <c r="Z7" i="53"/>
  <c r="AG7" i="53"/>
  <c r="AJ7" i="53"/>
  <c r="AK7" i="53"/>
  <c r="AL7" i="53"/>
  <c r="AM7" i="53"/>
  <c r="AN7" i="53"/>
  <c r="AO7" i="53"/>
  <c r="AP7" i="53"/>
  <c r="O8" i="53"/>
  <c r="R8" i="53"/>
  <c r="S8" i="53"/>
  <c r="T8" i="53"/>
  <c r="U8" i="53"/>
  <c r="W8" i="53"/>
  <c r="Z8" i="53"/>
  <c r="AG8" i="53"/>
  <c r="AJ8" i="53"/>
  <c r="AK8" i="53"/>
  <c r="AL8" i="53"/>
  <c r="AM8" i="53"/>
  <c r="AN8" i="53"/>
  <c r="AO8" i="53"/>
  <c r="AP8" i="53"/>
  <c r="O9" i="53"/>
  <c r="R9" i="53"/>
  <c r="S9" i="53"/>
  <c r="T9" i="53"/>
  <c r="U9" i="53"/>
  <c r="W9" i="53"/>
  <c r="Z9" i="53"/>
  <c r="AG9" i="53"/>
  <c r="AJ9" i="53"/>
  <c r="AK9" i="53"/>
  <c r="AL9" i="53"/>
  <c r="AM9" i="53"/>
  <c r="AN9" i="53"/>
  <c r="AO9" i="53"/>
  <c r="AP9" i="53"/>
  <c r="O10" i="53"/>
  <c r="R10" i="53"/>
  <c r="S10" i="53"/>
  <c r="T10" i="53"/>
  <c r="U10" i="53"/>
  <c r="W10" i="53"/>
  <c r="Z10" i="53"/>
  <c r="AG10" i="53"/>
  <c r="AJ10" i="53"/>
  <c r="AK10" i="53"/>
  <c r="AL10" i="53"/>
  <c r="AM10" i="53"/>
  <c r="AN10" i="53"/>
  <c r="AO10" i="53"/>
  <c r="AP10" i="53"/>
  <c r="O11" i="53"/>
  <c r="R11" i="53"/>
  <c r="S11" i="53"/>
  <c r="T11" i="53"/>
  <c r="U11" i="53"/>
  <c r="W11" i="53"/>
  <c r="Z11" i="53"/>
  <c r="AG11" i="53"/>
  <c r="AJ11" i="53"/>
  <c r="AK11" i="53"/>
  <c r="AL11" i="53"/>
  <c r="AM11" i="53"/>
  <c r="AN11" i="53"/>
  <c r="AO11" i="53"/>
  <c r="AP11" i="53"/>
  <c r="O12" i="53"/>
  <c r="R12" i="53"/>
  <c r="S12" i="53"/>
  <c r="T12" i="53"/>
  <c r="U12" i="53"/>
  <c r="W12" i="53"/>
  <c r="Z12" i="53"/>
  <c r="AG12" i="53"/>
  <c r="AJ12" i="53"/>
  <c r="AK12" i="53"/>
  <c r="AL12" i="53"/>
  <c r="AM12" i="53"/>
  <c r="AN12" i="53"/>
  <c r="AO12" i="53"/>
  <c r="AP12" i="53"/>
  <c r="O13" i="53"/>
  <c r="R13" i="53"/>
  <c r="S13" i="53"/>
  <c r="T13" i="53"/>
  <c r="U13" i="53"/>
  <c r="W13" i="53"/>
  <c r="Z13" i="53"/>
  <c r="AG13" i="53"/>
  <c r="AJ13" i="53"/>
  <c r="AK13" i="53"/>
  <c r="AL13" i="53"/>
  <c r="AM13" i="53"/>
  <c r="AN13" i="53"/>
  <c r="AO13" i="53"/>
  <c r="AP13" i="53"/>
  <c r="O14" i="53"/>
  <c r="R14" i="53"/>
  <c r="S14" i="53"/>
  <c r="T14" i="53"/>
  <c r="U14" i="53"/>
  <c r="W14" i="53"/>
  <c r="Z14" i="53"/>
  <c r="AG14" i="53"/>
  <c r="AJ14" i="53"/>
  <c r="AK14" i="53"/>
  <c r="AL14" i="53"/>
  <c r="AM14" i="53"/>
  <c r="AN14" i="53"/>
  <c r="AO14" i="53"/>
  <c r="AP14" i="53"/>
  <c r="O15" i="53"/>
  <c r="R15" i="53"/>
  <c r="S15" i="53"/>
  <c r="T15" i="53"/>
  <c r="U15" i="53"/>
  <c r="W15" i="53"/>
  <c r="Z15" i="53"/>
  <c r="AG15" i="53"/>
  <c r="AJ15" i="53"/>
  <c r="AK15" i="53"/>
  <c r="AL15" i="53"/>
  <c r="AM15" i="53"/>
  <c r="AN15" i="53"/>
  <c r="AO15" i="53"/>
  <c r="AP15" i="53"/>
  <c r="O16" i="53"/>
  <c r="R16" i="53"/>
  <c r="S16" i="53"/>
  <c r="T16" i="53"/>
  <c r="U16" i="53"/>
  <c r="W16" i="53"/>
  <c r="Z16" i="53"/>
  <c r="AG16" i="53"/>
  <c r="AJ16" i="53"/>
  <c r="AK16" i="53"/>
  <c r="AL16" i="53"/>
  <c r="AM16" i="53"/>
  <c r="AN16" i="53"/>
  <c r="AO16" i="53"/>
  <c r="AP16" i="53"/>
  <c r="O17" i="53"/>
  <c r="R17" i="53"/>
  <c r="S17" i="53"/>
  <c r="T17" i="53"/>
  <c r="U17" i="53"/>
  <c r="W17" i="53"/>
  <c r="Z17" i="53"/>
  <c r="AG17" i="53"/>
  <c r="AJ17" i="53"/>
  <c r="AK17" i="53"/>
  <c r="AL17" i="53"/>
  <c r="AM17" i="53"/>
  <c r="AN17" i="53"/>
  <c r="AO17" i="53"/>
  <c r="AP17" i="53"/>
  <c r="O18" i="53"/>
  <c r="R18" i="53"/>
  <c r="S18" i="53"/>
  <c r="T18" i="53"/>
  <c r="U18" i="53"/>
  <c r="W18" i="53"/>
  <c r="Z18" i="53"/>
  <c r="AG18" i="53"/>
  <c r="AJ18" i="53"/>
  <c r="AK18" i="53"/>
  <c r="AL18" i="53"/>
  <c r="AM18" i="53"/>
  <c r="AN18" i="53"/>
  <c r="AO18" i="53"/>
  <c r="AP18" i="53"/>
  <c r="O19" i="53"/>
  <c r="R19" i="53"/>
  <c r="S19" i="53"/>
  <c r="T19" i="53"/>
  <c r="U19" i="53"/>
  <c r="W19" i="53"/>
  <c r="Z19" i="53"/>
  <c r="AG19" i="53"/>
  <c r="AJ19" i="53"/>
  <c r="AK19" i="53"/>
  <c r="AL19" i="53"/>
  <c r="AM19" i="53"/>
  <c r="AN19" i="53"/>
  <c r="AO19" i="53"/>
  <c r="AP19" i="53"/>
  <c r="O20" i="53"/>
  <c r="R20" i="53"/>
  <c r="S20" i="53"/>
  <c r="T20" i="53"/>
  <c r="U20" i="53"/>
  <c r="W20" i="53"/>
  <c r="Z20" i="53"/>
  <c r="AG20" i="53"/>
  <c r="AJ20" i="53"/>
  <c r="AK20" i="53"/>
  <c r="AL20" i="53"/>
  <c r="AM20" i="53"/>
  <c r="AN20" i="53"/>
  <c r="AO20" i="53"/>
  <c r="AP20" i="53"/>
  <c r="O21" i="53"/>
  <c r="R21" i="53"/>
  <c r="S21" i="53"/>
  <c r="T21" i="53"/>
  <c r="U21" i="53"/>
  <c r="W21" i="53"/>
  <c r="Z21" i="53"/>
  <c r="AG21" i="53"/>
  <c r="AJ21" i="53"/>
  <c r="AK21" i="53"/>
  <c r="AL21" i="53"/>
  <c r="AM21" i="53"/>
  <c r="AN21" i="53"/>
  <c r="AO21" i="53"/>
  <c r="AP21" i="53"/>
  <c r="O22" i="53"/>
  <c r="R22" i="53"/>
  <c r="S22" i="53"/>
  <c r="T22" i="53"/>
  <c r="U22" i="53"/>
  <c r="W22" i="53"/>
  <c r="Z22" i="53"/>
  <c r="AG22" i="53"/>
  <c r="AJ22" i="53"/>
  <c r="AK22" i="53"/>
  <c r="AL22" i="53"/>
  <c r="AM22" i="53"/>
  <c r="AN22" i="53"/>
  <c r="AO22" i="53"/>
  <c r="AP22" i="53"/>
  <c r="O23" i="53"/>
  <c r="R23" i="53"/>
  <c r="S23" i="53"/>
  <c r="T23" i="53"/>
  <c r="U23" i="53"/>
  <c r="W23" i="53"/>
  <c r="Z23" i="53"/>
  <c r="AG23" i="53"/>
  <c r="AJ23" i="53"/>
  <c r="AK23" i="53"/>
  <c r="AL23" i="53"/>
  <c r="AM23" i="53"/>
  <c r="AN23" i="53"/>
  <c r="AO23" i="53"/>
  <c r="AP23" i="53"/>
  <c r="O24" i="53"/>
  <c r="R24" i="53"/>
  <c r="S24" i="53"/>
  <c r="T24" i="53"/>
  <c r="U24" i="53"/>
  <c r="W24" i="53"/>
  <c r="Z24" i="53"/>
  <c r="AG24" i="53"/>
  <c r="AJ24" i="53"/>
  <c r="AK24" i="53"/>
  <c r="AL24" i="53"/>
  <c r="AM24" i="53"/>
  <c r="AN24" i="53"/>
  <c r="AO24" i="53"/>
  <c r="AP24" i="53"/>
  <c r="O25" i="53"/>
  <c r="R25" i="53"/>
  <c r="S25" i="53"/>
  <c r="T25" i="53"/>
  <c r="U25" i="53"/>
  <c r="W25" i="53"/>
  <c r="Z25" i="53"/>
  <c r="AG25" i="53"/>
  <c r="AJ25" i="53"/>
  <c r="AK25" i="53"/>
  <c r="AL25" i="53"/>
  <c r="AM25" i="53"/>
  <c r="AN25" i="53"/>
  <c r="AO25" i="53"/>
  <c r="AP25" i="53"/>
  <c r="O26" i="53"/>
  <c r="R26" i="53"/>
  <c r="S26" i="53"/>
  <c r="T26" i="53"/>
  <c r="U26" i="53"/>
  <c r="W26" i="53"/>
  <c r="Z26" i="53"/>
  <c r="AG26" i="53"/>
  <c r="AJ26" i="53"/>
  <c r="AK26" i="53"/>
  <c r="AL26" i="53"/>
  <c r="AM26" i="53"/>
  <c r="AN26" i="53"/>
  <c r="AO26" i="53"/>
  <c r="AP26" i="53"/>
  <c r="O27" i="53"/>
  <c r="R27" i="53"/>
  <c r="S27" i="53"/>
  <c r="T27" i="53"/>
  <c r="U27" i="53"/>
  <c r="W27" i="53"/>
  <c r="Z27" i="53"/>
  <c r="AG27" i="53"/>
  <c r="AJ27" i="53"/>
  <c r="AK27" i="53"/>
  <c r="AL27" i="53"/>
  <c r="AM27" i="53"/>
  <c r="AN27" i="53"/>
  <c r="AO27" i="53"/>
  <c r="AP27" i="53"/>
  <c r="O28" i="53"/>
  <c r="R28" i="53"/>
  <c r="S28" i="53"/>
  <c r="T28" i="53"/>
  <c r="U28" i="53"/>
  <c r="W28" i="53"/>
  <c r="Z28" i="53"/>
  <c r="AG28" i="53"/>
  <c r="AJ28" i="53"/>
  <c r="AK28" i="53"/>
  <c r="AL28" i="53"/>
  <c r="AM28" i="53"/>
  <c r="AN28" i="53"/>
  <c r="AO28" i="53"/>
  <c r="AP28" i="53"/>
  <c r="O29" i="53"/>
  <c r="R29" i="53"/>
  <c r="S29" i="53"/>
  <c r="T29" i="53"/>
  <c r="U29" i="53"/>
  <c r="W29" i="53"/>
  <c r="Z29" i="53"/>
  <c r="AG29" i="53"/>
  <c r="AJ29" i="53"/>
  <c r="AK29" i="53"/>
  <c r="AL29" i="53"/>
  <c r="AM29" i="53"/>
  <c r="AN29" i="53"/>
  <c r="AO29" i="53"/>
  <c r="AP29" i="53"/>
  <c r="O30" i="53"/>
  <c r="R30" i="53"/>
  <c r="S30" i="53"/>
  <c r="T30" i="53"/>
  <c r="U30" i="53"/>
  <c r="W30" i="53"/>
  <c r="Z30" i="53"/>
  <c r="AG30" i="53"/>
  <c r="AJ30" i="53"/>
  <c r="AK30" i="53"/>
  <c r="AL30" i="53"/>
  <c r="AM30" i="53"/>
  <c r="AN30" i="53"/>
  <c r="AO30" i="53"/>
  <c r="AP30" i="53"/>
  <c r="O31" i="53"/>
  <c r="R31" i="53"/>
  <c r="S31" i="53"/>
  <c r="T31" i="53"/>
  <c r="U31" i="53"/>
  <c r="W31" i="53"/>
  <c r="Z31" i="53"/>
  <c r="AG31" i="53"/>
  <c r="AJ31" i="53"/>
  <c r="AK31" i="53"/>
  <c r="AL31" i="53"/>
  <c r="AM31" i="53"/>
  <c r="AN31" i="53"/>
  <c r="AO31" i="53"/>
  <c r="AP31" i="53"/>
  <c r="O32" i="53"/>
  <c r="R32" i="53"/>
  <c r="S32" i="53"/>
  <c r="T32" i="53"/>
  <c r="U32" i="53"/>
  <c r="W32" i="53"/>
  <c r="Z32" i="53"/>
  <c r="AG32" i="53"/>
  <c r="AJ32" i="53"/>
  <c r="AK32" i="53"/>
  <c r="AL32" i="53"/>
  <c r="AM32" i="53"/>
  <c r="AN32" i="53"/>
  <c r="AO32" i="53"/>
  <c r="AP32" i="53"/>
  <c r="O33" i="53"/>
  <c r="R33" i="53"/>
  <c r="S33" i="53"/>
  <c r="T33" i="53"/>
  <c r="U33" i="53"/>
  <c r="W33" i="53"/>
  <c r="Z33" i="53"/>
  <c r="AG33" i="53"/>
  <c r="AJ33" i="53"/>
  <c r="AK33" i="53"/>
  <c r="AL33" i="53"/>
  <c r="AM33" i="53"/>
  <c r="AN33" i="53"/>
  <c r="AO33" i="53"/>
  <c r="AP33" i="53"/>
  <c r="O34" i="53"/>
  <c r="R34" i="53"/>
  <c r="S34" i="53"/>
  <c r="T34" i="53"/>
  <c r="U34" i="53"/>
  <c r="W34" i="53"/>
  <c r="Z34" i="53"/>
  <c r="AG34" i="53"/>
  <c r="AJ34" i="53"/>
  <c r="AK34" i="53"/>
  <c r="AL34" i="53"/>
  <c r="AM34" i="53"/>
  <c r="AN34" i="53"/>
  <c r="AO34" i="53"/>
  <c r="AP34" i="53"/>
  <c r="O35" i="53"/>
  <c r="R35" i="53"/>
  <c r="S35" i="53"/>
  <c r="T35" i="53"/>
  <c r="U35" i="53"/>
  <c r="W35" i="53"/>
  <c r="Z35" i="53"/>
  <c r="AG35" i="53"/>
  <c r="AJ35" i="53"/>
  <c r="AK35" i="53"/>
  <c r="AL35" i="53"/>
  <c r="AM35" i="53"/>
  <c r="AN35" i="53"/>
  <c r="AO35" i="53"/>
  <c r="AP35" i="53"/>
  <c r="O36" i="53"/>
  <c r="R36" i="53"/>
  <c r="S36" i="53"/>
  <c r="T36" i="53"/>
  <c r="U36" i="53"/>
  <c r="W36" i="53"/>
  <c r="Z36" i="53"/>
  <c r="AG36" i="53"/>
  <c r="AJ36" i="53"/>
  <c r="AK36" i="53"/>
  <c r="AL36" i="53"/>
  <c r="AM36" i="53"/>
  <c r="AN36" i="53"/>
  <c r="AO36" i="53"/>
  <c r="AP36" i="53"/>
  <c r="O37" i="53"/>
  <c r="R37" i="53"/>
  <c r="S37" i="53"/>
  <c r="T37" i="53"/>
  <c r="U37" i="53"/>
  <c r="W37" i="53"/>
  <c r="Z37" i="53"/>
  <c r="AG37" i="53"/>
  <c r="AJ37" i="53"/>
  <c r="AK37" i="53"/>
  <c r="AL37" i="53"/>
  <c r="AM37" i="53"/>
  <c r="AN37" i="53"/>
  <c r="AO37" i="53"/>
  <c r="AP37" i="53"/>
  <c r="O38" i="53"/>
  <c r="R38" i="53"/>
  <c r="S38" i="53"/>
  <c r="T38" i="53"/>
  <c r="U38" i="53"/>
  <c r="W38" i="53"/>
  <c r="Z38" i="53"/>
  <c r="AG38" i="53"/>
  <c r="AJ38" i="53"/>
  <c r="AK38" i="53"/>
  <c r="AL38" i="53"/>
  <c r="AM38" i="53"/>
  <c r="AN38" i="53"/>
  <c r="AO38" i="53"/>
  <c r="AP38" i="53"/>
  <c r="O39" i="53"/>
  <c r="R39" i="53"/>
  <c r="S39" i="53"/>
  <c r="T39" i="53"/>
  <c r="U39" i="53"/>
  <c r="W39" i="53"/>
  <c r="Z39" i="53"/>
  <c r="AG39" i="53"/>
  <c r="AJ39" i="53"/>
  <c r="AK39" i="53"/>
  <c r="AL39" i="53"/>
  <c r="AM39" i="53"/>
  <c r="AN39" i="53"/>
  <c r="AO39" i="53"/>
  <c r="AP39" i="53"/>
  <c r="O40" i="53"/>
  <c r="R40" i="53"/>
  <c r="S40" i="53"/>
  <c r="T40" i="53"/>
  <c r="U40" i="53"/>
  <c r="W40" i="53"/>
  <c r="Z40" i="53"/>
  <c r="AG40" i="53"/>
  <c r="AJ40" i="53"/>
  <c r="AK40" i="53"/>
  <c r="AL40" i="53"/>
  <c r="AM40" i="53"/>
  <c r="AN40" i="53"/>
  <c r="AO40" i="53"/>
  <c r="AP40" i="53"/>
  <c r="O41" i="53"/>
  <c r="R41" i="53"/>
  <c r="S41" i="53"/>
  <c r="T41" i="53"/>
  <c r="U41" i="53"/>
  <c r="W41" i="53"/>
  <c r="Z41" i="53"/>
  <c r="AG41" i="53"/>
  <c r="AJ41" i="53"/>
  <c r="AK41" i="53"/>
  <c r="AL41" i="53"/>
  <c r="AM41" i="53"/>
  <c r="AN41" i="53"/>
  <c r="AO41" i="53"/>
  <c r="AP41" i="53"/>
  <c r="O42" i="53"/>
  <c r="R42" i="53"/>
  <c r="S42" i="53"/>
  <c r="T42" i="53"/>
  <c r="U42" i="53"/>
  <c r="W42" i="53"/>
  <c r="Z42" i="53"/>
  <c r="AG42" i="53"/>
  <c r="AJ42" i="53"/>
  <c r="AK42" i="53"/>
  <c r="AL42" i="53"/>
  <c r="AM42" i="53"/>
  <c r="AN42" i="53"/>
  <c r="AO42" i="53"/>
  <c r="AP42" i="53"/>
  <c r="O43" i="53"/>
  <c r="R43" i="53"/>
  <c r="S43" i="53"/>
  <c r="T43" i="53"/>
  <c r="U43" i="53"/>
  <c r="W43" i="53"/>
  <c r="Z43" i="53"/>
  <c r="AG43" i="53"/>
  <c r="AJ43" i="53"/>
  <c r="AK43" i="53"/>
  <c r="AL43" i="53"/>
  <c r="AM43" i="53"/>
  <c r="AN43" i="53"/>
  <c r="AO43" i="53"/>
  <c r="AP43" i="53"/>
  <c r="O44" i="53"/>
  <c r="R44" i="53"/>
  <c r="S44" i="53"/>
  <c r="T44" i="53"/>
  <c r="U44" i="53"/>
  <c r="W44" i="53"/>
  <c r="Z44" i="53"/>
  <c r="AG44" i="53"/>
  <c r="AJ44" i="53"/>
  <c r="AK44" i="53"/>
  <c r="AL44" i="53"/>
  <c r="AM44" i="53"/>
  <c r="AN44" i="53"/>
  <c r="AO44" i="53"/>
  <c r="AP44" i="53"/>
  <c r="AP6" i="53"/>
  <c r="AO6" i="53"/>
  <c r="AN6" i="53"/>
  <c r="AM6" i="53"/>
  <c r="AL6" i="53"/>
  <c r="AK6" i="53"/>
  <c r="AJ6" i="53"/>
  <c r="AG6" i="53"/>
  <c r="Z6" i="53"/>
  <c r="W6" i="53"/>
  <c r="U6" i="53"/>
  <c r="T6" i="53"/>
  <c r="S6" i="53"/>
  <c r="R6" i="53"/>
  <c r="O6" i="53"/>
  <c r="P7" i="54"/>
  <c r="S7" i="54"/>
  <c r="T7" i="54"/>
  <c r="U7" i="54"/>
  <c r="V7" i="54"/>
  <c r="AH7" i="54"/>
  <c r="AK7" i="54"/>
  <c r="AL7" i="54"/>
  <c r="AM7" i="54"/>
  <c r="AN7" i="54"/>
  <c r="P8" i="54"/>
  <c r="S8" i="54"/>
  <c r="T8" i="54"/>
  <c r="U8" i="54"/>
  <c r="V8" i="54"/>
  <c r="AH8" i="54"/>
  <c r="AK8" i="54"/>
  <c r="AL8" i="54"/>
  <c r="AM8" i="54"/>
  <c r="AN8" i="54"/>
  <c r="P9" i="54"/>
  <c r="S9" i="54"/>
  <c r="T9" i="54"/>
  <c r="U9" i="54"/>
  <c r="V9" i="54"/>
  <c r="AH9" i="54"/>
  <c r="AK9" i="54"/>
  <c r="AL9" i="54"/>
  <c r="AM9" i="54"/>
  <c r="AN9" i="54"/>
  <c r="P10" i="54"/>
  <c r="S10" i="54"/>
  <c r="T10" i="54"/>
  <c r="U10" i="54"/>
  <c r="V10" i="54"/>
  <c r="AH10" i="54"/>
  <c r="AK10" i="54"/>
  <c r="AL10" i="54"/>
  <c r="AM10" i="54"/>
  <c r="AN10" i="54"/>
  <c r="P11" i="54"/>
  <c r="S11" i="54"/>
  <c r="T11" i="54"/>
  <c r="U11" i="54"/>
  <c r="V11" i="54"/>
  <c r="AH11" i="54"/>
  <c r="AK11" i="54"/>
  <c r="AL11" i="54"/>
  <c r="AM11" i="54"/>
  <c r="AN11" i="54"/>
  <c r="P12" i="54"/>
  <c r="S12" i="54"/>
  <c r="T12" i="54"/>
  <c r="U12" i="54"/>
  <c r="V12" i="54"/>
  <c r="AH12" i="54"/>
  <c r="AK12" i="54"/>
  <c r="AL12" i="54"/>
  <c r="AM12" i="54"/>
  <c r="AN12" i="54"/>
  <c r="P13" i="54"/>
  <c r="S13" i="54"/>
  <c r="T13" i="54"/>
  <c r="U13" i="54"/>
  <c r="V13" i="54"/>
  <c r="AH13" i="54"/>
  <c r="AK13" i="54"/>
  <c r="AL13" i="54"/>
  <c r="AM13" i="54"/>
  <c r="AN13" i="54"/>
  <c r="P14" i="54"/>
  <c r="S14" i="54"/>
  <c r="T14" i="54"/>
  <c r="U14" i="54"/>
  <c r="V14" i="54"/>
  <c r="AH14" i="54"/>
  <c r="AK14" i="54"/>
  <c r="AL14" i="54"/>
  <c r="AM14" i="54"/>
  <c r="AN14" i="54"/>
  <c r="P15" i="54"/>
  <c r="S15" i="54"/>
  <c r="T15" i="54"/>
  <c r="U15" i="54"/>
  <c r="V15" i="54"/>
  <c r="X15" i="54"/>
  <c r="AH15" i="54"/>
  <c r="AK15" i="54"/>
  <c r="AL15" i="54"/>
  <c r="AM15" i="54"/>
  <c r="AN15" i="54"/>
  <c r="P16" i="54"/>
  <c r="S16" i="54"/>
  <c r="T16" i="54"/>
  <c r="U16" i="54"/>
  <c r="V16" i="54"/>
  <c r="X16" i="54"/>
  <c r="AH16" i="54"/>
  <c r="AK16" i="54"/>
  <c r="AL16" i="54"/>
  <c r="AM16" i="54"/>
  <c r="AN16" i="54"/>
  <c r="P17" i="54"/>
  <c r="S17" i="54"/>
  <c r="T17" i="54"/>
  <c r="U17" i="54"/>
  <c r="V17" i="54"/>
  <c r="X17" i="54"/>
  <c r="AH17" i="54"/>
  <c r="AK17" i="54"/>
  <c r="AL17" i="54"/>
  <c r="AM17" i="54"/>
  <c r="AN17" i="54"/>
  <c r="AO7" i="55"/>
  <c r="AO8" i="55"/>
  <c r="AO9" i="55"/>
  <c r="AO10" i="55"/>
  <c r="AO11" i="55"/>
  <c r="AO12" i="55"/>
  <c r="AO13" i="55"/>
  <c r="AO6" i="55"/>
  <c r="AN7" i="55"/>
  <c r="AN8" i="55"/>
  <c r="AN9" i="55"/>
  <c r="AN10" i="55"/>
  <c r="AN11" i="55"/>
  <c r="AN12" i="55"/>
  <c r="AN13" i="55"/>
  <c r="AN6" i="55"/>
  <c r="AM7" i="55"/>
  <c r="AM8" i="55"/>
  <c r="AM9" i="55"/>
  <c r="AM10" i="55"/>
  <c r="AM11" i="55"/>
  <c r="AM12" i="55"/>
  <c r="AM13" i="55"/>
  <c r="AM6" i="55"/>
  <c r="AL7" i="55"/>
  <c r="AL8" i="55"/>
  <c r="AL9" i="55"/>
  <c r="AL10" i="55"/>
  <c r="AL11" i="55"/>
  <c r="AL12" i="55"/>
  <c r="AL13" i="55"/>
  <c r="AL6" i="55"/>
  <c r="AK7" i="55"/>
  <c r="AK8" i="55"/>
  <c r="AK9" i="55"/>
  <c r="AK10" i="55"/>
  <c r="AK11" i="55"/>
  <c r="AK12" i="55"/>
  <c r="AK13" i="55"/>
  <c r="AK6" i="55"/>
  <c r="AJ7" i="55"/>
  <c r="AJ8" i="55"/>
  <c r="AJ9" i="55"/>
  <c r="AJ10" i="55"/>
  <c r="AJ11" i="55"/>
  <c r="AJ12" i="55"/>
  <c r="AJ13" i="55"/>
  <c r="AJ6" i="55"/>
  <c r="AG7" i="55"/>
  <c r="AG8" i="55"/>
  <c r="AG9" i="55"/>
  <c r="AG10" i="55"/>
  <c r="AG11" i="55"/>
  <c r="AG12" i="55"/>
  <c r="AG13" i="55"/>
  <c r="AG6" i="55"/>
  <c r="Z7" i="55"/>
  <c r="Z8" i="55"/>
  <c r="Z9" i="55"/>
  <c r="Z10" i="55"/>
  <c r="Z11" i="55"/>
  <c r="Z12" i="55"/>
  <c r="Z13" i="55"/>
  <c r="Z6" i="55"/>
  <c r="W7" i="55"/>
  <c r="W8" i="55"/>
  <c r="W9" i="55"/>
  <c r="W10" i="55"/>
  <c r="W11" i="55"/>
  <c r="W12" i="55"/>
  <c r="W13" i="55"/>
  <c r="W6" i="55"/>
  <c r="U7" i="55"/>
  <c r="U8" i="55"/>
  <c r="U9" i="55"/>
  <c r="U10" i="55"/>
  <c r="U11" i="55"/>
  <c r="U12" i="55"/>
  <c r="U13" i="55"/>
  <c r="U6" i="55"/>
  <c r="T7" i="55"/>
  <c r="T8" i="55"/>
  <c r="T9" i="55"/>
  <c r="T10" i="55"/>
  <c r="T11" i="55"/>
  <c r="T12" i="55"/>
  <c r="T13" i="55"/>
  <c r="T6" i="55"/>
  <c r="S7" i="55"/>
  <c r="S8" i="55"/>
  <c r="S9" i="55"/>
  <c r="S10" i="55"/>
  <c r="S11" i="55"/>
  <c r="S12" i="55"/>
  <c r="S13" i="55"/>
  <c r="S6" i="55"/>
  <c r="R7" i="55"/>
  <c r="R8" i="55"/>
  <c r="R9" i="55"/>
  <c r="R10" i="55"/>
  <c r="R11" i="55"/>
  <c r="R12" i="55"/>
  <c r="R13" i="55"/>
  <c r="R6" i="55"/>
  <c r="O7" i="55"/>
  <c r="O8" i="55"/>
  <c r="O9" i="55"/>
  <c r="O10" i="55"/>
  <c r="O11" i="55"/>
  <c r="O12" i="55"/>
  <c r="O13" i="55"/>
  <c r="O6" i="55"/>
  <c r="AP7" i="55"/>
  <c r="AP8" i="55"/>
  <c r="AP9" i="55"/>
  <c r="AP10" i="55"/>
  <c r="AP11" i="55"/>
  <c r="AP12" i="55"/>
  <c r="AP13" i="55"/>
  <c r="O45" i="53"/>
  <c r="Q45" i="53"/>
  <c r="R45" i="53"/>
  <c r="T45" i="53"/>
  <c r="U45" i="53"/>
  <c r="V45" i="53"/>
  <c r="W45" i="53"/>
  <c r="Z45" i="53"/>
  <c r="AC45" i="53"/>
  <c r="AD45" i="53" a="1"/>
  <c r="AD45" i="53" s="1"/>
  <c r="AF45" i="53"/>
  <c r="AJ45" i="53"/>
  <c r="AK45" i="53"/>
  <c r="AM45" i="53"/>
  <c r="AO45" i="53"/>
  <c r="O43" i="52"/>
  <c r="Q43" i="52"/>
  <c r="R43" i="52"/>
  <c r="T43" i="52"/>
  <c r="U43" i="52"/>
  <c r="V43" i="52"/>
  <c r="W43" i="52"/>
  <c r="Z43" i="52"/>
  <c r="AC43" i="52"/>
  <c r="AD43" i="52" a="1"/>
  <c r="AD43" i="52" s="1"/>
  <c r="AF43" i="52"/>
  <c r="AJ43" i="52"/>
  <c r="AK43" i="52"/>
  <c r="AM43" i="52"/>
  <c r="AO43" i="52"/>
  <c r="O44" i="52"/>
  <c r="Q44" i="52"/>
  <c r="R44" i="52"/>
  <c r="T44" i="52"/>
  <c r="U44" i="52"/>
  <c r="V44" i="52"/>
  <c r="W44" i="52"/>
  <c r="Z44" i="52"/>
  <c r="AC44" i="52"/>
  <c r="AD44" i="52" a="1"/>
  <c r="AD44" i="52" s="1"/>
  <c r="AF44" i="52"/>
  <c r="AJ44" i="52"/>
  <c r="AK44" i="52"/>
  <c r="AM44" i="52"/>
  <c r="AO44" i="52"/>
  <c r="O45" i="52"/>
  <c r="Q45" i="52"/>
  <c r="R45" i="52"/>
  <c r="T45" i="52"/>
  <c r="U45" i="52"/>
  <c r="V45" i="52"/>
  <c r="W45" i="52"/>
  <c r="Z45" i="52"/>
  <c r="AC45" i="52"/>
  <c r="AD45" i="52" a="1"/>
  <c r="AD45" i="52" s="1"/>
  <c r="AF45" i="52"/>
  <c r="AJ45" i="52"/>
  <c r="AK45" i="52"/>
  <c r="AM45" i="52"/>
  <c r="AO45" i="52"/>
  <c r="O46" i="52"/>
  <c r="Q46" i="52"/>
  <c r="R46" i="52"/>
  <c r="T46" i="52"/>
  <c r="U46" i="52"/>
  <c r="V46" i="52"/>
  <c r="W46" i="52"/>
  <c r="Z46" i="52"/>
  <c r="AC46" i="52"/>
  <c r="AD46" i="52" a="1"/>
  <c r="AD46" i="52" s="1"/>
  <c r="AF46" i="52"/>
  <c r="AJ46" i="52"/>
  <c r="AK46" i="52"/>
  <c r="AM46" i="52"/>
  <c r="AO46" i="52"/>
  <c r="O47" i="52"/>
  <c r="Q47" i="52"/>
  <c r="R47" i="52"/>
  <c r="T47" i="52"/>
  <c r="U47" i="52"/>
  <c r="V47" i="52"/>
  <c r="W47" i="52"/>
  <c r="Z47" i="52"/>
  <c r="AC47" i="52"/>
  <c r="AD47" i="52" a="1"/>
  <c r="AD47" i="52" s="1"/>
  <c r="AF47" i="52"/>
  <c r="AJ47" i="52"/>
  <c r="AK47" i="52"/>
  <c r="AM47" i="52"/>
  <c r="AO47" i="52"/>
  <c r="O7" i="49"/>
  <c r="T7" i="49"/>
  <c r="U7" i="49"/>
  <c r="V7" i="49"/>
  <c r="W7" i="49"/>
  <c r="Z7" i="49"/>
  <c r="AM7" i="49"/>
  <c r="AO7" i="49"/>
  <c r="O8" i="49"/>
  <c r="T8" i="49"/>
  <c r="U8" i="49"/>
  <c r="V8" i="49"/>
  <c r="W8" i="49"/>
  <c r="Z8" i="49"/>
  <c r="AM8" i="49"/>
  <c r="AO8" i="49"/>
  <c r="O9" i="49"/>
  <c r="T9" i="49"/>
  <c r="U9" i="49"/>
  <c r="V9" i="49"/>
  <c r="W9" i="49"/>
  <c r="Z9" i="49"/>
  <c r="AM9" i="49"/>
  <c r="AO9" i="49"/>
  <c r="O10" i="49"/>
  <c r="T10" i="49"/>
  <c r="U10" i="49"/>
  <c r="V10" i="49"/>
  <c r="W10" i="49"/>
  <c r="Z10" i="49"/>
  <c r="AM10" i="49"/>
  <c r="AO10" i="49"/>
  <c r="O11" i="49"/>
  <c r="T11" i="49"/>
  <c r="U11" i="49"/>
  <c r="V11" i="49"/>
  <c r="W11" i="49"/>
  <c r="Z11" i="49"/>
  <c r="AM11" i="49"/>
  <c r="AO11" i="49"/>
  <c r="O12" i="49"/>
  <c r="T12" i="49"/>
  <c r="U12" i="49"/>
  <c r="V12" i="49"/>
  <c r="W12" i="49"/>
  <c r="Z12" i="49"/>
  <c r="AM12" i="49"/>
  <c r="AO12" i="49"/>
  <c r="O13" i="49"/>
  <c r="T13" i="49"/>
  <c r="U13" i="49"/>
  <c r="V13" i="49"/>
  <c r="W13" i="49"/>
  <c r="Z13" i="49"/>
  <c r="AM13" i="49"/>
  <c r="AO13" i="49"/>
  <c r="O14" i="49"/>
  <c r="T14" i="49"/>
  <c r="U14" i="49"/>
  <c r="V14" i="49"/>
  <c r="W14" i="49"/>
  <c r="Z14" i="49"/>
  <c r="AM14" i="49"/>
  <c r="AO14" i="49"/>
  <c r="O15" i="49"/>
  <c r="T15" i="49"/>
  <c r="U15" i="49"/>
  <c r="V15" i="49"/>
  <c r="W15" i="49"/>
  <c r="Z15" i="49"/>
  <c r="AM15" i="49"/>
  <c r="AO15" i="49"/>
  <c r="O16" i="49"/>
  <c r="T16" i="49"/>
  <c r="U16" i="49"/>
  <c r="V16" i="49"/>
  <c r="W16" i="49"/>
  <c r="Z16" i="49"/>
  <c r="AM16" i="49"/>
  <c r="AO16" i="49"/>
  <c r="O17" i="49"/>
  <c r="T17" i="49"/>
  <c r="U17" i="49"/>
  <c r="V17" i="49"/>
  <c r="W17" i="49"/>
  <c r="Z17" i="49"/>
  <c r="AM17" i="49"/>
  <c r="AO17" i="49"/>
  <c r="O18" i="49"/>
  <c r="T18" i="49"/>
  <c r="U18" i="49"/>
  <c r="V18" i="49"/>
  <c r="W18" i="49"/>
  <c r="Z18" i="49"/>
  <c r="AM18" i="49"/>
  <c r="AO18" i="49"/>
  <c r="O19" i="49"/>
  <c r="T19" i="49"/>
  <c r="U19" i="49"/>
  <c r="V19" i="49"/>
  <c r="W19" i="49"/>
  <c r="Z19" i="49"/>
  <c r="AM19" i="49"/>
  <c r="AO19" i="49"/>
  <c r="O20" i="49"/>
  <c r="T20" i="49"/>
  <c r="U20" i="49"/>
  <c r="V20" i="49"/>
  <c r="W20" i="49"/>
  <c r="Z20" i="49"/>
  <c r="AM20" i="49"/>
  <c r="AO20" i="49"/>
  <c r="O21" i="49"/>
  <c r="T21" i="49"/>
  <c r="U21" i="49"/>
  <c r="V21" i="49"/>
  <c r="W21" i="49"/>
  <c r="Z21" i="49"/>
  <c r="AM21" i="49"/>
  <c r="AO21" i="49"/>
  <c r="O22" i="49"/>
  <c r="T22" i="49"/>
  <c r="U22" i="49"/>
  <c r="V22" i="49"/>
  <c r="W22" i="49"/>
  <c r="Z22" i="49"/>
  <c r="AM22" i="49"/>
  <c r="AO22" i="49"/>
  <c r="O23" i="49"/>
  <c r="T23" i="49"/>
  <c r="U23" i="49"/>
  <c r="V23" i="49"/>
  <c r="W23" i="49"/>
  <c r="Z23" i="49"/>
  <c r="AM23" i="49"/>
  <c r="AO23" i="49"/>
  <c r="O24" i="49"/>
  <c r="T24" i="49"/>
  <c r="U24" i="49"/>
  <c r="V24" i="49"/>
  <c r="W24" i="49"/>
  <c r="Z24" i="49"/>
  <c r="AM24" i="49"/>
  <c r="AO24" i="49"/>
  <c r="O25" i="49"/>
  <c r="T25" i="49"/>
  <c r="U25" i="49"/>
  <c r="V25" i="49"/>
  <c r="W25" i="49"/>
  <c r="Z25" i="49"/>
  <c r="AM25" i="49"/>
  <c r="AO25" i="49"/>
  <c r="O26" i="49"/>
  <c r="T26" i="49"/>
  <c r="U26" i="49"/>
  <c r="V26" i="49"/>
  <c r="W26" i="49"/>
  <c r="Z26" i="49"/>
  <c r="AM26" i="49"/>
  <c r="AO26" i="49"/>
  <c r="O27" i="49"/>
  <c r="Q27" i="49"/>
  <c r="T27" i="49"/>
  <c r="U27" i="49"/>
  <c r="V27" i="49"/>
  <c r="W27" i="49"/>
  <c r="Z27" i="49"/>
  <c r="AM27" i="49"/>
  <c r="AO27" i="49"/>
  <c r="O28" i="49"/>
  <c r="Q28" i="49"/>
  <c r="T28" i="49"/>
  <c r="U28" i="49"/>
  <c r="V28" i="49"/>
  <c r="W28" i="49"/>
  <c r="Z28" i="49"/>
  <c r="AC28" i="49"/>
  <c r="AD28" i="49" a="1"/>
  <c r="AD28" i="49" s="1"/>
  <c r="AF28" i="49"/>
  <c r="AM28" i="49"/>
  <c r="AO28" i="49"/>
  <c r="O29" i="49"/>
  <c r="Q29" i="49"/>
  <c r="T29" i="49"/>
  <c r="U29" i="49"/>
  <c r="V29" i="49"/>
  <c r="W29" i="49"/>
  <c r="Z29" i="49"/>
  <c r="AC29" i="49"/>
  <c r="AD29" i="49" a="1"/>
  <c r="AD29" i="49" s="1"/>
  <c r="AF29" i="49"/>
  <c r="AM29" i="49"/>
  <c r="AO29" i="49"/>
  <c r="O30" i="49"/>
  <c r="Q30" i="49"/>
  <c r="R30" i="49"/>
  <c r="T30" i="49"/>
  <c r="U30" i="49"/>
  <c r="V30" i="49"/>
  <c r="W30" i="49"/>
  <c r="Z30" i="49"/>
  <c r="AC30" i="49"/>
  <c r="AD30" i="49" a="1"/>
  <c r="AD30" i="49" s="1"/>
  <c r="AF30" i="49"/>
  <c r="AM30" i="49"/>
  <c r="AO30" i="49"/>
  <c r="O31" i="49"/>
  <c r="Q31" i="49"/>
  <c r="R31" i="49"/>
  <c r="T31" i="49"/>
  <c r="U31" i="49"/>
  <c r="V31" i="49"/>
  <c r="W31" i="49"/>
  <c r="Z31" i="49"/>
  <c r="AC31" i="49"/>
  <c r="AD31" i="49" a="1"/>
  <c r="AD31" i="49" s="1"/>
  <c r="AF31" i="49"/>
  <c r="AM31" i="49"/>
  <c r="AO31" i="49"/>
  <c r="O32" i="49"/>
  <c r="Q32" i="49"/>
  <c r="R32" i="49"/>
  <c r="T32" i="49"/>
  <c r="U32" i="49"/>
  <c r="V32" i="49"/>
  <c r="W32" i="49"/>
  <c r="Z32" i="49"/>
  <c r="AC32" i="49"/>
  <c r="AD32" i="49" a="1"/>
  <c r="AD32" i="49" s="1"/>
  <c r="AF32" i="49"/>
  <c r="AM32" i="49"/>
  <c r="AO32" i="49"/>
  <c r="O33" i="49"/>
  <c r="Q33" i="49"/>
  <c r="R33" i="49"/>
  <c r="T33" i="49"/>
  <c r="U33" i="49"/>
  <c r="V33" i="49"/>
  <c r="W33" i="49"/>
  <c r="Z33" i="49"/>
  <c r="AC33" i="49"/>
  <c r="AD33" i="49" a="1"/>
  <c r="AD33" i="49" s="1"/>
  <c r="AF33" i="49"/>
  <c r="AM33" i="49"/>
  <c r="AO33" i="49"/>
  <c r="O34" i="49"/>
  <c r="Q34" i="49"/>
  <c r="R34" i="49"/>
  <c r="T34" i="49"/>
  <c r="U34" i="49"/>
  <c r="V34" i="49"/>
  <c r="W34" i="49"/>
  <c r="Z34" i="49"/>
  <c r="AC34" i="49"/>
  <c r="AD34" i="49" a="1"/>
  <c r="AD34" i="49" s="1"/>
  <c r="AF34" i="49"/>
  <c r="AM34" i="49"/>
  <c r="AO34" i="49"/>
  <c r="O35" i="49"/>
  <c r="Q35" i="49"/>
  <c r="R35" i="49"/>
  <c r="T35" i="49"/>
  <c r="U35" i="49"/>
  <c r="V35" i="49"/>
  <c r="W35" i="49"/>
  <c r="Z35" i="49"/>
  <c r="AC35" i="49"/>
  <c r="AD35" i="49" a="1"/>
  <c r="AD35" i="49" s="1"/>
  <c r="AF35" i="49"/>
  <c r="AM35" i="49"/>
  <c r="AO35" i="49"/>
  <c r="O36" i="49"/>
  <c r="Q36" i="49"/>
  <c r="R36" i="49"/>
  <c r="T36" i="49"/>
  <c r="U36" i="49"/>
  <c r="V36" i="49"/>
  <c r="W36" i="49"/>
  <c r="Z36" i="49"/>
  <c r="AC36" i="49"/>
  <c r="AD36" i="49" a="1"/>
  <c r="AD36" i="49" s="1"/>
  <c r="AF36" i="49"/>
  <c r="AJ36" i="49"/>
  <c r="AK36" i="49"/>
  <c r="AM36" i="49"/>
  <c r="AO36" i="49"/>
  <c r="O37" i="49"/>
  <c r="Q37" i="49"/>
  <c r="R37" i="49"/>
  <c r="T37" i="49"/>
  <c r="U37" i="49"/>
  <c r="V37" i="49"/>
  <c r="W37" i="49"/>
  <c r="Z37" i="49"/>
  <c r="AC37" i="49"/>
  <c r="AD37" i="49" a="1"/>
  <c r="AD37" i="49" s="1"/>
  <c r="AF37" i="49"/>
  <c r="AJ37" i="49"/>
  <c r="AK37" i="49"/>
  <c r="AM37" i="49"/>
  <c r="AO37" i="49"/>
  <c r="O38" i="49"/>
  <c r="Q38" i="49"/>
  <c r="R38" i="49"/>
  <c r="T38" i="49"/>
  <c r="U38" i="49"/>
  <c r="V38" i="49"/>
  <c r="W38" i="49"/>
  <c r="Z38" i="49"/>
  <c r="AC38" i="49"/>
  <c r="AD38" i="49" a="1"/>
  <c r="AD38" i="49" s="1"/>
  <c r="AF38" i="49"/>
  <c r="AJ38" i="49"/>
  <c r="AK38" i="49"/>
  <c r="AM38" i="49"/>
  <c r="AO38" i="49"/>
  <c r="O39" i="49"/>
  <c r="Q39" i="49"/>
  <c r="R39" i="49"/>
  <c r="T39" i="49"/>
  <c r="U39" i="49"/>
  <c r="V39" i="49"/>
  <c r="W39" i="49"/>
  <c r="Z39" i="49"/>
  <c r="AC39" i="49"/>
  <c r="AD39" i="49" a="1"/>
  <c r="AD39" i="49" s="1"/>
  <c r="AF39" i="49"/>
  <c r="AJ39" i="49"/>
  <c r="AK39" i="49"/>
  <c r="AM39" i="49"/>
  <c r="AO39" i="49"/>
  <c r="O40" i="49"/>
  <c r="Q40" i="49"/>
  <c r="R40" i="49"/>
  <c r="T40" i="49"/>
  <c r="U40" i="49"/>
  <c r="V40" i="49"/>
  <c r="W40" i="49"/>
  <c r="Z40" i="49"/>
  <c r="AC40" i="49"/>
  <c r="AD40" i="49" a="1"/>
  <c r="AD40" i="49" s="1"/>
  <c r="AF40" i="49"/>
  <c r="AJ40" i="49"/>
  <c r="AK40" i="49"/>
  <c r="AM40" i="49"/>
  <c r="AO40" i="49"/>
  <c r="O41" i="49"/>
  <c r="Q41" i="49"/>
  <c r="R41" i="49"/>
  <c r="T41" i="49"/>
  <c r="U41" i="49"/>
  <c r="V41" i="49"/>
  <c r="W41" i="49"/>
  <c r="Z41" i="49"/>
  <c r="AC41" i="49"/>
  <c r="AD41" i="49" a="1"/>
  <c r="AD41" i="49" s="1"/>
  <c r="AF41" i="49"/>
  <c r="AJ41" i="49"/>
  <c r="AK41" i="49"/>
  <c r="AM41" i="49"/>
  <c r="AO41" i="49"/>
  <c r="O42" i="49"/>
  <c r="Q42" i="49"/>
  <c r="R42" i="49"/>
  <c r="T42" i="49"/>
  <c r="U42" i="49"/>
  <c r="V42" i="49"/>
  <c r="W42" i="49"/>
  <c r="Z42" i="49"/>
  <c r="AC42" i="49"/>
  <c r="AD42" i="49" a="1"/>
  <c r="AD42" i="49" s="1"/>
  <c r="AF42" i="49"/>
  <c r="AJ42" i="49"/>
  <c r="AK42" i="49"/>
  <c r="AM42" i="49"/>
  <c r="AO42" i="49"/>
  <c r="O43" i="49"/>
  <c r="Q43" i="49"/>
  <c r="R43" i="49"/>
  <c r="T43" i="49"/>
  <c r="U43" i="49"/>
  <c r="V43" i="49"/>
  <c r="W43" i="49"/>
  <c r="Z43" i="49"/>
  <c r="AC43" i="49"/>
  <c r="AD43" i="49" a="1"/>
  <c r="AD43" i="49" s="1"/>
  <c r="AF43" i="49"/>
  <c r="AJ43" i="49"/>
  <c r="AK43" i="49"/>
  <c r="AM43" i="49"/>
  <c r="AO43" i="49"/>
  <c r="O44" i="49"/>
  <c r="Q44" i="49"/>
  <c r="R44" i="49"/>
  <c r="T44" i="49"/>
  <c r="U44" i="49"/>
  <c r="V44" i="49"/>
  <c r="W44" i="49"/>
  <c r="Z44" i="49"/>
  <c r="AC44" i="49"/>
  <c r="AD44" i="49" a="1"/>
  <c r="AD44" i="49" s="1"/>
  <c r="AF44" i="49"/>
  <c r="AJ44" i="49"/>
  <c r="AK44" i="49"/>
  <c r="AM44" i="49"/>
  <c r="AO44" i="49"/>
  <c r="O45" i="49"/>
  <c r="Q45" i="49"/>
  <c r="R45" i="49"/>
  <c r="T45" i="49"/>
  <c r="U45" i="49"/>
  <c r="V45" i="49"/>
  <c r="W45" i="49"/>
  <c r="Z45" i="49"/>
  <c r="AC45" i="49"/>
  <c r="AD45" i="49" a="1"/>
  <c r="AD45" i="49" s="1"/>
  <c r="AF45" i="49"/>
  <c r="AJ45" i="49"/>
  <c r="AK45" i="49"/>
  <c r="AM45" i="49"/>
  <c r="AO45" i="49"/>
  <c r="O46" i="49"/>
  <c r="Q46" i="49"/>
  <c r="R46" i="49"/>
  <c r="T46" i="49"/>
  <c r="U46" i="49"/>
  <c r="V46" i="49"/>
  <c r="W46" i="49"/>
  <c r="Z46" i="49"/>
  <c r="AC46" i="49"/>
  <c r="AD46" i="49" a="1"/>
  <c r="AD46" i="49" s="1"/>
  <c r="AF46" i="49"/>
  <c r="AJ46" i="49"/>
  <c r="AK46" i="49"/>
  <c r="AM46" i="49"/>
  <c r="AO46" i="49"/>
  <c r="O47" i="49"/>
  <c r="Q47" i="49"/>
  <c r="R47" i="49"/>
  <c r="T47" i="49"/>
  <c r="U47" i="49"/>
  <c r="V47" i="49"/>
  <c r="W47" i="49"/>
  <c r="Z47" i="49"/>
  <c r="AC47" i="49"/>
  <c r="AD47" i="49" a="1"/>
  <c r="AD47" i="49" s="1"/>
  <c r="AF47" i="49"/>
  <c r="AJ47" i="49"/>
  <c r="AK47" i="49"/>
  <c r="AM47" i="49"/>
  <c r="AO47" i="49"/>
  <c r="O48" i="49"/>
  <c r="Q48" i="49"/>
  <c r="R48" i="49"/>
  <c r="T48" i="49"/>
  <c r="U48" i="49"/>
  <c r="V48" i="49"/>
  <c r="W48" i="49"/>
  <c r="Z48" i="49"/>
  <c r="AC48" i="49"/>
  <c r="AD48" i="49" a="1"/>
  <c r="AD48" i="49" s="1"/>
  <c r="AF48" i="49"/>
  <c r="AJ48" i="49"/>
  <c r="AK48" i="49"/>
  <c r="AM48" i="49"/>
  <c r="AO48" i="49"/>
  <c r="O49" i="49"/>
  <c r="Q49" i="49"/>
  <c r="R49" i="49"/>
  <c r="T49" i="49"/>
  <c r="U49" i="49"/>
  <c r="V49" i="49"/>
  <c r="W49" i="49"/>
  <c r="Z49" i="49"/>
  <c r="AC49" i="49"/>
  <c r="AD49" i="49" a="1"/>
  <c r="AD49" i="49" s="1"/>
  <c r="AF49" i="49"/>
  <c r="AJ49" i="49"/>
  <c r="AK49" i="49"/>
  <c r="AM49" i="49"/>
  <c r="AO49" i="49"/>
  <c r="O50" i="49"/>
  <c r="Q50" i="49"/>
  <c r="R50" i="49"/>
  <c r="T50" i="49"/>
  <c r="U50" i="49"/>
  <c r="V50" i="49"/>
  <c r="W50" i="49"/>
  <c r="Z50" i="49"/>
  <c r="AC50" i="49"/>
  <c r="AD50" i="49" a="1"/>
  <c r="AD50" i="49" s="1"/>
  <c r="AF50" i="49"/>
  <c r="AJ50" i="49"/>
  <c r="AK50" i="49"/>
  <c r="AM50" i="49"/>
  <c r="AO50" i="49"/>
  <c r="O51" i="49"/>
  <c r="Q51" i="49"/>
  <c r="R51" i="49"/>
  <c r="T51" i="49"/>
  <c r="U51" i="49"/>
  <c r="V51" i="49"/>
  <c r="W51" i="49"/>
  <c r="Z51" i="49"/>
  <c r="AC51" i="49"/>
  <c r="AD51" i="49" a="1"/>
  <c r="AD51" i="49" s="1"/>
  <c r="AF51" i="49"/>
  <c r="AJ51" i="49"/>
  <c r="AK51" i="49"/>
  <c r="AM51" i="49"/>
  <c r="AO51" i="49"/>
  <c r="O52" i="49"/>
  <c r="Q52" i="49"/>
  <c r="R52" i="49"/>
  <c r="T52" i="49"/>
  <c r="U52" i="49"/>
  <c r="V52" i="49"/>
  <c r="W52" i="49"/>
  <c r="Z52" i="49"/>
  <c r="AC52" i="49"/>
  <c r="AD52" i="49" a="1"/>
  <c r="AD52" i="49" s="1"/>
  <c r="AF52" i="49"/>
  <c r="AJ52" i="49"/>
  <c r="AK52" i="49"/>
  <c r="AM52" i="49"/>
  <c r="AO52" i="49"/>
  <c r="O53" i="49"/>
  <c r="Q53" i="49"/>
  <c r="R53" i="49"/>
  <c r="T53" i="49"/>
  <c r="U53" i="49"/>
  <c r="V53" i="49"/>
  <c r="W53" i="49"/>
  <c r="Z53" i="49"/>
  <c r="AC53" i="49"/>
  <c r="AD53" i="49" a="1"/>
  <c r="AD53" i="49" s="1"/>
  <c r="AF53" i="49"/>
  <c r="AJ53" i="49"/>
  <c r="AK53" i="49"/>
  <c r="AM53" i="49"/>
  <c r="AO53" i="49"/>
  <c r="O54" i="49"/>
  <c r="Q54" i="49"/>
  <c r="R54" i="49"/>
  <c r="T54" i="49"/>
  <c r="U54" i="49"/>
  <c r="V54" i="49"/>
  <c r="W54" i="49"/>
  <c r="Z54" i="49"/>
  <c r="AC54" i="49"/>
  <c r="AD54" i="49" a="1"/>
  <c r="AD54" i="49" s="1"/>
  <c r="AF54" i="49"/>
  <c r="AJ54" i="49"/>
  <c r="AK54" i="49"/>
  <c r="AM54" i="49"/>
  <c r="AO54" i="49"/>
  <c r="O55" i="49"/>
  <c r="Q55" i="49"/>
  <c r="R55" i="49"/>
  <c r="T55" i="49"/>
  <c r="U55" i="49"/>
  <c r="V55" i="49"/>
  <c r="W55" i="49"/>
  <c r="Z55" i="49"/>
  <c r="AC55" i="49"/>
  <c r="AD55" i="49" a="1"/>
  <c r="AD55" i="49" s="1"/>
  <c r="AF55" i="49"/>
  <c r="AJ55" i="49"/>
  <c r="AK55" i="49"/>
  <c r="AM55" i="49"/>
  <c r="AO55" i="49"/>
  <c r="O56" i="49"/>
  <c r="Q56" i="49"/>
  <c r="R56" i="49"/>
  <c r="T56" i="49"/>
  <c r="U56" i="49"/>
  <c r="V56" i="49"/>
  <c r="W56" i="49"/>
  <c r="Z56" i="49"/>
  <c r="AC56" i="49"/>
  <c r="AD56" i="49" a="1"/>
  <c r="AD56" i="49" s="1"/>
  <c r="AF56" i="49"/>
  <c r="AJ56" i="49"/>
  <c r="AK56" i="49"/>
  <c r="AM56" i="49"/>
  <c r="AO56" i="49"/>
  <c r="O57" i="49"/>
  <c r="Q57" i="49"/>
  <c r="R57" i="49"/>
  <c r="T57" i="49"/>
  <c r="U57" i="49"/>
  <c r="V57" i="49"/>
  <c r="W57" i="49"/>
  <c r="Z57" i="49"/>
  <c r="AC57" i="49"/>
  <c r="AD57" i="49" a="1"/>
  <c r="AD57" i="49"/>
  <c r="AF57" i="49"/>
  <c r="AJ57" i="49"/>
  <c r="AK57" i="49"/>
  <c r="AM57" i="49"/>
  <c r="AO57" i="49"/>
  <c r="O7" i="50"/>
  <c r="O8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2" i="50"/>
  <c r="O33" i="50"/>
  <c r="O34" i="50"/>
  <c r="O35" i="50"/>
  <c r="O36" i="50"/>
  <c r="O37" i="50"/>
  <c r="O38" i="50"/>
  <c r="O39" i="50"/>
  <c r="O40" i="50"/>
  <c r="O41" i="50"/>
  <c r="O42" i="50"/>
  <c r="O43" i="50"/>
  <c r="O44" i="50"/>
  <c r="O45" i="50"/>
  <c r="O46" i="50"/>
  <c r="O47" i="50"/>
  <c r="O48" i="50"/>
  <c r="O49" i="50"/>
  <c r="O50" i="50"/>
  <c r="O51" i="50"/>
  <c r="O52" i="50"/>
  <c r="O53" i="50"/>
  <c r="O54" i="50"/>
  <c r="O55" i="50"/>
  <c r="O56" i="50"/>
  <c r="O57" i="50"/>
  <c r="O58" i="50"/>
  <c r="O59" i="50"/>
  <c r="O7" i="51"/>
  <c r="O8" i="51"/>
  <c r="O9" i="51"/>
  <c r="O10" i="51"/>
  <c r="O11" i="51"/>
  <c r="O12" i="51"/>
  <c r="O13" i="51"/>
  <c r="O14" i="51"/>
  <c r="O15" i="51"/>
  <c r="O16" i="51"/>
  <c r="O17" i="51"/>
  <c r="O18" i="51"/>
  <c r="O19" i="51"/>
  <c r="O20" i="51"/>
  <c r="O21" i="51"/>
  <c r="O22" i="51"/>
  <c r="O23" i="51"/>
  <c r="O24" i="51"/>
  <c r="O25" i="51"/>
  <c r="O26" i="51"/>
  <c r="O27" i="51"/>
  <c r="O28" i="51"/>
  <c r="O29" i="51"/>
  <c r="O30" i="51"/>
  <c r="O31" i="51"/>
  <c r="O32" i="51"/>
  <c r="O33" i="51"/>
  <c r="AF33" i="51"/>
  <c r="O34" i="51"/>
  <c r="AC34" i="51"/>
  <c r="AF34" i="51"/>
  <c r="O35" i="51"/>
  <c r="AC35" i="51"/>
  <c r="AF35" i="51"/>
  <c r="AJ35" i="51"/>
  <c r="AK35" i="51"/>
  <c r="O36" i="51"/>
  <c r="AC36" i="51"/>
  <c r="AF36" i="51"/>
  <c r="AJ36" i="51"/>
  <c r="AK36" i="51"/>
  <c r="O37" i="51"/>
  <c r="AC37" i="51"/>
  <c r="AF37" i="51"/>
  <c r="AJ37" i="51"/>
  <c r="AK37" i="51"/>
  <c r="O38" i="51"/>
  <c r="AC38" i="51"/>
  <c r="AF38" i="51"/>
  <c r="AJ38" i="51"/>
  <c r="AK38" i="51"/>
  <c r="O39" i="51"/>
  <c r="AC39" i="51"/>
  <c r="AF39" i="51"/>
  <c r="AJ39" i="51"/>
  <c r="AK39" i="51"/>
  <c r="O40" i="51"/>
  <c r="AC40" i="51"/>
  <c r="AF40" i="51"/>
  <c r="AJ40" i="51"/>
  <c r="AK40" i="51"/>
  <c r="O41" i="51"/>
  <c r="AC41" i="51"/>
  <c r="AF41" i="51"/>
  <c r="AJ41" i="51"/>
  <c r="AK41" i="51"/>
  <c r="O42" i="51"/>
  <c r="AC42" i="51"/>
  <c r="AD42" i="51" a="1"/>
  <c r="AD42" i="51" s="1"/>
  <c r="AF42" i="51"/>
  <c r="AJ42" i="51"/>
  <c r="AK42" i="51"/>
  <c r="O43" i="51"/>
  <c r="AC43" i="51"/>
  <c r="AD43" i="51" a="1"/>
  <c r="AD43" i="51" s="1"/>
  <c r="AF43" i="51"/>
  <c r="AJ43" i="51"/>
  <c r="AK43" i="51"/>
  <c r="AM43" i="51"/>
  <c r="O44" i="51"/>
  <c r="AC44" i="51"/>
  <c r="AD44" i="51" a="1"/>
  <c r="AD44" i="51" s="1"/>
  <c r="AF44" i="51"/>
  <c r="AJ44" i="51"/>
  <c r="AK44" i="51"/>
  <c r="AM44" i="51"/>
  <c r="O45" i="51"/>
  <c r="AC45" i="51"/>
  <c r="AD45" i="51" a="1"/>
  <c r="AD45" i="51" s="1"/>
  <c r="AF45" i="51"/>
  <c r="AJ45" i="51"/>
  <c r="AK45" i="51"/>
  <c r="AM45" i="51"/>
  <c r="O46" i="51"/>
  <c r="AC46" i="51"/>
  <c r="AD46" i="51" a="1"/>
  <c r="AD46" i="51" s="1"/>
  <c r="AF46" i="51"/>
  <c r="AJ46" i="51"/>
  <c r="AK46" i="51"/>
  <c r="AM46" i="51"/>
  <c r="O47" i="51"/>
  <c r="AC47" i="51"/>
  <c r="AD47" i="51" a="1"/>
  <c r="AD47" i="51" s="1"/>
  <c r="AF47" i="51"/>
  <c r="AJ47" i="51"/>
  <c r="AK47" i="51"/>
  <c r="AM47" i="51"/>
  <c r="O48" i="51"/>
  <c r="AC48" i="51"/>
  <c r="AD48" i="51" a="1"/>
  <c r="AD48" i="51" s="1"/>
  <c r="AF48" i="51"/>
  <c r="AJ48" i="51"/>
  <c r="AK48" i="51"/>
  <c r="AM48" i="51"/>
  <c r="O49" i="51"/>
  <c r="AC49" i="51"/>
  <c r="AD49" i="51" a="1"/>
  <c r="AD49" i="51" s="1"/>
  <c r="AF49" i="51"/>
  <c r="AJ49" i="51"/>
  <c r="AK49" i="51"/>
  <c r="AM49" i="51"/>
  <c r="O50" i="51"/>
  <c r="AC50" i="51"/>
  <c r="AD50" i="51" a="1"/>
  <c r="AD50" i="51" s="1"/>
  <c r="AF50" i="51"/>
  <c r="AJ50" i="51"/>
  <c r="AK50" i="51"/>
  <c r="AM50" i="51"/>
  <c r="O51" i="51"/>
  <c r="AC51" i="51"/>
  <c r="AD51" i="51" a="1"/>
  <c r="AD51" i="51" s="1"/>
  <c r="AF51" i="51"/>
  <c r="AJ51" i="51"/>
  <c r="AK51" i="51"/>
  <c r="AM51" i="51"/>
  <c r="O52" i="51"/>
  <c r="AC52" i="51"/>
  <c r="AD52" i="51" a="1"/>
  <c r="AD52" i="51" s="1"/>
  <c r="AF52" i="51"/>
  <c r="AJ52" i="51"/>
  <c r="AK52" i="51"/>
  <c r="AM52" i="51"/>
  <c r="O53" i="51"/>
  <c r="AC53" i="51"/>
  <c r="AD53" i="51" a="1"/>
  <c r="AD53" i="51" s="1"/>
  <c r="AF53" i="51"/>
  <c r="AJ53" i="51"/>
  <c r="AK53" i="51"/>
  <c r="AM53" i="51"/>
  <c r="O54" i="51"/>
  <c r="AC54" i="51"/>
  <c r="AD54" i="51" a="1"/>
  <c r="AD54" i="51" s="1"/>
  <c r="AF54" i="51"/>
  <c r="AJ54" i="51"/>
  <c r="AK54" i="51"/>
  <c r="AM54" i="51"/>
  <c r="O55" i="51"/>
  <c r="AC55" i="51"/>
  <c r="AD55" i="51" a="1"/>
  <c r="AD55" i="51" s="1"/>
  <c r="AF55" i="51"/>
  <c r="AJ55" i="51"/>
  <c r="AK55" i="51"/>
  <c r="AM55" i="51"/>
  <c r="O56" i="51"/>
  <c r="AC56" i="51"/>
  <c r="AD56" i="51" a="1"/>
  <c r="AD56" i="51" s="1"/>
  <c r="AF56" i="51"/>
  <c r="AJ56" i="51"/>
  <c r="AK56" i="51"/>
  <c r="AM56" i="51"/>
  <c r="O57" i="51"/>
  <c r="AC57" i="51"/>
  <c r="AD57" i="51" a="1"/>
  <c r="AD57" i="51" s="1"/>
  <c r="AF57" i="51"/>
  <c r="AJ57" i="51"/>
  <c r="AK57" i="51"/>
  <c r="AM57" i="51"/>
  <c r="O58" i="51"/>
  <c r="AC58" i="51"/>
  <c r="AD58" i="51" a="1"/>
  <c r="AD58" i="51" s="1"/>
  <c r="AF58" i="51"/>
  <c r="AJ58" i="51"/>
  <c r="AK58" i="51"/>
  <c r="AM58" i="51"/>
  <c r="O59" i="51"/>
  <c r="AC59" i="51"/>
  <c r="AD59" i="51" a="1"/>
  <c r="AD59" i="51" s="1"/>
  <c r="AF59" i="51"/>
  <c r="AJ59" i="51"/>
  <c r="AK59" i="51"/>
  <c r="AM59" i="51"/>
  <c r="O60" i="51"/>
  <c r="V60" i="51"/>
  <c r="W60" i="51"/>
  <c r="AC60" i="51"/>
  <c r="AD60" i="51" a="1"/>
  <c r="AD60" i="51" s="1"/>
  <c r="AF60" i="51"/>
  <c r="AJ60" i="51"/>
  <c r="AK60" i="51"/>
  <c r="AM60" i="51"/>
  <c r="O61" i="51"/>
  <c r="V61" i="51"/>
  <c r="W61" i="51"/>
  <c r="Z61" i="51"/>
  <c r="AC61" i="51"/>
  <c r="AD61" i="51" a="1"/>
  <c r="AD61" i="51" s="1"/>
  <c r="AF61" i="51"/>
  <c r="AJ61" i="51"/>
  <c r="AK61" i="51"/>
  <c r="AM61" i="51"/>
  <c r="AO61" i="51"/>
  <c r="O62" i="51"/>
  <c r="V62" i="51"/>
  <c r="W62" i="51"/>
  <c r="Z62" i="51"/>
  <c r="AC62" i="51"/>
  <c r="AD62" i="51" a="1"/>
  <c r="AD62" i="51" s="1"/>
  <c r="AF62" i="51"/>
  <c r="AJ62" i="51"/>
  <c r="AK62" i="51"/>
  <c r="AM62" i="51"/>
  <c r="AO62" i="51"/>
  <c r="O63" i="51"/>
  <c r="V63" i="51"/>
  <c r="W63" i="51"/>
  <c r="Z63" i="51"/>
  <c r="AC63" i="51"/>
  <c r="AD63" i="51" a="1"/>
  <c r="AD63" i="51" s="1"/>
  <c r="AF63" i="51"/>
  <c r="AJ63" i="51"/>
  <c r="AK63" i="51"/>
  <c r="AM63" i="51"/>
  <c r="AO63" i="51"/>
  <c r="O64" i="51"/>
  <c r="V64" i="51"/>
  <c r="W64" i="51"/>
  <c r="Z64" i="51"/>
  <c r="AC64" i="51"/>
  <c r="AD64" i="51" a="1"/>
  <c r="AD64" i="51" s="1"/>
  <c r="AF64" i="51"/>
  <c r="AJ64" i="51"/>
  <c r="AK64" i="51"/>
  <c r="AM64" i="51"/>
  <c r="AO64" i="51"/>
  <c r="AO7" i="48"/>
  <c r="AO8" i="48"/>
  <c r="O10" i="48"/>
  <c r="T10" i="48"/>
  <c r="U10" i="48"/>
  <c r="V10" i="48"/>
  <c r="W10" i="48"/>
  <c r="Z10" i="48"/>
  <c r="AC10" i="48"/>
  <c r="AO10" i="48"/>
  <c r="O11" i="48"/>
  <c r="T11" i="48"/>
  <c r="U11" i="48"/>
  <c r="V11" i="48"/>
  <c r="W11" i="48"/>
  <c r="Z11" i="48"/>
  <c r="AC11" i="48"/>
  <c r="AO11" i="48"/>
  <c r="O12" i="48"/>
  <c r="T12" i="48"/>
  <c r="U12" i="48"/>
  <c r="V12" i="48"/>
  <c r="W12" i="48"/>
  <c r="Z12" i="48"/>
  <c r="AC12" i="48"/>
  <c r="AO12" i="48"/>
  <c r="O13" i="48"/>
  <c r="T13" i="48"/>
  <c r="U13" i="48"/>
  <c r="V13" i="48"/>
  <c r="W13" i="48"/>
  <c r="Z13" i="48"/>
  <c r="AC13" i="48"/>
  <c r="AO13" i="48"/>
  <c r="O14" i="48"/>
  <c r="T14" i="48"/>
  <c r="U14" i="48"/>
  <c r="V14" i="48"/>
  <c r="W14" i="48"/>
  <c r="Z14" i="48"/>
  <c r="AC14" i="48"/>
  <c r="AO14" i="48"/>
  <c r="O15" i="48"/>
  <c r="T15" i="48"/>
  <c r="U15" i="48"/>
  <c r="V15" i="48"/>
  <c r="W15" i="48"/>
  <c r="Z15" i="48"/>
  <c r="AC15" i="48"/>
  <c r="AO15" i="48"/>
  <c r="O16" i="48"/>
  <c r="T16" i="48"/>
  <c r="U16" i="48"/>
  <c r="V16" i="48"/>
  <c r="W16" i="48"/>
  <c r="Z16" i="48"/>
  <c r="AC16" i="48"/>
  <c r="AO16" i="48"/>
  <c r="O17" i="48"/>
  <c r="T17" i="48"/>
  <c r="U17" i="48"/>
  <c r="V17" i="48"/>
  <c r="W17" i="48"/>
  <c r="Z17" i="48"/>
  <c r="AC17" i="48"/>
  <c r="AO17" i="48"/>
  <c r="O18" i="48"/>
  <c r="T18" i="48"/>
  <c r="U18" i="48"/>
  <c r="V18" i="48"/>
  <c r="W18" i="48"/>
  <c r="Z18" i="48"/>
  <c r="AC18" i="48"/>
  <c r="AO18" i="48"/>
  <c r="O19" i="48"/>
  <c r="T19" i="48"/>
  <c r="U19" i="48"/>
  <c r="V19" i="48"/>
  <c r="W19" i="48"/>
  <c r="Z19" i="48"/>
  <c r="AC19" i="48"/>
  <c r="AO19" i="48"/>
  <c r="O20" i="48"/>
  <c r="T20" i="48"/>
  <c r="U20" i="48"/>
  <c r="V20" i="48"/>
  <c r="W20" i="48"/>
  <c r="Z20" i="48"/>
  <c r="AC20" i="48"/>
  <c r="AO20" i="48"/>
  <c r="O21" i="48"/>
  <c r="T21" i="48"/>
  <c r="U21" i="48"/>
  <c r="V21" i="48"/>
  <c r="W21" i="48"/>
  <c r="Z21" i="48"/>
  <c r="AC21" i="48"/>
  <c r="AO21" i="48"/>
  <c r="O22" i="48"/>
  <c r="T22" i="48"/>
  <c r="U22" i="48"/>
  <c r="V22" i="48"/>
  <c r="W22" i="48"/>
  <c r="Z22" i="48"/>
  <c r="AC22" i="48"/>
  <c r="AO22" i="48"/>
  <c r="O23" i="48"/>
  <c r="T23" i="48"/>
  <c r="U23" i="48"/>
  <c r="V23" i="48"/>
  <c r="W23" i="48"/>
  <c r="Z23" i="48"/>
  <c r="AC23" i="48"/>
  <c r="AO23" i="48"/>
  <c r="O24" i="48"/>
  <c r="T24" i="48"/>
  <c r="U24" i="48"/>
  <c r="V24" i="48"/>
  <c r="W24" i="48"/>
  <c r="Z24" i="48"/>
  <c r="AC24" i="48"/>
  <c r="AO24" i="48"/>
  <c r="O25" i="48"/>
  <c r="T25" i="48"/>
  <c r="U25" i="48"/>
  <c r="V25" i="48"/>
  <c r="W25" i="48"/>
  <c r="Z25" i="48"/>
  <c r="AC25" i="48"/>
  <c r="AO25" i="48"/>
  <c r="O26" i="48"/>
  <c r="T26" i="48"/>
  <c r="U26" i="48"/>
  <c r="V26" i="48"/>
  <c r="W26" i="48"/>
  <c r="Z26" i="48"/>
  <c r="AC26" i="48"/>
  <c r="AO26" i="48"/>
  <c r="O27" i="48"/>
  <c r="Q27" i="48"/>
  <c r="T27" i="48"/>
  <c r="U27" i="48"/>
  <c r="V27" i="48"/>
  <c r="W27" i="48"/>
  <c r="Z27" i="48"/>
  <c r="AC27" i="48"/>
  <c r="AO27" i="48"/>
  <c r="O28" i="48"/>
  <c r="Q28" i="48"/>
  <c r="T28" i="48"/>
  <c r="U28" i="48"/>
  <c r="V28" i="48"/>
  <c r="W28" i="48"/>
  <c r="Z28" i="48"/>
  <c r="AC28" i="48"/>
  <c r="AO28" i="48"/>
  <c r="O29" i="48"/>
  <c r="Q29" i="48"/>
  <c r="T29" i="48"/>
  <c r="U29" i="48"/>
  <c r="V29" i="48"/>
  <c r="W29" i="48"/>
  <c r="Z29" i="48"/>
  <c r="AC29" i="48"/>
  <c r="AO29" i="48"/>
  <c r="O30" i="48"/>
  <c r="Q30" i="48"/>
  <c r="T30" i="48"/>
  <c r="U30" i="48"/>
  <c r="V30" i="48"/>
  <c r="W30" i="48"/>
  <c r="Z30" i="48"/>
  <c r="AC30" i="48"/>
  <c r="AO30" i="48"/>
  <c r="O31" i="48"/>
  <c r="Q31" i="48"/>
  <c r="T31" i="48"/>
  <c r="U31" i="48"/>
  <c r="V31" i="48"/>
  <c r="W31" i="48"/>
  <c r="Z31" i="48"/>
  <c r="AC31" i="48"/>
  <c r="AD31" i="48" a="1"/>
  <c r="AD31" i="48" s="1"/>
  <c r="AO31" i="48"/>
  <c r="O32" i="48"/>
  <c r="Q32" i="48"/>
  <c r="T32" i="48"/>
  <c r="U32" i="48"/>
  <c r="V32" i="48"/>
  <c r="W32" i="48"/>
  <c r="Z32" i="48"/>
  <c r="AC32" i="48"/>
  <c r="AD32" i="48" a="1"/>
  <c r="AD32" i="48" s="1"/>
  <c r="AO32" i="48"/>
  <c r="O33" i="48"/>
  <c r="Q33" i="48"/>
  <c r="T33" i="48"/>
  <c r="U33" i="48"/>
  <c r="V33" i="48"/>
  <c r="W33" i="48"/>
  <c r="Z33" i="48"/>
  <c r="AC33" i="48"/>
  <c r="AD33" i="48" a="1"/>
  <c r="AD33" i="48" s="1"/>
  <c r="AO33" i="48"/>
  <c r="O34" i="48"/>
  <c r="Q34" i="48"/>
  <c r="T34" i="48"/>
  <c r="U34" i="48"/>
  <c r="V34" i="48"/>
  <c r="W34" i="48"/>
  <c r="Z34" i="48"/>
  <c r="AC34" i="48"/>
  <c r="AD34" i="48" a="1"/>
  <c r="AD34" i="48" s="1"/>
  <c r="AO34" i="48"/>
  <c r="O35" i="48"/>
  <c r="Q35" i="48"/>
  <c r="T35" i="48"/>
  <c r="U35" i="48"/>
  <c r="V35" i="48"/>
  <c r="W35" i="48"/>
  <c r="Z35" i="48"/>
  <c r="AC35" i="48"/>
  <c r="AD35" i="48" a="1"/>
  <c r="AD35" i="48" s="1"/>
  <c r="AO35" i="48"/>
  <c r="O36" i="48"/>
  <c r="Q36" i="48"/>
  <c r="T36" i="48"/>
  <c r="U36" i="48"/>
  <c r="V36" i="48"/>
  <c r="W36" i="48"/>
  <c r="Z36" i="48"/>
  <c r="AC36" i="48"/>
  <c r="AD36" i="48" a="1"/>
  <c r="AD36" i="48" s="1"/>
  <c r="AO36" i="48"/>
  <c r="O37" i="48"/>
  <c r="Q37" i="48"/>
  <c r="T37" i="48"/>
  <c r="U37" i="48"/>
  <c r="V37" i="48"/>
  <c r="W37" i="48"/>
  <c r="Z37" i="48"/>
  <c r="AC37" i="48"/>
  <c r="AD37" i="48" a="1"/>
  <c r="AD37" i="48" s="1"/>
  <c r="AO37" i="48"/>
  <c r="O38" i="48"/>
  <c r="Q38" i="48"/>
  <c r="T38" i="48"/>
  <c r="U38" i="48"/>
  <c r="V38" i="48"/>
  <c r="W38" i="48"/>
  <c r="Z38" i="48"/>
  <c r="AC38" i="48"/>
  <c r="AD38" i="48" a="1"/>
  <c r="AD38" i="48" s="1"/>
  <c r="AF38" i="48"/>
  <c r="AJ38" i="48"/>
  <c r="AK38" i="48"/>
  <c r="AM38" i="48"/>
  <c r="AO38" i="48"/>
  <c r="O39" i="48"/>
  <c r="Q39" i="48"/>
  <c r="R39" i="48"/>
  <c r="T39" i="48"/>
  <c r="U39" i="48"/>
  <c r="V39" i="48"/>
  <c r="W39" i="48"/>
  <c r="Z39" i="48"/>
  <c r="AC39" i="48"/>
  <c r="AD39" i="48" a="1"/>
  <c r="AD39" i="48" s="1"/>
  <c r="AF39" i="48"/>
  <c r="AJ39" i="48"/>
  <c r="AK39" i="48"/>
  <c r="AM39" i="48"/>
  <c r="AO39" i="48"/>
  <c r="O40" i="48"/>
  <c r="Q40" i="48"/>
  <c r="R40" i="48"/>
  <c r="T40" i="48"/>
  <c r="U40" i="48"/>
  <c r="V40" i="48"/>
  <c r="W40" i="48"/>
  <c r="Z40" i="48"/>
  <c r="AC40" i="48"/>
  <c r="AD40" i="48" a="1"/>
  <c r="AD40" i="48" s="1"/>
  <c r="AF40" i="48"/>
  <c r="AJ40" i="48"/>
  <c r="AK40" i="48"/>
  <c r="AM40" i="48"/>
  <c r="AO40" i="48"/>
  <c r="O41" i="48"/>
  <c r="Q41" i="48"/>
  <c r="R41" i="48"/>
  <c r="T41" i="48"/>
  <c r="U41" i="48"/>
  <c r="V41" i="48"/>
  <c r="W41" i="48"/>
  <c r="Z41" i="48"/>
  <c r="AC41" i="48"/>
  <c r="AD41" i="48" a="1"/>
  <c r="AD41" i="48" s="1"/>
  <c r="AF41" i="48"/>
  <c r="AJ41" i="48"/>
  <c r="AK41" i="48"/>
  <c r="AM41" i="48"/>
  <c r="AO41" i="48"/>
  <c r="O42" i="48"/>
  <c r="Q42" i="48"/>
  <c r="R42" i="48"/>
  <c r="T42" i="48"/>
  <c r="U42" i="48"/>
  <c r="V42" i="48"/>
  <c r="W42" i="48"/>
  <c r="Z42" i="48"/>
  <c r="AC42" i="48"/>
  <c r="AD42" i="48" a="1"/>
  <c r="AD42" i="48" s="1"/>
  <c r="AF42" i="48"/>
  <c r="AJ42" i="48"/>
  <c r="AK42" i="48"/>
  <c r="AM42" i="48"/>
  <c r="AO42" i="48"/>
  <c r="O43" i="48"/>
  <c r="Q43" i="48"/>
  <c r="R43" i="48"/>
  <c r="T43" i="48"/>
  <c r="U43" i="48"/>
  <c r="V43" i="48"/>
  <c r="W43" i="48"/>
  <c r="Z43" i="48"/>
  <c r="AC43" i="48"/>
  <c r="AD43" i="48" a="1"/>
  <c r="AD43" i="48" s="1"/>
  <c r="AF43" i="48"/>
  <c r="AJ43" i="48"/>
  <c r="AK43" i="48"/>
  <c r="AM43" i="48"/>
  <c r="AO43" i="48"/>
  <c r="O44" i="48"/>
  <c r="Q44" i="48"/>
  <c r="R44" i="48"/>
  <c r="T44" i="48"/>
  <c r="U44" i="48"/>
  <c r="V44" i="48"/>
  <c r="W44" i="48"/>
  <c r="Z44" i="48"/>
  <c r="AC44" i="48"/>
  <c r="AD44" i="48" a="1"/>
  <c r="AD44" i="48" s="1"/>
  <c r="AF44" i="48"/>
  <c r="AJ44" i="48"/>
  <c r="AK44" i="48"/>
  <c r="AM44" i="48"/>
  <c r="AO44" i="48"/>
  <c r="O45" i="48"/>
  <c r="Q45" i="48"/>
  <c r="R45" i="48"/>
  <c r="T45" i="48"/>
  <c r="U45" i="48"/>
  <c r="V45" i="48"/>
  <c r="W45" i="48"/>
  <c r="Z45" i="48"/>
  <c r="AC45" i="48"/>
  <c r="AD45" i="48" a="1"/>
  <c r="AD45" i="48" s="1"/>
  <c r="AF45" i="48"/>
  <c r="AJ45" i="48"/>
  <c r="AK45" i="48"/>
  <c r="AM45" i="48"/>
  <c r="AO45" i="48"/>
  <c r="O46" i="48"/>
  <c r="Q46" i="48"/>
  <c r="R46" i="48"/>
  <c r="T46" i="48"/>
  <c r="U46" i="48"/>
  <c r="V46" i="48"/>
  <c r="W46" i="48"/>
  <c r="Z46" i="48"/>
  <c r="AC46" i="48"/>
  <c r="AD46" i="48" a="1"/>
  <c r="AD46" i="48" s="1"/>
  <c r="AF46" i="48"/>
  <c r="AJ46" i="48"/>
  <c r="AK46" i="48"/>
  <c r="AM46" i="48"/>
  <c r="AO46" i="48"/>
  <c r="O47" i="48"/>
  <c r="Q47" i="48"/>
  <c r="R47" i="48"/>
  <c r="T47" i="48"/>
  <c r="U47" i="48"/>
  <c r="V47" i="48"/>
  <c r="W47" i="48"/>
  <c r="Z47" i="48"/>
  <c r="AC47" i="48"/>
  <c r="AD47" i="48" a="1"/>
  <c r="AD47" i="48" s="1"/>
  <c r="AF47" i="48"/>
  <c r="AJ47" i="48"/>
  <c r="AK47" i="48"/>
  <c r="AM47" i="48"/>
  <c r="AO47" i="48"/>
  <c r="O48" i="48"/>
  <c r="Q48" i="48"/>
  <c r="R48" i="48"/>
  <c r="T48" i="48"/>
  <c r="U48" i="48"/>
  <c r="V48" i="48"/>
  <c r="W48" i="48"/>
  <c r="Z48" i="48"/>
  <c r="AC48" i="48"/>
  <c r="AD48" i="48" a="1"/>
  <c r="AD48" i="48" s="1"/>
  <c r="AF48" i="48"/>
  <c r="AJ48" i="48"/>
  <c r="AK48" i="48"/>
  <c r="AM48" i="48"/>
  <c r="AO48" i="48"/>
  <c r="O49" i="48"/>
  <c r="Q49" i="48"/>
  <c r="R49" i="48"/>
  <c r="T49" i="48"/>
  <c r="U49" i="48"/>
  <c r="V49" i="48"/>
  <c r="W49" i="48"/>
  <c r="Z49" i="48"/>
  <c r="AC49" i="48"/>
  <c r="AD49" i="48" a="1"/>
  <c r="AD49" i="48" s="1"/>
  <c r="AF49" i="48"/>
  <c r="AJ49" i="48"/>
  <c r="AK49" i="48"/>
  <c r="AM49" i="48"/>
  <c r="AO49" i="48"/>
  <c r="O50" i="48"/>
  <c r="Q50" i="48"/>
  <c r="R50" i="48"/>
  <c r="T50" i="48"/>
  <c r="U50" i="48"/>
  <c r="V50" i="48"/>
  <c r="W50" i="48"/>
  <c r="Z50" i="48"/>
  <c r="AC50" i="48"/>
  <c r="AD50" i="48" a="1"/>
  <c r="AD50" i="48" s="1"/>
  <c r="AF50" i="48"/>
  <c r="AJ50" i="48"/>
  <c r="AK50" i="48"/>
  <c r="AM50" i="48"/>
  <c r="AO50" i="48"/>
  <c r="O51" i="48"/>
  <c r="Q51" i="48"/>
  <c r="R51" i="48"/>
  <c r="T51" i="48"/>
  <c r="U51" i="48"/>
  <c r="V51" i="48"/>
  <c r="W51" i="48"/>
  <c r="Z51" i="48"/>
  <c r="AC51" i="48"/>
  <c r="AD51" i="48" a="1"/>
  <c r="AD51" i="48" s="1"/>
  <c r="AF51" i="48"/>
  <c r="AJ51" i="48"/>
  <c r="AK51" i="48"/>
  <c r="AM51" i="48"/>
  <c r="AO51" i="48"/>
  <c r="O52" i="48"/>
  <c r="Q52" i="48"/>
  <c r="R52" i="48"/>
  <c r="T52" i="48"/>
  <c r="U52" i="48"/>
  <c r="V52" i="48"/>
  <c r="W52" i="48"/>
  <c r="Z52" i="48"/>
  <c r="AC52" i="48"/>
  <c r="AD52" i="48" a="1"/>
  <c r="AD52" i="48" s="1"/>
  <c r="AF52" i="48"/>
  <c r="AJ52" i="48"/>
  <c r="AK52" i="48"/>
  <c r="AM52" i="48"/>
  <c r="AO52" i="48"/>
  <c r="O53" i="48"/>
  <c r="Q53" i="48"/>
  <c r="R53" i="48"/>
  <c r="T53" i="48"/>
  <c r="U53" i="48"/>
  <c r="V53" i="48"/>
  <c r="W53" i="48"/>
  <c r="Z53" i="48"/>
  <c r="AC53" i="48"/>
  <c r="AD53" i="48" a="1"/>
  <c r="AD53" i="48" s="1"/>
  <c r="AF53" i="48"/>
  <c r="AJ53" i="48"/>
  <c r="AK53" i="48"/>
  <c r="AM53" i="48"/>
  <c r="AO53" i="48"/>
  <c r="O54" i="48"/>
  <c r="Q54" i="48"/>
  <c r="R54" i="48"/>
  <c r="T54" i="48"/>
  <c r="U54" i="48"/>
  <c r="V54" i="48"/>
  <c r="W54" i="48"/>
  <c r="Z54" i="48"/>
  <c r="AC54" i="48"/>
  <c r="AD54" i="48" a="1"/>
  <c r="AD54" i="48" s="1"/>
  <c r="AF54" i="48"/>
  <c r="AJ54" i="48"/>
  <c r="AK54" i="48"/>
  <c r="AM54" i="48"/>
  <c r="AO54" i="48"/>
  <c r="O55" i="48"/>
  <c r="Q55" i="48"/>
  <c r="R55" i="48"/>
  <c r="T55" i="48"/>
  <c r="U55" i="48"/>
  <c r="V55" i="48"/>
  <c r="W55" i="48"/>
  <c r="Z55" i="48"/>
  <c r="AC55" i="48"/>
  <c r="AD55" i="48" a="1"/>
  <c r="AD55" i="48" s="1"/>
  <c r="AF55" i="48"/>
  <c r="AJ55" i="48"/>
  <c r="AK55" i="48"/>
  <c r="AM55" i="48"/>
  <c r="AO55" i="48"/>
  <c r="O56" i="48"/>
  <c r="Q56" i="48"/>
  <c r="R56" i="48"/>
  <c r="T56" i="48"/>
  <c r="U56" i="48"/>
  <c r="V56" i="48"/>
  <c r="W56" i="48"/>
  <c r="Z56" i="48"/>
  <c r="AC56" i="48"/>
  <c r="AD56" i="48" a="1"/>
  <c r="AD56" i="48" s="1"/>
  <c r="AF56" i="48"/>
  <c r="AJ56" i="48"/>
  <c r="AK56" i="48"/>
  <c r="AM56" i="48"/>
  <c r="AO56" i="48"/>
  <c r="O57" i="48"/>
  <c r="Q57" i="48"/>
  <c r="R57" i="48"/>
  <c r="T57" i="48"/>
  <c r="U57" i="48"/>
  <c r="V57" i="48"/>
  <c r="W57" i="48"/>
  <c r="Z57" i="48"/>
  <c r="AC57" i="48"/>
  <c r="AD57" i="48" a="1"/>
  <c r="AD57" i="48" s="1"/>
  <c r="AF57" i="48"/>
  <c r="AJ57" i="48"/>
  <c r="AK57" i="48"/>
  <c r="AM57" i="48"/>
  <c r="AO57" i="48"/>
  <c r="O58" i="48"/>
  <c r="Q58" i="48"/>
  <c r="R58" i="48"/>
  <c r="T58" i="48"/>
  <c r="U58" i="48"/>
  <c r="V58" i="48"/>
  <c r="W58" i="48"/>
  <c r="Z58" i="48"/>
  <c r="AC58" i="48"/>
  <c r="AD58" i="48" a="1"/>
  <c r="AD58" i="48" s="1"/>
  <c r="AF58" i="48"/>
  <c r="AJ58" i="48"/>
  <c r="AK58" i="48"/>
  <c r="AM58" i="48"/>
  <c r="AO58" i="48"/>
  <c r="O59" i="48"/>
  <c r="Q59" i="48"/>
  <c r="R59" i="48"/>
  <c r="T59" i="48"/>
  <c r="U59" i="48"/>
  <c r="V59" i="48"/>
  <c r="W59" i="48"/>
  <c r="Z59" i="48"/>
  <c r="AC59" i="48"/>
  <c r="AD59" i="48" a="1"/>
  <c r="AD59" i="48" s="1"/>
  <c r="AF59" i="48"/>
  <c r="AJ59" i="48"/>
  <c r="AK59" i="48"/>
  <c r="AM59" i="48"/>
  <c r="AO59" i="48"/>
  <c r="O60" i="48"/>
  <c r="Q60" i="48"/>
  <c r="R60" i="48"/>
  <c r="T60" i="48"/>
  <c r="U60" i="48"/>
  <c r="V60" i="48"/>
  <c r="W60" i="48"/>
  <c r="Z60" i="48"/>
  <c r="AC60" i="48"/>
  <c r="AD60" i="48" a="1"/>
  <c r="AD60" i="48" s="1"/>
  <c r="AF60" i="48"/>
  <c r="AJ60" i="48"/>
  <c r="AK60" i="48"/>
  <c r="AM60" i="48"/>
  <c r="AO60" i="48"/>
  <c r="O61" i="48"/>
  <c r="Q61" i="48"/>
  <c r="R61" i="48"/>
  <c r="T61" i="48"/>
  <c r="U61" i="48"/>
  <c r="V61" i="48"/>
  <c r="W61" i="48"/>
  <c r="Z61" i="48"/>
  <c r="AC61" i="48"/>
  <c r="AD61" i="48" a="1"/>
  <c r="AD61" i="48" s="1"/>
  <c r="AF61" i="48"/>
  <c r="AJ61" i="48"/>
  <c r="AK61" i="48"/>
  <c r="AM61" i="48"/>
  <c r="AO61" i="48"/>
  <c r="O62" i="48"/>
  <c r="Q62" i="48"/>
  <c r="R62" i="48"/>
  <c r="T62" i="48"/>
  <c r="U62" i="48"/>
  <c r="V62" i="48"/>
  <c r="W62" i="48"/>
  <c r="Z62" i="48"/>
  <c r="AC62" i="48"/>
  <c r="AD62" i="48" a="1"/>
  <c r="AD62" i="48" s="1"/>
  <c r="AF62" i="48"/>
  <c r="AJ62" i="48"/>
  <c r="AK62" i="48"/>
  <c r="AM62" i="48"/>
  <c r="AO62" i="48"/>
  <c r="O63" i="48"/>
  <c r="Q63" i="48"/>
  <c r="R63" i="48"/>
  <c r="T63" i="48"/>
  <c r="U63" i="48"/>
  <c r="V63" i="48"/>
  <c r="W63" i="48"/>
  <c r="Z63" i="48"/>
  <c r="AC63" i="48"/>
  <c r="AD63" i="48" a="1"/>
  <c r="AD63" i="48" s="1"/>
  <c r="AF63" i="48"/>
  <c r="AJ63" i="48"/>
  <c r="AK63" i="48"/>
  <c r="AM63" i="48"/>
  <c r="AO63" i="48"/>
  <c r="O64" i="48"/>
  <c r="Q64" i="48"/>
  <c r="R64" i="48"/>
  <c r="T64" i="48"/>
  <c r="U64" i="48"/>
  <c r="V64" i="48"/>
  <c r="W64" i="48"/>
  <c r="Z64" i="48"/>
  <c r="AC64" i="48"/>
  <c r="AD64" i="48" a="1"/>
  <c r="AD64" i="48" s="1"/>
  <c r="AF64" i="48"/>
  <c r="AJ64" i="48"/>
  <c r="AK64" i="48"/>
  <c r="AM64" i="48"/>
  <c r="AO64" i="48"/>
  <c r="O65" i="48"/>
  <c r="Q65" i="48"/>
  <c r="R65" i="48"/>
  <c r="T65" i="48"/>
  <c r="U65" i="48"/>
  <c r="V65" i="48"/>
  <c r="W65" i="48"/>
  <c r="Z65" i="48"/>
  <c r="AC65" i="48"/>
  <c r="AD65" i="48" a="1"/>
  <c r="AD65" i="48" s="1"/>
  <c r="AF65" i="48"/>
  <c r="AJ65" i="48"/>
  <c r="AK65" i="48"/>
  <c r="AM65" i="48"/>
  <c r="AO65" i="48"/>
  <c r="O66" i="48"/>
  <c r="Q66" i="48"/>
  <c r="R66" i="48"/>
  <c r="T66" i="48"/>
  <c r="U66" i="48"/>
  <c r="V66" i="48"/>
  <c r="W66" i="48"/>
  <c r="Z66" i="48"/>
  <c r="AC66" i="48"/>
  <c r="AD66" i="48" a="1"/>
  <c r="AD66" i="48" s="1"/>
  <c r="AF66" i="48"/>
  <c r="AJ66" i="48"/>
  <c r="AK66" i="48"/>
  <c r="AM66" i="48"/>
  <c r="AO66" i="48"/>
  <c r="O67" i="48"/>
  <c r="Q67" i="48"/>
  <c r="R67" i="48"/>
  <c r="T67" i="48"/>
  <c r="U67" i="48"/>
  <c r="V67" i="48"/>
  <c r="W67" i="48"/>
  <c r="Z67" i="48"/>
  <c r="AC67" i="48"/>
  <c r="AD67" i="48" a="1"/>
  <c r="AD67" i="48"/>
  <c r="AF67" i="48"/>
  <c r="AJ67" i="48"/>
  <c r="AK67" i="48"/>
  <c r="AM67" i="48"/>
  <c r="AO67" i="48"/>
  <c r="AO8" i="47"/>
  <c r="AO9" i="47"/>
  <c r="AO10" i="47"/>
  <c r="AO11" i="47"/>
  <c r="AO13" i="47"/>
  <c r="AO14" i="47"/>
  <c r="AO15" i="47"/>
  <c r="AO16" i="47"/>
  <c r="AO17" i="47"/>
  <c r="AO18" i="47"/>
  <c r="AO19" i="47"/>
  <c r="AO20" i="47"/>
  <c r="AO21" i="47"/>
  <c r="AO22" i="47"/>
  <c r="AO23" i="47"/>
  <c r="AO24" i="47"/>
  <c r="AO25" i="47"/>
  <c r="AO26" i="47"/>
  <c r="O27" i="47"/>
  <c r="Q27" i="47"/>
  <c r="R27" i="47"/>
  <c r="T27" i="47"/>
  <c r="U27" i="47"/>
  <c r="V27" i="47"/>
  <c r="W27" i="47"/>
  <c r="Z27" i="47"/>
  <c r="AC27" i="47"/>
  <c r="AD27" i="47" a="1"/>
  <c r="AD27" i="47" s="1"/>
  <c r="AF27" i="47"/>
  <c r="AJ27" i="47"/>
  <c r="AK27" i="47"/>
  <c r="AM27" i="47"/>
  <c r="AO27" i="47"/>
  <c r="O28" i="47"/>
  <c r="Q28" i="47"/>
  <c r="R28" i="47"/>
  <c r="T28" i="47"/>
  <c r="U28" i="47"/>
  <c r="V28" i="47"/>
  <c r="W28" i="47"/>
  <c r="Z28" i="47"/>
  <c r="AC28" i="47"/>
  <c r="AD28" i="47" a="1"/>
  <c r="AD28" i="47" s="1"/>
  <c r="AF28" i="47"/>
  <c r="AJ28" i="47"/>
  <c r="AK28" i="47"/>
  <c r="AM28" i="47"/>
  <c r="AO28" i="47"/>
  <c r="O29" i="47"/>
  <c r="Q29" i="47"/>
  <c r="R29" i="47"/>
  <c r="T29" i="47"/>
  <c r="U29" i="47"/>
  <c r="V29" i="47"/>
  <c r="W29" i="47"/>
  <c r="Z29" i="47"/>
  <c r="AC29" i="47"/>
  <c r="AD29" i="47" a="1"/>
  <c r="AD29" i="47" s="1"/>
  <c r="AF29" i="47"/>
  <c r="AJ29" i="47"/>
  <c r="AK29" i="47"/>
  <c r="AM29" i="47"/>
  <c r="AO29" i="47"/>
  <c r="O30" i="47"/>
  <c r="Q30" i="47"/>
  <c r="R30" i="47"/>
  <c r="T30" i="47"/>
  <c r="U30" i="47"/>
  <c r="V30" i="47"/>
  <c r="W30" i="47"/>
  <c r="Z30" i="47"/>
  <c r="AC30" i="47"/>
  <c r="AD30" i="47" a="1"/>
  <c r="AD30" i="47" s="1"/>
  <c r="AF30" i="47"/>
  <c r="AJ30" i="47"/>
  <c r="AK30" i="47"/>
  <c r="AM30" i="47"/>
  <c r="AO30" i="47"/>
  <c r="O31" i="47"/>
  <c r="Q31" i="47"/>
  <c r="R31" i="47"/>
  <c r="T31" i="47"/>
  <c r="U31" i="47"/>
  <c r="V31" i="47"/>
  <c r="W31" i="47"/>
  <c r="Z31" i="47"/>
  <c r="AC31" i="47"/>
  <c r="AD31" i="47" a="1"/>
  <c r="AD31" i="47" s="1"/>
  <c r="AF31" i="47"/>
  <c r="AJ31" i="47"/>
  <c r="AK31" i="47"/>
  <c r="AM31" i="47"/>
  <c r="AO31" i="47"/>
  <c r="O32" i="47"/>
  <c r="Q32" i="47"/>
  <c r="R32" i="47"/>
  <c r="T32" i="47"/>
  <c r="U32" i="47"/>
  <c r="V32" i="47"/>
  <c r="W32" i="47"/>
  <c r="Z32" i="47"/>
  <c r="AC32" i="47"/>
  <c r="AD32" i="47" a="1"/>
  <c r="AD32" i="47" s="1"/>
  <c r="AF32" i="47"/>
  <c r="AJ32" i="47"/>
  <c r="AK32" i="47"/>
  <c r="AM32" i="47"/>
  <c r="AO32" i="47"/>
  <c r="O33" i="47"/>
  <c r="Q33" i="47"/>
  <c r="R33" i="47"/>
  <c r="T33" i="47"/>
  <c r="U33" i="47"/>
  <c r="V33" i="47"/>
  <c r="W33" i="47"/>
  <c r="Z33" i="47"/>
  <c r="AC33" i="47"/>
  <c r="AD33" i="47" a="1"/>
  <c r="AD33" i="47" s="1"/>
  <c r="AF33" i="47"/>
  <c r="AJ33" i="47"/>
  <c r="AK33" i="47"/>
  <c r="AM33" i="47"/>
  <c r="AO33" i="47"/>
  <c r="O34" i="47"/>
  <c r="Q34" i="47"/>
  <c r="R34" i="47"/>
  <c r="T34" i="47"/>
  <c r="U34" i="47"/>
  <c r="V34" i="47"/>
  <c r="W34" i="47"/>
  <c r="Z34" i="47"/>
  <c r="AC34" i="47"/>
  <c r="AD34" i="47" a="1"/>
  <c r="AD34" i="47" s="1"/>
  <c r="AF34" i="47"/>
  <c r="AJ34" i="47"/>
  <c r="AK34" i="47"/>
  <c r="AM34" i="47"/>
  <c r="AO34" i="47"/>
  <c r="O35" i="47"/>
  <c r="Q35" i="47"/>
  <c r="R35" i="47"/>
  <c r="T35" i="47"/>
  <c r="U35" i="47"/>
  <c r="V35" i="47"/>
  <c r="W35" i="47"/>
  <c r="Z35" i="47"/>
  <c r="AC35" i="47"/>
  <c r="AD35" i="47" a="1"/>
  <c r="AD35" i="47" s="1"/>
  <c r="AF35" i="47"/>
  <c r="AJ35" i="47"/>
  <c r="AK35" i="47"/>
  <c r="AM35" i="47"/>
  <c r="AO35" i="47"/>
  <c r="O36" i="47"/>
  <c r="Q36" i="47"/>
  <c r="R36" i="47"/>
  <c r="T36" i="47"/>
  <c r="U36" i="47"/>
  <c r="V36" i="47"/>
  <c r="W36" i="47"/>
  <c r="Z36" i="47"/>
  <c r="AC36" i="47"/>
  <c r="AD36" i="47" a="1"/>
  <c r="AD36" i="47" s="1"/>
  <c r="AF36" i="47"/>
  <c r="AJ36" i="47"/>
  <c r="AK36" i="47"/>
  <c r="AM36" i="47"/>
  <c r="AO36" i="47"/>
  <c r="O37" i="47"/>
  <c r="Q37" i="47"/>
  <c r="R37" i="47"/>
  <c r="T37" i="47"/>
  <c r="U37" i="47"/>
  <c r="V37" i="47"/>
  <c r="W37" i="47"/>
  <c r="Z37" i="47"/>
  <c r="AC37" i="47"/>
  <c r="AD37" i="47" a="1"/>
  <c r="AD37" i="47" s="1"/>
  <c r="AF37" i="47"/>
  <c r="AJ37" i="47"/>
  <c r="AK37" i="47"/>
  <c r="AM37" i="47"/>
  <c r="AO37" i="47"/>
  <c r="O38" i="47"/>
  <c r="Q38" i="47"/>
  <c r="R38" i="47"/>
  <c r="T38" i="47"/>
  <c r="U38" i="47"/>
  <c r="V38" i="47"/>
  <c r="W38" i="47"/>
  <c r="Z38" i="47"/>
  <c r="AC38" i="47"/>
  <c r="AD38" i="47" a="1"/>
  <c r="AD38" i="47" s="1"/>
  <c r="AF38" i="47"/>
  <c r="AJ38" i="47"/>
  <c r="AK38" i="47"/>
  <c r="AM38" i="47"/>
  <c r="AO38" i="47"/>
  <c r="O39" i="47"/>
  <c r="Q39" i="47"/>
  <c r="R39" i="47"/>
  <c r="T39" i="47"/>
  <c r="U39" i="47"/>
  <c r="V39" i="47"/>
  <c r="W39" i="47"/>
  <c r="Z39" i="47"/>
  <c r="AC39" i="47"/>
  <c r="AD39" i="47" a="1"/>
  <c r="AD39" i="47" s="1"/>
  <c r="AF39" i="47"/>
  <c r="AJ39" i="47"/>
  <c r="AK39" i="47"/>
  <c r="AM39" i="47"/>
  <c r="AO39" i="47"/>
  <c r="O40" i="47"/>
  <c r="Q40" i="47"/>
  <c r="R40" i="47"/>
  <c r="T40" i="47"/>
  <c r="U40" i="47"/>
  <c r="V40" i="47"/>
  <c r="W40" i="47"/>
  <c r="Z40" i="47"/>
  <c r="AC40" i="47"/>
  <c r="AD40" i="47" a="1"/>
  <c r="AD40" i="47" s="1"/>
  <c r="AF40" i="47"/>
  <c r="AJ40" i="47"/>
  <c r="AK40" i="47"/>
  <c r="AM40" i="47"/>
  <c r="AO40" i="47"/>
  <c r="O41" i="47"/>
  <c r="Q41" i="47"/>
  <c r="R41" i="47"/>
  <c r="T41" i="47"/>
  <c r="U41" i="47"/>
  <c r="V41" i="47"/>
  <c r="W41" i="47"/>
  <c r="Z41" i="47"/>
  <c r="AC41" i="47"/>
  <c r="AD41" i="47" a="1"/>
  <c r="AD41" i="47" s="1"/>
  <c r="AF41" i="47"/>
  <c r="AJ41" i="47"/>
  <c r="AK41" i="47"/>
  <c r="AM41" i="47"/>
  <c r="AO41" i="47"/>
  <c r="O42" i="47"/>
  <c r="Q42" i="47"/>
  <c r="R42" i="47"/>
  <c r="T42" i="47"/>
  <c r="U42" i="47"/>
  <c r="V42" i="47"/>
  <c r="W42" i="47"/>
  <c r="Z42" i="47"/>
  <c r="AC42" i="47"/>
  <c r="AD42" i="47" a="1"/>
  <c r="AD42" i="47" s="1"/>
  <c r="AF42" i="47"/>
  <c r="AJ42" i="47"/>
  <c r="AK42" i="47"/>
  <c r="AM42" i="47"/>
  <c r="AO42" i="47"/>
  <c r="O43" i="47"/>
  <c r="Q43" i="47"/>
  <c r="R43" i="47"/>
  <c r="T43" i="47"/>
  <c r="U43" i="47"/>
  <c r="V43" i="47"/>
  <c r="W43" i="47"/>
  <c r="Z43" i="47"/>
  <c r="AC43" i="47"/>
  <c r="AD43" i="47" a="1"/>
  <c r="AD43" i="47" s="1"/>
  <c r="AF43" i="47"/>
  <c r="AJ43" i="47"/>
  <c r="AK43" i="47"/>
  <c r="AM43" i="47"/>
  <c r="AO43" i="47"/>
  <c r="O44" i="47"/>
  <c r="Q44" i="47"/>
  <c r="R44" i="47"/>
  <c r="T44" i="47"/>
  <c r="U44" i="47"/>
  <c r="V44" i="47"/>
  <c r="W44" i="47"/>
  <c r="Z44" i="47"/>
  <c r="AC44" i="47"/>
  <c r="AD44" i="47" a="1"/>
  <c r="AD44" i="47" s="1"/>
  <c r="AF44" i="47"/>
  <c r="AJ44" i="47"/>
  <c r="AK44" i="47"/>
  <c r="AM44" i="47"/>
  <c r="AO44" i="47"/>
  <c r="O45" i="47"/>
  <c r="Q45" i="47"/>
  <c r="R45" i="47"/>
  <c r="T45" i="47"/>
  <c r="U45" i="47"/>
  <c r="V45" i="47"/>
  <c r="W45" i="47"/>
  <c r="Z45" i="47"/>
  <c r="AC45" i="47"/>
  <c r="AD45" i="47" a="1"/>
  <c r="AD45" i="47" s="1"/>
  <c r="AF45" i="47"/>
  <c r="AJ45" i="47"/>
  <c r="AK45" i="47"/>
  <c r="AM45" i="47"/>
  <c r="AO45" i="47"/>
  <c r="O46" i="47"/>
  <c r="Q46" i="47"/>
  <c r="R46" i="47"/>
  <c r="T46" i="47"/>
  <c r="U46" i="47"/>
  <c r="V46" i="47"/>
  <c r="W46" i="47"/>
  <c r="Z46" i="47"/>
  <c r="AC46" i="47"/>
  <c r="AD46" i="47" a="1"/>
  <c r="AD46" i="47" s="1"/>
  <c r="AF46" i="47"/>
  <c r="AJ46" i="47"/>
  <c r="AK46" i="47"/>
  <c r="AM46" i="47"/>
  <c r="AO46" i="47"/>
  <c r="O47" i="47"/>
  <c r="Q47" i="47"/>
  <c r="R47" i="47"/>
  <c r="T47" i="47"/>
  <c r="U47" i="47"/>
  <c r="V47" i="47"/>
  <c r="W47" i="47"/>
  <c r="Z47" i="47"/>
  <c r="AC47" i="47"/>
  <c r="AD47" i="47" a="1"/>
  <c r="AD47" i="47" s="1"/>
  <c r="AF47" i="47"/>
  <c r="AJ47" i="47"/>
  <c r="AK47" i="47"/>
  <c r="AM47" i="47"/>
  <c r="AO47" i="47"/>
  <c r="O48" i="47"/>
  <c r="Q48" i="47"/>
  <c r="R48" i="47"/>
  <c r="T48" i="47"/>
  <c r="U48" i="47"/>
  <c r="V48" i="47"/>
  <c r="W48" i="47"/>
  <c r="Z48" i="47"/>
  <c r="AC48" i="47"/>
  <c r="AD48" i="47" a="1"/>
  <c r="AD48" i="47" s="1"/>
  <c r="AF48" i="47"/>
  <c r="AJ48" i="47"/>
  <c r="AK48" i="47"/>
  <c r="AM48" i="47"/>
  <c r="AO48" i="47"/>
  <c r="O49" i="47"/>
  <c r="Q49" i="47"/>
  <c r="R49" i="47"/>
  <c r="T49" i="47"/>
  <c r="U49" i="47"/>
  <c r="V49" i="47"/>
  <c r="W49" i="47"/>
  <c r="Z49" i="47"/>
  <c r="AC49" i="47"/>
  <c r="AD49" i="47" a="1"/>
  <c r="AD49" i="47" s="1"/>
  <c r="AF49" i="47"/>
  <c r="AJ49" i="47"/>
  <c r="AK49" i="47"/>
  <c r="AM49" i="47"/>
  <c r="AO49" i="47"/>
  <c r="O50" i="47"/>
  <c r="Q50" i="47"/>
  <c r="R50" i="47"/>
  <c r="T50" i="47"/>
  <c r="U50" i="47"/>
  <c r="V50" i="47"/>
  <c r="W50" i="47"/>
  <c r="Z50" i="47"/>
  <c r="AC50" i="47"/>
  <c r="AD50" i="47" a="1"/>
  <c r="AD50" i="47" s="1"/>
  <c r="AF50" i="47"/>
  <c r="AJ50" i="47"/>
  <c r="AK50" i="47"/>
  <c r="AM50" i="47"/>
  <c r="AO50" i="47"/>
  <c r="O51" i="47"/>
  <c r="Q51" i="47"/>
  <c r="R51" i="47"/>
  <c r="T51" i="47"/>
  <c r="U51" i="47"/>
  <c r="V51" i="47"/>
  <c r="W51" i="47"/>
  <c r="Z51" i="47"/>
  <c r="AC51" i="47"/>
  <c r="AD51" i="47" a="1"/>
  <c r="AD51" i="47" s="1"/>
  <c r="AF51" i="47"/>
  <c r="AJ51" i="47"/>
  <c r="AK51" i="47"/>
  <c r="AM51" i="47"/>
  <c r="AO51" i="47"/>
  <c r="O52" i="47"/>
  <c r="Q52" i="47"/>
  <c r="R52" i="47"/>
  <c r="T52" i="47"/>
  <c r="U52" i="47"/>
  <c r="V52" i="47"/>
  <c r="W52" i="47"/>
  <c r="Z52" i="47"/>
  <c r="AC52" i="47"/>
  <c r="AD52" i="47" a="1"/>
  <c r="AD52" i="47" s="1"/>
  <c r="AF52" i="47"/>
  <c r="AJ52" i="47"/>
  <c r="AK52" i="47"/>
  <c r="AM52" i="47"/>
  <c r="AO52" i="47"/>
  <c r="O53" i="47"/>
  <c r="Q53" i="47"/>
  <c r="R53" i="47"/>
  <c r="T53" i="47"/>
  <c r="U53" i="47"/>
  <c r="V53" i="47"/>
  <c r="W53" i="47"/>
  <c r="Z53" i="47"/>
  <c r="AC53" i="47"/>
  <c r="AD53" i="47" a="1"/>
  <c r="AD53" i="47" s="1"/>
  <c r="AF53" i="47"/>
  <c r="AJ53" i="47"/>
  <c r="AK53" i="47"/>
  <c r="AM53" i="47"/>
  <c r="AO53" i="47"/>
  <c r="O54" i="47"/>
  <c r="Q54" i="47"/>
  <c r="R54" i="47"/>
  <c r="T54" i="47"/>
  <c r="U54" i="47"/>
  <c r="V54" i="47"/>
  <c r="W54" i="47"/>
  <c r="Z54" i="47"/>
  <c r="AC54" i="47"/>
  <c r="AD54" i="47" a="1"/>
  <c r="AD54" i="47" s="1"/>
  <c r="AF54" i="47"/>
  <c r="AJ54" i="47"/>
  <c r="AK54" i="47"/>
  <c r="AM54" i="47"/>
  <c r="AO54" i="47"/>
  <c r="O55" i="47"/>
  <c r="Q55" i="47"/>
  <c r="R55" i="47"/>
  <c r="T55" i="47"/>
  <c r="U55" i="47"/>
  <c r="V55" i="47"/>
  <c r="W55" i="47"/>
  <c r="Z55" i="47"/>
  <c r="AC55" i="47"/>
  <c r="AD55" i="47" a="1"/>
  <c r="AD55" i="47" s="1"/>
  <c r="AF55" i="47"/>
  <c r="AJ55" i="47"/>
  <c r="AK55" i="47"/>
  <c r="AM55" i="47"/>
  <c r="AO55" i="47"/>
  <c r="O56" i="47"/>
  <c r="Q56" i="47"/>
  <c r="R56" i="47"/>
  <c r="T56" i="47"/>
  <c r="U56" i="47"/>
  <c r="V56" i="47"/>
  <c r="W56" i="47"/>
  <c r="Z56" i="47"/>
  <c r="AC56" i="47"/>
  <c r="AD56" i="47" a="1"/>
  <c r="AD56" i="47" s="1"/>
  <c r="AF56" i="47"/>
  <c r="AJ56" i="47"/>
  <c r="AK56" i="47"/>
  <c r="AM56" i="47"/>
  <c r="AO56" i="47"/>
  <c r="O57" i="47"/>
  <c r="Q57" i="47"/>
  <c r="R57" i="47"/>
  <c r="T57" i="47"/>
  <c r="U57" i="47"/>
  <c r="V57" i="47"/>
  <c r="W57" i="47"/>
  <c r="Z57" i="47"/>
  <c r="AC57" i="47"/>
  <c r="AD57" i="47" a="1"/>
  <c r="AD57" i="47" s="1"/>
  <c r="AF57" i="47"/>
  <c r="AJ57" i="47"/>
  <c r="AK57" i="47"/>
  <c r="AM57" i="47"/>
  <c r="AO57" i="47"/>
  <c r="O58" i="47"/>
  <c r="Q58" i="47"/>
  <c r="R58" i="47"/>
  <c r="T58" i="47"/>
  <c r="U58" i="47"/>
  <c r="V58" i="47"/>
  <c r="W58" i="47"/>
  <c r="Z58" i="47"/>
  <c r="AC58" i="47"/>
  <c r="AD58" i="47" a="1"/>
  <c r="AD58" i="47" s="1"/>
  <c r="AF58" i="47"/>
  <c r="AJ58" i="47"/>
  <c r="AK58" i="47"/>
  <c r="AM58" i="47"/>
  <c r="AO58" i="47"/>
  <c r="O59" i="47"/>
  <c r="Q59" i="47"/>
  <c r="R59" i="47"/>
  <c r="T59" i="47"/>
  <c r="U59" i="47"/>
  <c r="V59" i="47"/>
  <c r="W59" i="47"/>
  <c r="Z59" i="47"/>
  <c r="AC59" i="47"/>
  <c r="AD59" i="47" a="1"/>
  <c r="AD59" i="47" s="1"/>
  <c r="AF59" i="47"/>
  <c r="AJ59" i="47"/>
  <c r="AK59" i="47"/>
  <c r="AM59" i="47"/>
  <c r="AO59" i="47"/>
  <c r="O60" i="47"/>
  <c r="Q60" i="47"/>
  <c r="R60" i="47"/>
  <c r="T60" i="47"/>
  <c r="U60" i="47"/>
  <c r="V60" i="47"/>
  <c r="W60" i="47"/>
  <c r="Z60" i="47"/>
  <c r="AC60" i="47"/>
  <c r="AD60" i="47" a="1"/>
  <c r="AD60" i="47" s="1"/>
  <c r="AF60" i="47"/>
  <c r="AJ60" i="47"/>
  <c r="AK60" i="47"/>
  <c r="AM60" i="47"/>
  <c r="AO60" i="47"/>
  <c r="O61" i="47"/>
  <c r="Q61" i="47"/>
  <c r="R61" i="47"/>
  <c r="T61" i="47"/>
  <c r="U61" i="47"/>
  <c r="V61" i="47"/>
  <c r="W61" i="47"/>
  <c r="Z61" i="47"/>
  <c r="AC61" i="47"/>
  <c r="AD61" i="47" a="1"/>
  <c r="AD61" i="47" s="1"/>
  <c r="AF61" i="47"/>
  <c r="AJ61" i="47"/>
  <c r="AK61" i="47"/>
  <c r="AM61" i="47"/>
  <c r="AO61" i="47"/>
  <c r="O62" i="47"/>
  <c r="Q62" i="47"/>
  <c r="R62" i="47"/>
  <c r="T62" i="47"/>
  <c r="U62" i="47"/>
  <c r="V62" i="47"/>
  <c r="W62" i="47"/>
  <c r="Z62" i="47"/>
  <c r="AC62" i="47"/>
  <c r="AD62" i="47" a="1"/>
  <c r="AD62" i="47" s="1"/>
  <c r="AF62" i="47"/>
  <c r="AJ62" i="47"/>
  <c r="AK62" i="47"/>
  <c r="AM62" i="47"/>
  <c r="AO62" i="47"/>
  <c r="O34" i="45"/>
  <c r="Q34" i="45"/>
  <c r="R34" i="45"/>
  <c r="T34" i="45"/>
  <c r="U34" i="45"/>
  <c r="V34" i="45"/>
  <c r="W34" i="45"/>
  <c r="Z34" i="45"/>
  <c r="AD34" i="45" a="1"/>
  <c r="AD34" i="45" s="1"/>
  <c r="AF34" i="45"/>
  <c r="AJ34" i="45"/>
  <c r="AK34" i="45"/>
  <c r="AM34" i="45"/>
  <c r="O35" i="45"/>
  <c r="Q35" i="45"/>
  <c r="R35" i="45"/>
  <c r="T35" i="45"/>
  <c r="U35" i="45"/>
  <c r="V35" i="45"/>
  <c r="W35" i="45"/>
  <c r="Z35" i="45"/>
  <c r="AF35" i="45"/>
  <c r="AJ35" i="45"/>
  <c r="AK35" i="45"/>
  <c r="AM35" i="45"/>
  <c r="O36" i="45"/>
  <c r="Q36" i="45"/>
  <c r="R36" i="45"/>
  <c r="T36" i="45"/>
  <c r="U36" i="45"/>
  <c r="V36" i="45"/>
  <c r="W36" i="45"/>
  <c r="Z36" i="45"/>
  <c r="AD36" i="45" a="1"/>
  <c r="AD36" i="45" s="1"/>
  <c r="AF36" i="45"/>
  <c r="AJ36" i="45"/>
  <c r="AK36" i="45"/>
  <c r="AM36" i="45"/>
  <c r="O37" i="45"/>
  <c r="Q37" i="45"/>
  <c r="R37" i="45"/>
  <c r="T37" i="45"/>
  <c r="U37" i="45"/>
  <c r="V37" i="45"/>
  <c r="W37" i="45"/>
  <c r="Z37" i="45"/>
  <c r="AD37" i="45" a="1"/>
  <c r="AD37" i="45" s="1"/>
  <c r="AF37" i="45"/>
  <c r="AJ37" i="45"/>
  <c r="AK37" i="45"/>
  <c r="AM37" i="45"/>
  <c r="O38" i="45"/>
  <c r="Q38" i="45"/>
  <c r="R38" i="45"/>
  <c r="T38" i="45"/>
  <c r="U38" i="45"/>
  <c r="V38" i="45"/>
  <c r="W38" i="45"/>
  <c r="Z38" i="45"/>
  <c r="AD38" i="45" a="1"/>
  <c r="AD38" i="45" s="1"/>
  <c r="AF38" i="45"/>
  <c r="AJ38" i="45"/>
  <c r="AK38" i="45"/>
  <c r="AM38" i="45"/>
  <c r="O39" i="45"/>
  <c r="Q39" i="45"/>
  <c r="R39" i="45"/>
  <c r="T39" i="45"/>
  <c r="U39" i="45"/>
  <c r="V39" i="45"/>
  <c r="W39" i="45"/>
  <c r="Z39" i="45"/>
  <c r="AD39" i="45" a="1"/>
  <c r="AD39" i="45" s="1"/>
  <c r="AF39" i="45"/>
  <c r="AJ39" i="45"/>
  <c r="AK39" i="45"/>
  <c r="AM39" i="45"/>
  <c r="O40" i="45"/>
  <c r="Q40" i="45"/>
  <c r="R40" i="45"/>
  <c r="T40" i="45"/>
  <c r="U40" i="45"/>
  <c r="V40" i="45"/>
  <c r="W40" i="45"/>
  <c r="Z40" i="45"/>
  <c r="AD40" i="45" a="1"/>
  <c r="AD40" i="45" s="1"/>
  <c r="AF40" i="45"/>
  <c r="AJ40" i="45"/>
  <c r="AK40" i="45"/>
  <c r="AM40" i="45"/>
  <c r="O41" i="45"/>
  <c r="Q41" i="45"/>
  <c r="R41" i="45"/>
  <c r="T41" i="45"/>
  <c r="U41" i="45"/>
  <c r="V41" i="45"/>
  <c r="W41" i="45"/>
  <c r="Z41" i="45"/>
  <c r="AD41" i="45" a="1"/>
  <c r="AD41" i="45" s="1"/>
  <c r="AF41" i="45"/>
  <c r="AJ41" i="45"/>
  <c r="AK41" i="45"/>
  <c r="AM41" i="45"/>
  <c r="O42" i="45"/>
  <c r="Q42" i="45"/>
  <c r="R42" i="45"/>
  <c r="T42" i="45"/>
  <c r="U42" i="45"/>
  <c r="V42" i="45"/>
  <c r="W42" i="45"/>
  <c r="Z42" i="45"/>
  <c r="AD42" i="45" a="1"/>
  <c r="AD42" i="45" s="1"/>
  <c r="AF42" i="45"/>
  <c r="AJ42" i="45"/>
  <c r="AK42" i="45"/>
  <c r="AM42" i="45"/>
  <c r="O43" i="45"/>
  <c r="Q43" i="45"/>
  <c r="R43" i="45"/>
  <c r="T43" i="45"/>
  <c r="U43" i="45"/>
  <c r="V43" i="45"/>
  <c r="W43" i="45"/>
  <c r="Z43" i="45"/>
  <c r="AD43" i="45" a="1"/>
  <c r="AD43" i="45" s="1"/>
  <c r="AF43" i="45"/>
  <c r="AJ43" i="45"/>
  <c r="AK43" i="45"/>
  <c r="AM43" i="45"/>
  <c r="O44" i="45"/>
  <c r="Q44" i="45"/>
  <c r="R44" i="45"/>
  <c r="T44" i="45"/>
  <c r="U44" i="45"/>
  <c r="V44" i="45"/>
  <c r="W44" i="45"/>
  <c r="Z44" i="45"/>
  <c r="AD44" i="45" a="1"/>
  <c r="AD44" i="45" s="1"/>
  <c r="AF44" i="45"/>
  <c r="AJ44" i="45"/>
  <c r="AK44" i="45"/>
  <c r="AM44" i="45"/>
  <c r="O45" i="45"/>
  <c r="Q45" i="45"/>
  <c r="R45" i="45"/>
  <c r="T45" i="45"/>
  <c r="U45" i="45"/>
  <c r="V45" i="45"/>
  <c r="W45" i="45"/>
  <c r="Z45" i="45"/>
  <c r="AD45" i="45" a="1"/>
  <c r="AD45" i="45" s="1"/>
  <c r="AF45" i="45"/>
  <c r="AJ45" i="45"/>
  <c r="AK45" i="45"/>
  <c r="AM45" i="45"/>
  <c r="O46" i="45"/>
  <c r="Q46" i="45"/>
  <c r="R46" i="45"/>
  <c r="T46" i="45"/>
  <c r="U46" i="45"/>
  <c r="V46" i="45"/>
  <c r="W46" i="45"/>
  <c r="Z46" i="45"/>
  <c r="AD46" i="45" a="1"/>
  <c r="AD46" i="45" s="1"/>
  <c r="AF46" i="45"/>
  <c r="AJ46" i="45"/>
  <c r="AK46" i="45"/>
  <c r="AM46" i="45"/>
  <c r="O47" i="45"/>
  <c r="Q47" i="45"/>
  <c r="R47" i="45"/>
  <c r="T47" i="45"/>
  <c r="U47" i="45"/>
  <c r="V47" i="45"/>
  <c r="W47" i="45"/>
  <c r="Z47" i="45"/>
  <c r="AD47" i="45" a="1"/>
  <c r="AD47" i="45" s="1"/>
  <c r="AF47" i="45"/>
  <c r="AJ47" i="45"/>
  <c r="AK47" i="45"/>
  <c r="AM47" i="45"/>
  <c r="O48" i="45"/>
  <c r="Q48" i="45"/>
  <c r="R48" i="45"/>
  <c r="T48" i="45"/>
  <c r="U48" i="45"/>
  <c r="V48" i="45"/>
  <c r="W48" i="45"/>
  <c r="Z48" i="45"/>
  <c r="AD48" i="45" a="1"/>
  <c r="AD48" i="45" s="1"/>
  <c r="AF48" i="45"/>
  <c r="AJ48" i="45"/>
  <c r="AK48" i="45"/>
  <c r="AM48" i="45"/>
  <c r="O49" i="45"/>
  <c r="Q49" i="45"/>
  <c r="R49" i="45"/>
  <c r="T49" i="45"/>
  <c r="U49" i="45"/>
  <c r="V49" i="45"/>
  <c r="W49" i="45"/>
  <c r="Z49" i="45"/>
  <c r="AD49" i="45" a="1"/>
  <c r="AD49" i="45" s="1"/>
  <c r="AF49" i="45"/>
  <c r="AJ49" i="45"/>
  <c r="AK49" i="45"/>
  <c r="AM49" i="45"/>
  <c r="O50" i="45"/>
  <c r="Q50" i="45"/>
  <c r="R50" i="45"/>
  <c r="T50" i="45"/>
  <c r="U50" i="45"/>
  <c r="V50" i="45"/>
  <c r="W50" i="45"/>
  <c r="Z50" i="45"/>
  <c r="AD50" i="45" a="1"/>
  <c r="AD50" i="45" s="1"/>
  <c r="AF50" i="45"/>
  <c r="AJ50" i="45"/>
  <c r="AK50" i="45"/>
  <c r="AM50" i="45"/>
  <c r="O51" i="45"/>
  <c r="Q51" i="45"/>
  <c r="R51" i="45"/>
  <c r="T51" i="45"/>
  <c r="U51" i="45"/>
  <c r="V51" i="45"/>
  <c r="W51" i="45"/>
  <c r="Z51" i="45"/>
  <c r="AD51" i="45" a="1"/>
  <c r="AD51" i="45" s="1"/>
  <c r="AF51" i="45"/>
  <c r="AJ51" i="45"/>
  <c r="AK51" i="45"/>
  <c r="AM51" i="45"/>
  <c r="O52" i="45"/>
  <c r="Q52" i="45"/>
  <c r="R52" i="45"/>
  <c r="T52" i="45"/>
  <c r="U52" i="45"/>
  <c r="V52" i="45"/>
  <c r="W52" i="45"/>
  <c r="Z52" i="45"/>
  <c r="AD52" i="45" a="1"/>
  <c r="AD52" i="45" s="1"/>
  <c r="AF52" i="45"/>
  <c r="AJ52" i="45"/>
  <c r="AK52" i="45"/>
  <c r="AM52" i="45"/>
  <c r="O53" i="45"/>
  <c r="Q53" i="45"/>
  <c r="R53" i="45"/>
  <c r="T53" i="45"/>
  <c r="U53" i="45"/>
  <c r="V53" i="45"/>
  <c r="W53" i="45"/>
  <c r="Z53" i="45"/>
  <c r="AD53" i="45" a="1"/>
  <c r="AD53" i="45" s="1"/>
  <c r="AF53" i="45"/>
  <c r="AJ53" i="45"/>
  <c r="AK53" i="45"/>
  <c r="AM53" i="45"/>
  <c r="O54" i="45"/>
  <c r="Q54" i="45"/>
  <c r="R54" i="45"/>
  <c r="T54" i="45"/>
  <c r="U54" i="45"/>
  <c r="V54" i="45"/>
  <c r="W54" i="45"/>
  <c r="Z54" i="45"/>
  <c r="AD54" i="45" a="1"/>
  <c r="AD54" i="45" s="1"/>
  <c r="AF54" i="45"/>
  <c r="AJ54" i="45"/>
  <c r="AK54" i="45"/>
  <c r="AM54" i="45"/>
  <c r="O55" i="45"/>
  <c r="Q55" i="45"/>
  <c r="R55" i="45"/>
  <c r="T55" i="45"/>
  <c r="U55" i="45"/>
  <c r="V55" i="45"/>
  <c r="W55" i="45"/>
  <c r="Z55" i="45"/>
  <c r="AD55" i="45" a="1"/>
  <c r="AD55" i="45" s="1"/>
  <c r="AF55" i="45"/>
  <c r="AJ55" i="45"/>
  <c r="AK55" i="45"/>
  <c r="AM55" i="45"/>
  <c r="O56" i="45"/>
  <c r="Q56" i="45"/>
  <c r="R56" i="45"/>
  <c r="T56" i="45"/>
  <c r="U56" i="45"/>
  <c r="V56" i="45"/>
  <c r="W56" i="45"/>
  <c r="Z56" i="45"/>
  <c r="AD56" i="45" a="1"/>
  <c r="AD56" i="45" s="1"/>
  <c r="AF56" i="45"/>
  <c r="AJ56" i="45"/>
  <c r="AK56" i="45"/>
  <c r="AM56" i="45"/>
  <c r="O57" i="45"/>
  <c r="Q57" i="45"/>
  <c r="R57" i="45"/>
  <c r="T57" i="45"/>
  <c r="U57" i="45"/>
  <c r="V57" i="45"/>
  <c r="W57" i="45"/>
  <c r="Z57" i="45"/>
  <c r="AD57" i="45" a="1"/>
  <c r="AD57" i="45" s="1"/>
  <c r="AF57" i="45"/>
  <c r="AJ57" i="45"/>
  <c r="AK57" i="45"/>
  <c r="AM57" i="45"/>
  <c r="O30" i="37"/>
  <c r="Q30" i="37"/>
  <c r="R30" i="37"/>
  <c r="T30" i="37"/>
  <c r="U30" i="37"/>
  <c r="V30" i="37"/>
  <c r="W30" i="37"/>
  <c r="Z30" i="37"/>
  <c r="AC30" i="37"/>
  <c r="AD30" i="37" a="1"/>
  <c r="AD30" i="37" s="1"/>
  <c r="AF30" i="37"/>
  <c r="AJ30" i="37"/>
  <c r="AK30" i="37"/>
  <c r="AM30" i="37"/>
  <c r="AO30" i="37"/>
  <c r="O31" i="37"/>
  <c r="Q31" i="37"/>
  <c r="R31" i="37"/>
  <c r="T31" i="37"/>
  <c r="U31" i="37"/>
  <c r="V31" i="37"/>
  <c r="W31" i="37"/>
  <c r="Z31" i="37"/>
  <c r="AC31" i="37"/>
  <c r="AD31" i="37" a="1"/>
  <c r="AD31" i="37" s="1"/>
  <c r="AF31" i="37"/>
  <c r="AJ31" i="37"/>
  <c r="AK31" i="37"/>
  <c r="AM31" i="37"/>
  <c r="AO31" i="37"/>
  <c r="O32" i="37"/>
  <c r="Q32" i="37"/>
  <c r="R32" i="37"/>
  <c r="T32" i="37"/>
  <c r="U32" i="37"/>
  <c r="V32" i="37"/>
  <c r="W32" i="37"/>
  <c r="Z32" i="37"/>
  <c r="AC32" i="37"/>
  <c r="AD32" i="37" a="1"/>
  <c r="AD32" i="37" s="1"/>
  <c r="AF32" i="37"/>
  <c r="AJ32" i="37"/>
  <c r="AK32" i="37"/>
  <c r="AM32" i="37"/>
  <c r="AO32" i="37"/>
  <c r="O33" i="37"/>
  <c r="Q33" i="37"/>
  <c r="R33" i="37"/>
  <c r="T33" i="37"/>
  <c r="U33" i="37"/>
  <c r="V33" i="37"/>
  <c r="W33" i="37"/>
  <c r="Z33" i="37"/>
  <c r="AC33" i="37"/>
  <c r="AD33" i="37" a="1"/>
  <c r="AD33" i="37" s="1"/>
  <c r="AF33" i="37"/>
  <c r="AJ33" i="37"/>
  <c r="AK33" i="37"/>
  <c r="AM33" i="37"/>
  <c r="AO33" i="37"/>
  <c r="AO6" i="48"/>
  <c r="AP6" i="55"/>
  <c r="N10" i="107" l="1"/>
  <c r="O10" i="107" s="1"/>
  <c r="N11" i="107"/>
  <c r="O11" i="107" s="1"/>
  <c r="N12" i="107"/>
  <c r="O12" i="107" s="1"/>
  <c r="N13" i="107"/>
  <c r="O13" i="107"/>
  <c r="N14" i="107"/>
  <c r="O14" i="107" s="1"/>
  <c r="N15" i="107"/>
  <c r="O15" i="107" s="1"/>
  <c r="N16" i="107"/>
  <c r="O16" i="107" s="1"/>
  <c r="N17" i="107"/>
  <c r="O17" i="107"/>
  <c r="N18" i="107"/>
  <c r="O18" i="107" s="1"/>
  <c r="N19" i="107"/>
  <c r="O19" i="107" s="1"/>
  <c r="N20" i="107"/>
  <c r="O20" i="107" s="1"/>
  <c r="N21" i="107"/>
  <c r="O21" i="107"/>
  <c r="N22" i="107"/>
  <c r="O22" i="107" s="1"/>
  <c r="N23" i="107"/>
  <c r="O23" i="107" s="1"/>
  <c r="N24" i="107"/>
  <c r="O24" i="107" s="1"/>
  <c r="N25" i="107"/>
  <c r="O25" i="107"/>
  <c r="N26" i="107"/>
  <c r="O26" i="107" s="1"/>
  <c r="N27" i="107"/>
  <c r="O27" i="107" s="1"/>
  <c r="N28" i="107"/>
  <c r="O28" i="107" s="1"/>
  <c r="N29" i="107"/>
  <c r="O29" i="107"/>
  <c r="N30" i="107"/>
  <c r="O30" i="107" s="1"/>
  <c r="N31" i="107"/>
  <c r="O31" i="107" s="1"/>
  <c r="N32" i="107"/>
  <c r="O32" i="107" s="1"/>
  <c r="N33" i="107"/>
  <c r="O33" i="107"/>
  <c r="N34" i="107"/>
  <c r="O34" i="107" s="1"/>
  <c r="N35" i="107"/>
  <c r="O35" i="107" s="1"/>
  <c r="N36" i="107"/>
  <c r="O36" i="107" s="1"/>
  <c r="N37" i="107"/>
  <c r="O37" i="107"/>
  <c r="N38" i="107"/>
  <c r="O38" i="107" s="1"/>
  <c r="N39" i="107"/>
  <c r="O39" i="107" s="1"/>
  <c r="N40" i="107"/>
  <c r="O40" i="107" s="1"/>
  <c r="N41" i="107"/>
  <c r="O41" i="107"/>
  <c r="N42" i="107"/>
  <c r="O42" i="107" s="1"/>
  <c r="N43" i="107"/>
  <c r="O43" i="107" s="1"/>
  <c r="N44" i="107"/>
  <c r="O44" i="107" s="1"/>
  <c r="N45" i="107"/>
  <c r="O45" i="107"/>
  <c r="N46" i="107"/>
  <c r="O46" i="107" s="1"/>
  <c r="N47" i="107"/>
  <c r="O47" i="107" s="1"/>
  <c r="N48" i="107"/>
  <c r="O48" i="107" s="1"/>
  <c r="N49" i="107"/>
  <c r="O49" i="107"/>
  <c r="N50" i="107"/>
  <c r="O50" i="107" s="1"/>
  <c r="N51" i="107"/>
  <c r="O51" i="107" s="1"/>
  <c r="N52" i="107"/>
  <c r="O52" i="107" s="1"/>
  <c r="N53" i="107"/>
  <c r="O53" i="107"/>
  <c r="N54" i="107"/>
  <c r="O54" i="107" s="1"/>
  <c r="N55" i="107"/>
  <c r="O55" i="107" s="1"/>
  <c r="N56" i="107"/>
  <c r="O56" i="107" s="1"/>
  <c r="N57" i="107"/>
  <c r="O57" i="107"/>
  <c r="N58" i="107"/>
  <c r="O58" i="107" s="1"/>
  <c r="N59" i="107"/>
  <c r="O59" i="107" s="1"/>
  <c r="N60" i="107"/>
  <c r="O60" i="107" s="1"/>
  <c r="N61" i="107"/>
  <c r="O61" i="107"/>
  <c r="N62" i="107"/>
  <c r="O62" i="107" s="1"/>
  <c r="N63" i="107"/>
  <c r="O63" i="107" s="1"/>
  <c r="N64" i="107"/>
  <c r="O64" i="107" s="1"/>
  <c r="N65" i="107"/>
  <c r="O65" i="107"/>
  <c r="N66" i="107"/>
  <c r="O66" i="107" s="1"/>
  <c r="N67" i="107"/>
  <c r="O67" i="107" s="1"/>
  <c r="N68" i="107"/>
  <c r="O68" i="107" s="1"/>
  <c r="N69" i="107"/>
  <c r="O69" i="107"/>
  <c r="N70" i="107"/>
  <c r="O70" i="107" s="1"/>
  <c r="N71" i="107"/>
  <c r="O71" i="107" s="1"/>
  <c r="N72" i="107"/>
  <c r="O72" i="107" s="1"/>
  <c r="N73" i="107"/>
  <c r="O73" i="107"/>
  <c r="N74" i="107"/>
  <c r="O74" i="107" s="1"/>
  <c r="N75" i="107"/>
  <c r="O75" i="107" s="1"/>
  <c r="N76" i="107"/>
  <c r="O76" i="107" s="1"/>
  <c r="N77" i="107"/>
  <c r="O77" i="107"/>
  <c r="N78" i="107"/>
  <c r="O78" i="107" s="1"/>
  <c r="N79" i="107"/>
  <c r="O79" i="107" s="1"/>
  <c r="N80" i="107"/>
  <c r="O80" i="107" s="1"/>
  <c r="N81" i="107"/>
  <c r="O81" i="107"/>
  <c r="N82" i="107"/>
  <c r="O82" i="107" s="1"/>
  <c r="N83" i="107"/>
  <c r="O83" i="107" s="1"/>
  <c r="N84" i="107"/>
  <c r="O84" i="107" s="1"/>
  <c r="N85" i="107"/>
  <c r="O85" i="107"/>
  <c r="N86" i="107"/>
  <c r="O86" i="107" s="1"/>
  <c r="N87" i="107"/>
  <c r="O87" i="107" s="1"/>
  <c r="N88" i="107"/>
  <c r="O88" i="107" s="1"/>
  <c r="N89" i="107"/>
  <c r="O89" i="107"/>
  <c r="N90" i="107"/>
  <c r="O90" i="107" s="1"/>
  <c r="N91" i="107"/>
  <c r="O91" i="107" s="1"/>
  <c r="N92" i="107"/>
  <c r="O92" i="107" s="1"/>
  <c r="N93" i="107"/>
  <c r="O93" i="107"/>
  <c r="N94" i="107"/>
  <c r="O94" i="107" s="1"/>
  <c r="N95" i="107"/>
  <c r="O95" i="107" s="1"/>
  <c r="N96" i="107"/>
  <c r="O96" i="107" s="1"/>
  <c r="N97" i="107"/>
  <c r="O97" i="107"/>
  <c r="N98" i="107"/>
  <c r="O98" i="107" s="1"/>
  <c r="N99" i="107"/>
  <c r="O99" i="107" s="1"/>
  <c r="N100" i="107"/>
  <c r="O100" i="107" s="1"/>
  <c r="N101" i="107"/>
  <c r="O101" i="107"/>
  <c r="N102" i="107"/>
  <c r="O102" i="107" s="1"/>
  <c r="N103" i="107"/>
  <c r="O103" i="107" s="1"/>
  <c r="N104" i="107"/>
  <c r="O104" i="107" s="1"/>
  <c r="N105" i="107"/>
  <c r="O105" i="107"/>
  <c r="N106" i="107"/>
  <c r="O106" i="107" s="1"/>
  <c r="N107" i="107"/>
  <c r="O107" i="107" s="1"/>
  <c r="N108" i="107"/>
  <c r="O108" i="107" s="1"/>
  <c r="N109" i="107"/>
  <c r="O109" i="107"/>
  <c r="N110" i="107"/>
  <c r="O110" i="107" s="1"/>
  <c r="N111" i="107"/>
  <c r="O111" i="107" s="1"/>
  <c r="N112" i="107"/>
  <c r="O112" i="107" s="1"/>
  <c r="N113" i="107"/>
  <c r="O113" i="107"/>
  <c r="N114" i="107"/>
  <c r="O114" i="107" s="1"/>
  <c r="N115" i="107"/>
  <c r="O115" i="107" s="1"/>
  <c r="N116" i="107"/>
  <c r="O116" i="107" s="1"/>
  <c r="N117" i="107"/>
  <c r="O117" i="107"/>
  <c r="N118" i="107"/>
  <c r="O118" i="107" s="1"/>
  <c r="N119" i="107"/>
  <c r="O119" i="107" s="1"/>
  <c r="N120" i="107"/>
  <c r="O120" i="107" s="1"/>
  <c r="N121" i="107"/>
  <c r="O121" i="107"/>
  <c r="N122" i="107"/>
  <c r="O122" i="107" s="1"/>
  <c r="N123" i="107"/>
  <c r="O123" i="107" s="1"/>
  <c r="N124" i="107"/>
  <c r="O124" i="107" s="1"/>
  <c r="N125" i="107"/>
  <c r="O125" i="107"/>
  <c r="N126" i="107"/>
  <c r="O126" i="107" s="1"/>
  <c r="N127" i="107"/>
  <c r="O127" i="107" s="1"/>
  <c r="N128" i="107"/>
  <c r="O128" i="107" s="1"/>
  <c r="N129" i="107"/>
  <c r="O129" i="107"/>
  <c r="N130" i="107"/>
  <c r="O130" i="107" s="1"/>
  <c r="N131" i="107"/>
  <c r="O131" i="107" s="1"/>
  <c r="N132" i="107"/>
  <c r="O132" i="107" s="1"/>
  <c r="N133" i="107"/>
  <c r="O133" i="107"/>
  <c r="N134" i="107"/>
  <c r="O134" i="107" s="1"/>
  <c r="N135" i="107"/>
  <c r="O135" i="107" s="1"/>
  <c r="N136" i="107"/>
  <c r="O136" i="107" s="1"/>
  <c r="N137" i="107"/>
  <c r="O137" i="107"/>
  <c r="N138" i="107"/>
  <c r="O138" i="107" s="1"/>
  <c r="N139" i="107"/>
  <c r="O139" i="107" s="1"/>
  <c r="N140" i="107"/>
  <c r="O140" i="107" s="1"/>
  <c r="N141" i="107"/>
  <c r="O141" i="107"/>
  <c r="N142" i="107"/>
  <c r="O142" i="107" s="1"/>
  <c r="N143" i="107"/>
  <c r="O143" i="107" s="1"/>
  <c r="N144" i="107"/>
  <c r="O144" i="107" s="1"/>
  <c r="N145" i="107"/>
  <c r="O145" i="107"/>
  <c r="N146" i="107"/>
  <c r="O146" i="107" s="1"/>
  <c r="N147" i="107"/>
  <c r="O147" i="107" s="1"/>
  <c r="N148" i="107"/>
  <c r="O148" i="107" s="1"/>
  <c r="N149" i="107"/>
  <c r="O149" i="107"/>
  <c r="N150" i="107"/>
  <c r="O150" i="107" s="1"/>
  <c r="N151" i="107"/>
  <c r="O151" i="107" s="1"/>
  <c r="N152" i="107"/>
  <c r="O152" i="107" s="1"/>
  <c r="N153" i="107"/>
  <c r="O153" i="107"/>
  <c r="N154" i="107"/>
  <c r="O154" i="107" s="1"/>
  <c r="N155" i="107"/>
  <c r="O155" i="107" s="1"/>
  <c r="N156" i="107"/>
  <c r="O156" i="107" s="1"/>
  <c r="N157" i="107"/>
  <c r="O157" i="107"/>
  <c r="N158" i="107"/>
  <c r="O158" i="107" s="1"/>
  <c r="N159" i="107"/>
  <c r="O159" i="107" s="1"/>
  <c r="N160" i="107"/>
  <c r="O160" i="107" s="1"/>
  <c r="N161" i="107"/>
  <c r="O161" i="107"/>
  <c r="N162" i="107"/>
  <c r="O162" i="107" s="1"/>
  <c r="N163" i="107"/>
  <c r="O163" i="107" s="1"/>
  <c r="N164" i="107"/>
  <c r="O164" i="107" s="1"/>
  <c r="N165" i="107"/>
  <c r="O165" i="107"/>
  <c r="N166" i="107"/>
  <c r="O166" i="107" s="1"/>
  <c r="N167" i="107"/>
  <c r="O167" i="107" s="1"/>
  <c r="N168" i="107"/>
  <c r="O168" i="107" s="1"/>
  <c r="N169" i="107"/>
  <c r="O169" i="107"/>
  <c r="N170" i="107"/>
  <c r="O170" i="107" s="1"/>
  <c r="N171" i="107"/>
  <c r="O171" i="107" s="1"/>
  <c r="N172" i="107"/>
  <c r="O172" i="107" s="1"/>
  <c r="N173" i="107"/>
  <c r="O173" i="107"/>
  <c r="N174" i="107"/>
  <c r="O174" i="107" s="1"/>
  <c r="N175" i="107"/>
  <c r="O175" i="107" s="1"/>
  <c r="N176" i="107"/>
  <c r="O176" i="107" s="1"/>
  <c r="N177" i="107"/>
  <c r="O177" i="107"/>
  <c r="N178" i="107"/>
  <c r="O178" i="107" s="1"/>
  <c r="N179" i="107"/>
  <c r="O179" i="107" s="1"/>
  <c r="N180" i="107"/>
  <c r="O180" i="107" s="1"/>
  <c r="N181" i="107"/>
  <c r="O181" i="107"/>
  <c r="N182" i="107"/>
  <c r="O182" i="107" s="1"/>
  <c r="N183" i="107"/>
  <c r="O183" i="107" s="1"/>
  <c r="N184" i="107"/>
  <c r="O184" i="107" s="1"/>
  <c r="N185" i="107"/>
  <c r="O185" i="107"/>
  <c r="N186" i="107"/>
  <c r="O186" i="107" s="1"/>
  <c r="N187" i="107"/>
  <c r="O187" i="107" s="1"/>
  <c r="N188" i="107"/>
  <c r="O188" i="107" s="1"/>
  <c r="N189" i="107"/>
  <c r="O189" i="107"/>
  <c r="N190" i="107"/>
  <c r="O190" i="107" s="1"/>
  <c r="N191" i="107"/>
  <c r="O191" i="107" s="1"/>
  <c r="N192" i="107"/>
  <c r="O192" i="107" s="1"/>
  <c r="N193" i="107"/>
  <c r="O193" i="107"/>
  <c r="N194" i="107"/>
  <c r="O194" i="107" s="1"/>
  <c r="N195" i="107"/>
  <c r="O195" i="107" s="1"/>
  <c r="N196" i="107"/>
  <c r="O196" i="107" s="1"/>
  <c r="N197" i="107"/>
  <c r="O197" i="107"/>
  <c r="N198" i="107"/>
  <c r="O198" i="107" s="1"/>
  <c r="N199" i="107"/>
  <c r="O199" i="107" s="1"/>
  <c r="N200" i="107"/>
  <c r="O200" i="107" s="1"/>
  <c r="N201" i="107"/>
  <c r="O201" i="107"/>
  <c r="N202" i="107"/>
  <c r="O202" i="107" s="1"/>
  <c r="N203" i="107"/>
  <c r="O203" i="107" s="1"/>
  <c r="N204" i="107"/>
  <c r="O204" i="107" s="1"/>
  <c r="N205" i="107"/>
  <c r="O205" i="107"/>
  <c r="N206" i="107"/>
  <c r="O206" i="107" s="1"/>
  <c r="N207" i="107"/>
  <c r="O207" i="107" s="1"/>
  <c r="N208" i="107"/>
  <c r="O208" i="107" s="1"/>
  <c r="N209" i="107"/>
  <c r="O209" i="107"/>
  <c r="N210" i="107"/>
  <c r="O210" i="107" s="1"/>
  <c r="N211" i="107"/>
  <c r="O211" i="107" s="1"/>
  <c r="N212" i="107"/>
  <c r="O212" i="107" s="1"/>
  <c r="N213" i="107"/>
  <c r="O213" i="107"/>
  <c r="N214" i="107"/>
  <c r="O214" i="107" s="1"/>
  <c r="N215" i="107"/>
  <c r="O215" i="107" s="1"/>
  <c r="N216" i="107"/>
  <c r="O216" i="107" s="1"/>
  <c r="N217" i="107"/>
  <c r="O217" i="107"/>
  <c r="N218" i="107"/>
  <c r="O218" i="107" s="1"/>
  <c r="N219" i="107"/>
  <c r="O219" i="107" s="1"/>
  <c r="N220" i="107"/>
  <c r="O220" i="107" s="1"/>
  <c r="N221" i="107"/>
  <c r="O221" i="107"/>
  <c r="N222" i="107"/>
  <c r="O222" i="107" s="1"/>
  <c r="N223" i="107"/>
  <c r="O223" i="107" s="1"/>
  <c r="N224" i="107"/>
  <c r="O224" i="107" s="1"/>
  <c r="N225" i="107"/>
  <c r="O225" i="107"/>
  <c r="N226" i="107"/>
  <c r="O226" i="107" s="1"/>
  <c r="N227" i="107"/>
  <c r="O227" i="107" s="1"/>
  <c r="N228" i="107"/>
  <c r="O228" i="107" s="1"/>
  <c r="N229" i="107"/>
  <c r="O229" i="107"/>
  <c r="N230" i="107"/>
  <c r="O230" i="107" s="1"/>
  <c r="N231" i="107"/>
  <c r="O231" i="107" s="1"/>
  <c r="N232" i="107"/>
  <c r="O232" i="107" s="1"/>
  <c r="N233" i="107"/>
  <c r="O233" i="107"/>
  <c r="N234" i="107"/>
  <c r="O234" i="107" s="1"/>
  <c r="N235" i="107"/>
  <c r="O235" i="107" s="1"/>
  <c r="N236" i="107"/>
  <c r="O236" i="107" s="1"/>
  <c r="N237" i="107"/>
  <c r="O237" i="107"/>
  <c r="N238" i="107"/>
  <c r="O238" i="107" s="1"/>
  <c r="N239" i="107"/>
  <c r="O239" i="107" s="1"/>
  <c r="N240" i="107"/>
  <c r="O240" i="107" s="1"/>
  <c r="N241" i="107"/>
  <c r="O241" i="107"/>
  <c r="N242" i="107"/>
  <c r="O242" i="107" s="1"/>
  <c r="N243" i="107"/>
  <c r="O243" i="107" s="1"/>
  <c r="N244" i="107"/>
  <c r="O244" i="107" s="1"/>
  <c r="N245" i="107"/>
  <c r="O245" i="107"/>
  <c r="N246" i="107"/>
  <c r="O246" i="107" s="1"/>
  <c r="N247" i="107"/>
  <c r="O247" i="107" s="1"/>
  <c r="N248" i="107"/>
  <c r="O248" i="107" s="1"/>
  <c r="N249" i="107"/>
  <c r="O249" i="107"/>
  <c r="N250" i="107"/>
  <c r="O250" i="107" s="1"/>
  <c r="N251" i="107"/>
  <c r="O251" i="107" s="1"/>
  <c r="N252" i="107"/>
  <c r="O252" i="107" s="1"/>
  <c r="N253" i="107"/>
  <c r="O253" i="107"/>
  <c r="N254" i="107"/>
  <c r="O254" i="107" s="1"/>
  <c r="N255" i="107"/>
  <c r="O255" i="107" s="1"/>
  <c r="N256" i="107"/>
  <c r="O256" i="107" s="1"/>
  <c r="N257" i="107"/>
  <c r="O257" i="107"/>
  <c r="N258" i="107"/>
  <c r="O258" i="107" s="1"/>
  <c r="N259" i="107"/>
  <c r="O259" i="107" s="1"/>
  <c r="N260" i="107"/>
  <c r="O260" i="107" s="1"/>
  <c r="N261" i="107"/>
  <c r="O261" i="107"/>
  <c r="N262" i="107"/>
  <c r="O262" i="107" s="1"/>
  <c r="N263" i="107"/>
  <c r="O263" i="107" s="1"/>
  <c r="N264" i="107"/>
  <c r="O264" i="107" s="1"/>
  <c r="N265" i="107"/>
  <c r="O265" i="107"/>
  <c r="N266" i="107"/>
  <c r="O266" i="107" s="1"/>
  <c r="N267" i="107"/>
  <c r="O267" i="107" s="1"/>
  <c r="N268" i="107"/>
  <c r="O268" i="107" s="1"/>
  <c r="N269" i="107"/>
  <c r="O269" i="107"/>
  <c r="N270" i="107"/>
  <c r="O270" i="107" s="1"/>
  <c r="N271" i="107"/>
  <c r="O271" i="107" s="1"/>
  <c r="N272" i="107"/>
  <c r="O272" i="107" s="1"/>
  <c r="N273" i="107"/>
  <c r="O273" i="107"/>
  <c r="N274" i="107"/>
  <c r="O274" i="107" s="1"/>
  <c r="N275" i="107"/>
  <c r="O275" i="107" s="1"/>
  <c r="N276" i="107"/>
  <c r="O276" i="107" s="1"/>
  <c r="N277" i="107"/>
  <c r="O277" i="107"/>
  <c r="N278" i="107"/>
  <c r="O278" i="107" s="1"/>
  <c r="N279" i="107"/>
  <c r="O279" i="107" s="1"/>
  <c r="N280" i="107"/>
  <c r="O280" i="107" s="1"/>
  <c r="N281" i="107"/>
  <c r="O281" i="107"/>
  <c r="N282" i="107"/>
  <c r="O282" i="107" s="1"/>
  <c r="N283" i="107"/>
  <c r="O283" i="107" s="1"/>
  <c r="N284" i="107"/>
  <c r="O284" i="107" s="1"/>
  <c r="N285" i="107"/>
  <c r="O285" i="107"/>
  <c r="A34" i="119"/>
  <c r="M34" i="119"/>
  <c r="N34" i="119" s="1"/>
  <c r="A35" i="119"/>
  <c r="M35" i="119"/>
  <c r="N35" i="119"/>
  <c r="A36" i="119"/>
  <c r="M36" i="119"/>
  <c r="N36" i="119" s="1"/>
  <c r="A37" i="119"/>
  <c r="M37" i="119"/>
  <c r="N37" i="119"/>
  <c r="A38" i="119"/>
  <c r="M38" i="119"/>
  <c r="N38" i="119"/>
  <c r="A39" i="119"/>
  <c r="M39" i="119"/>
  <c r="N39" i="119"/>
  <c r="A40" i="119"/>
  <c r="M40" i="119"/>
  <c r="N40" i="119" s="1"/>
  <c r="A41" i="119"/>
  <c r="M41" i="119"/>
  <c r="N41" i="119"/>
  <c r="A42" i="119"/>
  <c r="M42" i="119"/>
  <c r="N42" i="119" s="1"/>
  <c r="A43" i="119"/>
  <c r="M43" i="119"/>
  <c r="N43" i="119"/>
  <c r="A44" i="119"/>
  <c r="M44" i="119"/>
  <c r="N44" i="119" s="1"/>
  <c r="A45" i="119"/>
  <c r="M45" i="119"/>
  <c r="N45" i="119"/>
  <c r="A46" i="119"/>
  <c r="M46" i="119"/>
  <c r="N46" i="119"/>
  <c r="A47" i="119"/>
  <c r="M47" i="119"/>
  <c r="N47" i="119"/>
  <c r="A48" i="119"/>
  <c r="M48" i="119"/>
  <c r="N48" i="119" s="1"/>
  <c r="A49" i="119"/>
  <c r="M49" i="119"/>
  <c r="N49" i="119"/>
  <c r="A50" i="119"/>
  <c r="M50" i="119"/>
  <c r="N50" i="119" s="1"/>
  <c r="A51" i="119"/>
  <c r="M51" i="119"/>
  <c r="N51" i="119"/>
  <c r="A52" i="119"/>
  <c r="M52" i="119"/>
  <c r="N52" i="119" s="1"/>
  <c r="A53" i="119"/>
  <c r="M53" i="119"/>
  <c r="N53" i="119"/>
  <c r="A54" i="119"/>
  <c r="M54" i="119"/>
  <c r="N54" i="119"/>
  <c r="N5" i="100"/>
  <c r="N6" i="100" s="1"/>
  <c r="N7" i="100" s="1"/>
  <c r="N8" i="100" s="1"/>
  <c r="N9" i="100" s="1"/>
  <c r="N10" i="100" s="1"/>
  <c r="N11" i="100" s="1"/>
  <c r="N12" i="100" s="1"/>
  <c r="N13" i="100" s="1"/>
  <c r="N14" i="100" s="1"/>
  <c r="N15" i="100" s="1"/>
  <c r="N16" i="100" s="1"/>
  <c r="N17" i="100" s="1"/>
  <c r="N18" i="100" s="1"/>
  <c r="N19" i="100" s="1"/>
  <c r="N20" i="100" s="1"/>
  <c r="N21" i="100" s="1"/>
  <c r="N22" i="100" s="1"/>
  <c r="N23" i="100" s="1"/>
  <c r="N24" i="100" s="1"/>
  <c r="N25" i="100" s="1"/>
  <c r="N26" i="100" s="1"/>
  <c r="N27" i="100" s="1"/>
  <c r="N28" i="100" s="1"/>
  <c r="N29" i="100" s="1"/>
  <c r="N30" i="100" s="1"/>
  <c r="N31" i="100" s="1"/>
  <c r="N32" i="100" s="1"/>
  <c r="M24" i="100"/>
  <c r="M8" i="106"/>
  <c r="M9" i="106"/>
  <c r="M10" i="106"/>
  <c r="M11" i="106"/>
  <c r="M12" i="106"/>
  <c r="M13" i="106"/>
  <c r="M14" i="106"/>
  <c r="M15" i="106"/>
  <c r="M16" i="106"/>
  <c r="M17" i="106"/>
  <c r="M18" i="106"/>
  <c r="M19" i="106"/>
  <c r="M20" i="106"/>
  <c r="M21" i="106"/>
  <c r="M22" i="106"/>
  <c r="M23" i="106"/>
  <c r="M24" i="106"/>
  <c r="M25" i="106"/>
  <c r="M26" i="106"/>
  <c r="M27" i="106"/>
  <c r="M28" i="106"/>
  <c r="M29" i="106"/>
  <c r="M30" i="106"/>
  <c r="M31" i="106"/>
  <c r="M32" i="106"/>
  <c r="M33" i="106"/>
  <c r="M34" i="106"/>
  <c r="M14" i="111"/>
  <c r="M15" i="111"/>
  <c r="M16" i="111"/>
  <c r="M17" i="111"/>
  <c r="M18" i="111"/>
  <c r="M19" i="111"/>
  <c r="M23" i="111"/>
  <c r="M7" i="111"/>
  <c r="N6" i="114"/>
  <c r="N7" i="114"/>
  <c r="N8" i="114"/>
  <c r="N9" i="114"/>
  <c r="N10" i="114"/>
  <c r="N11" i="114"/>
  <c r="N12" i="114"/>
  <c r="N13" i="114"/>
  <c r="N14" i="114"/>
  <c r="N15" i="114"/>
  <c r="N16" i="114"/>
  <c r="N17" i="114"/>
  <c r="N18" i="114"/>
  <c r="N19" i="114"/>
  <c r="N20" i="114"/>
  <c r="M6" i="114"/>
  <c r="M7" i="114"/>
  <c r="M8" i="114"/>
  <c r="M9" i="114"/>
  <c r="M10" i="114"/>
  <c r="M11" i="114"/>
  <c r="M12" i="114"/>
  <c r="M13" i="114"/>
  <c r="M14" i="114"/>
  <c r="M15" i="114"/>
  <c r="M16" i="114"/>
  <c r="M17" i="114"/>
  <c r="M18" i="114"/>
  <c r="M19" i="114"/>
  <c r="M20" i="114"/>
  <c r="M8" i="91"/>
  <c r="N8" i="91" s="1"/>
  <c r="M9" i="91"/>
  <c r="M10" i="91"/>
  <c r="M11" i="91"/>
  <c r="M12" i="91"/>
  <c r="M13" i="91"/>
  <c r="M14" i="91"/>
  <c r="M15" i="91"/>
  <c r="M16" i="91"/>
  <c r="M17" i="91"/>
  <c r="M18" i="91"/>
  <c r="M19" i="91"/>
  <c r="M20" i="91"/>
  <c r="M21" i="91"/>
  <c r="M22" i="91"/>
  <c r="M23" i="91"/>
  <c r="M24" i="91"/>
  <c r="M25" i="91"/>
  <c r="M26" i="91"/>
  <c r="N26" i="91" s="1"/>
  <c r="M27" i="91"/>
  <c r="M28" i="91"/>
  <c r="M29" i="91"/>
  <c r="M30" i="91"/>
  <c r="M31" i="91"/>
  <c r="M32" i="91"/>
  <c r="M33" i="91"/>
  <c r="M34" i="91"/>
  <c r="N11" i="91"/>
  <c r="N34" i="91"/>
  <c r="N7" i="110"/>
  <c r="N8" i="110"/>
  <c r="N9" i="110"/>
  <c r="N10" i="110"/>
  <c r="N11" i="110"/>
  <c r="N12" i="110"/>
  <c r="N13" i="110"/>
  <c r="N14" i="110"/>
  <c r="N15" i="110"/>
  <c r="N16" i="110"/>
  <c r="N17" i="110"/>
  <c r="N18" i="110"/>
  <c r="N19" i="110"/>
  <c r="N20" i="110"/>
  <c r="N21" i="110"/>
  <c r="N22" i="110"/>
  <c r="N23" i="110"/>
  <c r="N24" i="110"/>
  <c r="N25" i="110"/>
  <c r="N26" i="110"/>
  <c r="N27" i="110"/>
  <c r="N28" i="110"/>
  <c r="N29" i="110"/>
  <c r="N30" i="110"/>
  <c r="N31" i="110"/>
  <c r="N32" i="110"/>
  <c r="M7" i="110"/>
  <c r="M8" i="110"/>
  <c r="M9" i="110"/>
  <c r="M10" i="110"/>
  <c r="M11" i="110"/>
  <c r="M12" i="110"/>
  <c r="M13" i="110"/>
  <c r="M14" i="110"/>
  <c r="M15" i="110"/>
  <c r="M16" i="110"/>
  <c r="M17" i="110"/>
  <c r="M18" i="110"/>
  <c r="M19" i="110"/>
  <c r="M20" i="110"/>
  <c r="M21" i="110"/>
  <c r="M22" i="110"/>
  <c r="M23" i="110"/>
  <c r="M24" i="110"/>
  <c r="M25" i="110"/>
  <c r="M26" i="110"/>
  <c r="M27" i="110"/>
  <c r="M28" i="110"/>
  <c r="M29" i="110"/>
  <c r="M30" i="110"/>
  <c r="M31" i="110"/>
  <c r="M32" i="110"/>
  <c r="N69" i="85"/>
  <c r="N70" i="85"/>
  <c r="N71" i="85"/>
  <c r="N72" i="85"/>
  <c r="N73" i="85"/>
  <c r="N74" i="85"/>
  <c r="N75" i="85"/>
  <c r="N76" i="85"/>
  <c r="M9" i="88"/>
  <c r="N9" i="88" s="1"/>
  <c r="M10" i="88"/>
  <c r="N10" i="88"/>
  <c r="M11" i="88"/>
  <c r="N11" i="88" s="1"/>
  <c r="M12" i="88"/>
  <c r="N12" i="88"/>
  <c r="M13" i="88"/>
  <c r="N13" i="88" s="1"/>
  <c r="M14" i="88"/>
  <c r="N14" i="88"/>
  <c r="M15" i="88"/>
  <c r="N15" i="88" s="1"/>
  <c r="M16" i="88"/>
  <c r="N16" i="88"/>
  <c r="M17" i="88"/>
  <c r="N17" i="88" s="1"/>
  <c r="M18" i="88"/>
  <c r="N18" i="88"/>
  <c r="M19" i="88"/>
  <c r="N19" i="88" s="1"/>
  <c r="M20" i="88"/>
  <c r="N20" i="88"/>
  <c r="M21" i="88"/>
  <c r="N21" i="88" s="1"/>
  <c r="M22" i="88"/>
  <c r="N22" i="88"/>
  <c r="M8" i="84"/>
  <c r="M9" i="84"/>
  <c r="M10" i="84"/>
  <c r="M11" i="84"/>
  <c r="M12" i="84"/>
  <c r="M13" i="84"/>
  <c r="M14" i="84"/>
  <c r="M15" i="84"/>
  <c r="M16" i="84"/>
  <c r="M17" i="84"/>
  <c r="M18" i="84"/>
  <c r="M19" i="84"/>
  <c r="M20" i="84"/>
  <c r="M21" i="84"/>
  <c r="M22" i="84"/>
  <c r="M23" i="84"/>
  <c r="M24" i="84"/>
  <c r="M25" i="84"/>
  <c r="M26" i="84"/>
  <c r="M27" i="84"/>
  <c r="M28" i="84"/>
  <c r="M29" i="84"/>
  <c r="M30" i="84"/>
  <c r="M31" i="84"/>
  <c r="M32" i="84"/>
  <c r="M33" i="84"/>
  <c r="M34" i="84"/>
  <c r="M35" i="84"/>
  <c r="M36" i="84"/>
  <c r="M37" i="84"/>
  <c r="M38" i="84"/>
  <c r="M39" i="84"/>
  <c r="M40" i="84"/>
  <c r="M41" i="84"/>
  <c r="M42" i="84"/>
  <c r="M43" i="84"/>
  <c r="M44" i="84"/>
  <c r="M45" i="84"/>
  <c r="M46" i="84"/>
  <c r="M47" i="84"/>
  <c r="M48" i="84"/>
  <c r="M49" i="84"/>
  <c r="M50" i="84"/>
  <c r="M51" i="84"/>
  <c r="M52" i="84"/>
  <c r="M53" i="84"/>
  <c r="M54" i="84"/>
  <c r="M55" i="84"/>
  <c r="M56" i="84"/>
  <c r="M57" i="84"/>
  <c r="M58" i="84"/>
  <c r="M59" i="84"/>
  <c r="M60" i="84"/>
  <c r="M61" i="84"/>
  <c r="M62" i="84"/>
  <c r="M63" i="84"/>
  <c r="M64" i="84"/>
  <c r="M65" i="84"/>
  <c r="M8" i="85"/>
  <c r="M9" i="85"/>
  <c r="M10" i="85"/>
  <c r="M11" i="85"/>
  <c r="M12" i="85"/>
  <c r="M13" i="85"/>
  <c r="M14" i="85"/>
  <c r="M15" i="85"/>
  <c r="M16" i="85"/>
  <c r="M17" i="85"/>
  <c r="M18" i="85"/>
  <c r="M19" i="85"/>
  <c r="M20" i="85"/>
  <c r="M21" i="85"/>
  <c r="M22" i="85"/>
  <c r="M23" i="85"/>
  <c r="M24" i="85"/>
  <c r="M25" i="85"/>
  <c r="M26" i="85"/>
  <c r="M27" i="85"/>
  <c r="M28" i="85"/>
  <c r="M29" i="85"/>
  <c r="M30" i="85"/>
  <c r="M31" i="85"/>
  <c r="M32" i="85"/>
  <c r="M33" i="85"/>
  <c r="M34" i="85"/>
  <c r="M35" i="85"/>
  <c r="M36" i="85"/>
  <c r="M37" i="85"/>
  <c r="M38" i="85"/>
  <c r="M39" i="85"/>
  <c r="M40" i="85"/>
  <c r="M41" i="85"/>
  <c r="M42" i="85"/>
  <c r="M43" i="85"/>
  <c r="M44" i="85"/>
  <c r="M45" i="85"/>
  <c r="M46" i="85"/>
  <c r="M47" i="85"/>
  <c r="M48" i="85"/>
  <c r="M49" i="85"/>
  <c r="M50" i="85"/>
  <c r="M51" i="85"/>
  <c r="M52" i="85"/>
  <c r="M53" i="85"/>
  <c r="M54" i="85"/>
  <c r="M55" i="85"/>
  <c r="M56" i="85"/>
  <c r="M57" i="85"/>
  <c r="M58" i="85"/>
  <c r="M59" i="85"/>
  <c r="M60" i="85"/>
  <c r="M61" i="85"/>
  <c r="M62" i="85"/>
  <c r="M63" i="85"/>
  <c r="M64" i="85"/>
  <c r="M65" i="85"/>
  <c r="M66" i="85"/>
  <c r="M67" i="85"/>
  <c r="M68" i="85"/>
  <c r="M69" i="85"/>
  <c r="M70" i="85"/>
  <c r="M71" i="85"/>
  <c r="M72" i="85"/>
  <c r="M73" i="85"/>
  <c r="M74" i="85"/>
  <c r="M75" i="85"/>
  <c r="M76" i="85"/>
  <c r="M7" i="83"/>
  <c r="N7" i="83" s="1"/>
  <c r="O5" i="107" l="1"/>
  <c r="N8" i="107"/>
  <c r="N9" i="107"/>
  <c r="O7" i="107"/>
  <c r="N7" i="107"/>
  <c r="O9" i="107" l="1"/>
  <c r="O8" i="107"/>
  <c r="A7" i="83" l="1"/>
  <c r="A8" i="83"/>
  <c r="A9" i="83"/>
  <c r="A10" i="83"/>
  <c r="A11" i="83"/>
  <c r="A12" i="83"/>
  <c r="A13" i="83"/>
  <c r="A14" i="83"/>
  <c r="A15" i="83"/>
  <c r="A16" i="83"/>
  <c r="A17" i="83"/>
  <c r="A18" i="83"/>
  <c r="A19" i="83"/>
  <c r="A20" i="83"/>
  <c r="A21" i="83"/>
  <c r="A22" i="83"/>
  <c r="A23" i="83"/>
  <c r="A24" i="83"/>
  <c r="A25" i="83"/>
  <c r="A26" i="83"/>
  <c r="A27" i="83"/>
  <c r="A28" i="83"/>
  <c r="A29" i="83"/>
  <c r="A30" i="83"/>
  <c r="A31" i="83"/>
  <c r="A32" i="83"/>
  <c r="A33" i="83"/>
  <c r="A34" i="83"/>
  <c r="A35" i="83"/>
  <c r="A36" i="83"/>
  <c r="A37" i="83"/>
  <c r="A38" i="83"/>
  <c r="A39" i="83"/>
  <c r="A40" i="83"/>
  <c r="A41" i="83"/>
  <c r="A42" i="83"/>
  <c r="A43" i="83"/>
  <c r="A6" i="83"/>
  <c r="M8" i="83"/>
  <c r="N8" i="83" s="1"/>
  <c r="M9" i="83"/>
  <c r="N9" i="83" s="1"/>
  <c r="M10" i="83"/>
  <c r="N10" i="83" s="1"/>
  <c r="M11" i="83"/>
  <c r="N11" i="83" s="1"/>
  <c r="M12" i="83"/>
  <c r="N12" i="83" s="1"/>
  <c r="M13" i="83"/>
  <c r="N13" i="83" s="1"/>
  <c r="M14" i="83"/>
  <c r="N14" i="83" s="1"/>
  <c r="M15" i="83"/>
  <c r="N15" i="83" s="1"/>
  <c r="M16" i="83"/>
  <c r="N16" i="83" s="1"/>
  <c r="M17" i="83"/>
  <c r="N17" i="83" s="1"/>
  <c r="M18" i="83"/>
  <c r="N18" i="83" s="1"/>
  <c r="M19" i="83"/>
  <c r="N19" i="83" s="1"/>
  <c r="M20" i="83"/>
  <c r="N20" i="83" s="1"/>
  <c r="M21" i="83"/>
  <c r="N21" i="83" s="1"/>
  <c r="M22" i="83"/>
  <c r="N22" i="83" s="1"/>
  <c r="M23" i="83"/>
  <c r="N23" i="83" s="1"/>
  <c r="M24" i="83"/>
  <c r="N24" i="83" s="1"/>
  <c r="M25" i="83"/>
  <c r="N25" i="83" s="1"/>
  <c r="M26" i="83"/>
  <c r="N26" i="83" s="1"/>
  <c r="M27" i="83"/>
  <c r="N27" i="83" s="1"/>
  <c r="M28" i="83"/>
  <c r="N28" i="83" s="1"/>
  <c r="M29" i="83"/>
  <c r="N29" i="83" s="1"/>
  <c r="M30" i="83"/>
  <c r="N30" i="83" s="1"/>
  <c r="M31" i="83"/>
  <c r="N31" i="83" s="1"/>
  <c r="M32" i="83"/>
  <c r="N32" i="83" s="1"/>
  <c r="M34" i="83"/>
  <c r="N34" i="83" s="1"/>
  <c r="M35" i="83"/>
  <c r="N35" i="83" s="1"/>
  <c r="M36" i="83"/>
  <c r="N36" i="83" s="1"/>
  <c r="M37" i="83"/>
  <c r="N37" i="83" s="1"/>
  <c r="M38" i="83"/>
  <c r="N38" i="83" s="1"/>
  <c r="M39" i="83"/>
  <c r="N39" i="83" s="1"/>
  <c r="M40" i="83"/>
  <c r="N40" i="83" s="1"/>
  <c r="M41" i="83"/>
  <c r="N41" i="83" s="1"/>
  <c r="M42" i="83"/>
  <c r="N42" i="83" s="1"/>
  <c r="M43" i="83"/>
  <c r="N43" i="83" s="1"/>
  <c r="M6" i="83"/>
  <c r="A44" i="83"/>
  <c r="A45" i="83"/>
  <c r="A46" i="83"/>
  <c r="A47" i="83"/>
  <c r="A48" i="83"/>
  <c r="A49" i="83"/>
  <c r="A50" i="83"/>
  <c r="A51" i="83"/>
  <c r="A52" i="83"/>
  <c r="A53" i="83"/>
  <c r="A54" i="83"/>
  <c r="A55" i="83"/>
  <c r="A56" i="83"/>
  <c r="A57" i="83"/>
  <c r="A58" i="83"/>
  <c r="A59" i="83"/>
  <c r="A60" i="83"/>
  <c r="A61" i="83"/>
  <c r="A62" i="83"/>
  <c r="A63" i="83"/>
  <c r="A64" i="83"/>
  <c r="A65" i="83"/>
  <c r="A66" i="83"/>
  <c r="A67" i="83"/>
  <c r="K47" i="46" l="1"/>
  <c r="K50" i="46"/>
  <c r="K53" i="46"/>
  <c r="K48" i="46"/>
  <c r="L6" i="46"/>
  <c r="K49" i="46"/>
  <c r="K52" i="46"/>
  <c r="K51" i="46"/>
  <c r="L7" i="54"/>
  <c r="L11" i="54"/>
  <c r="L6" i="54"/>
  <c r="L8" i="54"/>
  <c r="L10" i="54"/>
  <c r="L9" i="54"/>
  <c r="L14" i="51"/>
  <c r="L21" i="51"/>
  <c r="L29" i="51"/>
  <c r="L9" i="51"/>
  <c r="L10" i="51"/>
  <c r="L26" i="51"/>
  <c r="L12" i="51"/>
  <c r="L20" i="51"/>
  <c r="L7" i="51"/>
  <c r="L15" i="51"/>
  <c r="L22" i="51"/>
  <c r="L30" i="51"/>
  <c r="L17" i="51"/>
  <c r="L11" i="51"/>
  <c r="L19" i="51"/>
  <c r="L13" i="51"/>
  <c r="L28" i="51"/>
  <c r="L8" i="51"/>
  <c r="L16" i="51"/>
  <c r="L23" i="51"/>
  <c r="L6" i="51"/>
  <c r="L24" i="51"/>
  <c r="L25" i="51"/>
  <c r="L18" i="51"/>
  <c r="L27" i="51"/>
  <c r="L7" i="47"/>
  <c r="L8" i="45"/>
  <c r="L11" i="45"/>
  <c r="L19" i="45"/>
  <c r="L27" i="45"/>
  <c r="L8" i="37"/>
  <c r="L16" i="37"/>
  <c r="L24" i="37"/>
  <c r="L8" i="52"/>
  <c r="L7" i="53"/>
  <c r="L15" i="53"/>
  <c r="L23" i="53"/>
  <c r="L31" i="53"/>
  <c r="L39" i="53"/>
  <c r="M12" i="54"/>
  <c r="M13" i="54"/>
  <c r="M14" i="54"/>
  <c r="M15" i="54"/>
  <c r="M16" i="54"/>
  <c r="M17" i="54"/>
  <c r="L13" i="55"/>
  <c r="M7" i="55"/>
  <c r="M11" i="55"/>
  <c r="K47" i="52"/>
  <c r="K21" i="49"/>
  <c r="K25" i="49"/>
  <c r="K29" i="49"/>
  <c r="K33" i="49"/>
  <c r="K37" i="49"/>
  <c r="K41" i="49"/>
  <c r="K45" i="49"/>
  <c r="K49" i="49"/>
  <c r="K53" i="49"/>
  <c r="K57" i="49"/>
  <c r="K56" i="50"/>
  <c r="K37" i="51"/>
  <c r="L14" i="45"/>
  <c r="L22" i="45"/>
  <c r="L30" i="45"/>
  <c r="L11" i="37"/>
  <c r="L19" i="37"/>
  <c r="L27" i="37"/>
  <c r="L6" i="50"/>
  <c r="L11" i="52"/>
  <c r="L10" i="53"/>
  <c r="L18" i="53"/>
  <c r="L26" i="53"/>
  <c r="L34" i="53"/>
  <c r="L42" i="53"/>
  <c r="L12" i="55"/>
  <c r="K44" i="50"/>
  <c r="K48" i="50"/>
  <c r="K52" i="50"/>
  <c r="K33" i="51"/>
  <c r="K41" i="51"/>
  <c r="K45" i="51"/>
  <c r="K49" i="51"/>
  <c r="K53" i="51"/>
  <c r="K57" i="51"/>
  <c r="K61" i="51"/>
  <c r="K22" i="48"/>
  <c r="K26" i="48"/>
  <c r="K30" i="48"/>
  <c r="K34" i="48"/>
  <c r="K38" i="48"/>
  <c r="K42" i="48"/>
  <c r="K46" i="48"/>
  <c r="K50" i="48"/>
  <c r="K54" i="48"/>
  <c r="K58" i="48"/>
  <c r="K62" i="48"/>
  <c r="K66" i="48"/>
  <c r="K27" i="47"/>
  <c r="K31" i="47"/>
  <c r="K35" i="47"/>
  <c r="L6" i="45"/>
  <c r="L9" i="45"/>
  <c r="L17" i="45"/>
  <c r="L25" i="45"/>
  <c r="L33" i="45"/>
  <c r="L14" i="37"/>
  <c r="L22" i="37"/>
  <c r="L13" i="53"/>
  <c r="L21" i="53"/>
  <c r="L29" i="53"/>
  <c r="L37" i="53"/>
  <c r="L11" i="55"/>
  <c r="M8" i="55"/>
  <c r="M12" i="55"/>
  <c r="K44" i="52"/>
  <c r="K22" i="49"/>
  <c r="K26" i="49"/>
  <c r="K30" i="49"/>
  <c r="K34" i="49"/>
  <c r="K38" i="49"/>
  <c r="K42" i="49"/>
  <c r="K46" i="49"/>
  <c r="K50" i="49"/>
  <c r="K54" i="49"/>
  <c r="L12" i="45"/>
  <c r="L20" i="45"/>
  <c r="L28" i="45"/>
  <c r="L9" i="37"/>
  <c r="L17" i="37"/>
  <c r="L25" i="37"/>
  <c r="L9" i="52"/>
  <c r="L6" i="52"/>
  <c r="L8" i="53"/>
  <c r="L16" i="53"/>
  <c r="L24" i="53"/>
  <c r="L32" i="53"/>
  <c r="L40" i="53"/>
  <c r="L10" i="55"/>
  <c r="K45" i="50"/>
  <c r="K49" i="50"/>
  <c r="K53" i="50"/>
  <c r="K57" i="50"/>
  <c r="K30" i="51"/>
  <c r="K34" i="51"/>
  <c r="K38" i="51"/>
  <c r="K42" i="51"/>
  <c r="K46" i="51"/>
  <c r="K50" i="51"/>
  <c r="K54" i="51"/>
  <c r="K58" i="51"/>
  <c r="K62" i="51"/>
  <c r="K23" i="48"/>
  <c r="K27" i="48"/>
  <c r="K31" i="48"/>
  <c r="K35" i="48"/>
  <c r="K39" i="48"/>
  <c r="K43" i="48"/>
  <c r="K47" i="48"/>
  <c r="K51" i="48"/>
  <c r="K55" i="48"/>
  <c r="K59" i="48"/>
  <c r="K63" i="48"/>
  <c r="K67" i="48"/>
  <c r="K28" i="47"/>
  <c r="K32" i="47"/>
  <c r="K36" i="47"/>
  <c r="K40" i="47"/>
  <c r="L13" i="45"/>
  <c r="L21" i="45"/>
  <c r="L29" i="45"/>
  <c r="L10" i="37"/>
  <c r="L18" i="37"/>
  <c r="L26" i="37"/>
  <c r="L10" i="52"/>
  <c r="K16" i="54"/>
  <c r="L9" i="53"/>
  <c r="L17" i="53"/>
  <c r="L25" i="53"/>
  <c r="L33" i="53"/>
  <c r="L41" i="53"/>
  <c r="L7" i="55"/>
  <c r="M10" i="55"/>
  <c r="K45" i="53"/>
  <c r="K46" i="52"/>
  <c r="K24" i="49"/>
  <c r="K28" i="49"/>
  <c r="K32" i="49"/>
  <c r="K36" i="49"/>
  <c r="K40" i="49"/>
  <c r="K44" i="49"/>
  <c r="K48" i="49"/>
  <c r="K52" i="49"/>
  <c r="K56" i="49"/>
  <c r="L6" i="47"/>
  <c r="L6" i="48"/>
  <c r="L16" i="45"/>
  <c r="L24" i="45"/>
  <c r="L32" i="45"/>
  <c r="L13" i="37"/>
  <c r="L21" i="37"/>
  <c r="L29" i="37"/>
  <c r="K17" i="54"/>
  <c r="L12" i="53"/>
  <c r="L20" i="53"/>
  <c r="L28" i="53"/>
  <c r="L36" i="53"/>
  <c r="L44" i="53"/>
  <c r="L6" i="55"/>
  <c r="K43" i="50"/>
  <c r="K47" i="50"/>
  <c r="K51" i="50"/>
  <c r="K55" i="50"/>
  <c r="K59" i="50"/>
  <c r="K32" i="51"/>
  <c r="K36" i="51"/>
  <c r="K40" i="51"/>
  <c r="K44" i="51"/>
  <c r="K48" i="51"/>
  <c r="K52" i="51"/>
  <c r="K56" i="51"/>
  <c r="K60" i="51"/>
  <c r="K64" i="51"/>
  <c r="K21" i="48"/>
  <c r="K25" i="48"/>
  <c r="K29" i="48"/>
  <c r="K33" i="48"/>
  <c r="K37" i="48"/>
  <c r="K41" i="48"/>
  <c r="K45" i="48"/>
  <c r="L31" i="45"/>
  <c r="L11" i="53"/>
  <c r="L43" i="53"/>
  <c r="K43" i="49"/>
  <c r="K54" i="50"/>
  <c r="K35" i="51"/>
  <c r="K44" i="48"/>
  <c r="K43" i="47"/>
  <c r="K47" i="47"/>
  <c r="K51" i="47"/>
  <c r="K55" i="47"/>
  <c r="K59" i="47"/>
  <c r="K40" i="45"/>
  <c r="K44" i="45"/>
  <c r="K48" i="45"/>
  <c r="K52" i="45"/>
  <c r="K56" i="45"/>
  <c r="K32" i="37"/>
  <c r="K45" i="52"/>
  <c r="K31" i="51"/>
  <c r="K40" i="48"/>
  <c r="L15" i="45"/>
  <c r="L27" i="53"/>
  <c r="K27" i="49"/>
  <c r="K51" i="51"/>
  <c r="K41" i="47"/>
  <c r="K49" i="47"/>
  <c r="K57" i="47"/>
  <c r="K46" i="45"/>
  <c r="K30" i="37"/>
  <c r="K48" i="48"/>
  <c r="K37" i="47"/>
  <c r="L10" i="45"/>
  <c r="L15" i="37"/>
  <c r="L22" i="53"/>
  <c r="M9" i="55"/>
  <c r="K31" i="49"/>
  <c r="K55" i="51"/>
  <c r="K32" i="48"/>
  <c r="K56" i="48"/>
  <c r="K61" i="48"/>
  <c r="K29" i="47"/>
  <c r="K34" i="47"/>
  <c r="K39" i="47"/>
  <c r="K48" i="47"/>
  <c r="K60" i="47"/>
  <c r="K45" i="45"/>
  <c r="K53" i="45"/>
  <c r="K33" i="37"/>
  <c r="L7" i="45"/>
  <c r="L18" i="45"/>
  <c r="L7" i="52"/>
  <c r="L30" i="53"/>
  <c r="K50" i="50"/>
  <c r="K52" i="48"/>
  <c r="K45" i="47"/>
  <c r="K61" i="47"/>
  <c r="K42" i="45"/>
  <c r="K54" i="45"/>
  <c r="K39" i="51"/>
  <c r="L12" i="37"/>
  <c r="L6" i="49"/>
  <c r="L19" i="53"/>
  <c r="K51" i="49"/>
  <c r="K43" i="51"/>
  <c r="K44" i="47"/>
  <c r="K52" i="47"/>
  <c r="K56" i="47"/>
  <c r="K41" i="45"/>
  <c r="K49" i="45"/>
  <c r="K57" i="45"/>
  <c r="L23" i="37"/>
  <c r="K39" i="49"/>
  <c r="K63" i="51"/>
  <c r="K57" i="48"/>
  <c r="K30" i="47"/>
  <c r="L20" i="37"/>
  <c r="K28" i="48"/>
  <c r="K53" i="47"/>
  <c r="K50" i="45"/>
  <c r="L9" i="55"/>
  <c r="K47" i="49"/>
  <c r="K64" i="48"/>
  <c r="L23" i="45"/>
  <c r="L28" i="37"/>
  <c r="L12" i="52"/>
  <c r="K14" i="54"/>
  <c r="L35" i="53"/>
  <c r="L8" i="55"/>
  <c r="M13" i="55"/>
  <c r="K35" i="49"/>
  <c r="K46" i="50"/>
  <c r="K59" i="51"/>
  <c r="K36" i="48"/>
  <c r="K42" i="47"/>
  <c r="K46" i="47"/>
  <c r="K50" i="47"/>
  <c r="K54" i="47"/>
  <c r="K58" i="47"/>
  <c r="K62" i="47"/>
  <c r="K39" i="45"/>
  <c r="K43" i="45"/>
  <c r="K47" i="45"/>
  <c r="K51" i="45"/>
  <c r="K55" i="45"/>
  <c r="K31" i="37"/>
  <c r="L7" i="37"/>
  <c r="K15" i="54"/>
  <c r="L14" i="53"/>
  <c r="L6" i="53"/>
  <c r="K23" i="49"/>
  <c r="K55" i="49"/>
  <c r="K47" i="51"/>
  <c r="K24" i="48"/>
  <c r="K49" i="48"/>
  <c r="K60" i="48"/>
  <c r="K65" i="48"/>
  <c r="K33" i="47"/>
  <c r="K38" i="47"/>
  <c r="L26" i="45"/>
  <c r="L6" i="37"/>
  <c r="L38" i="53"/>
  <c r="K58" i="50"/>
  <c r="K53" i="48"/>
  <c r="A16" i="110"/>
  <c r="A17" i="110"/>
  <c r="A18" i="110"/>
  <c r="A19" i="110"/>
  <c r="A20" i="110"/>
  <c r="A21" i="110"/>
  <c r="A22" i="110"/>
  <c r="A23" i="110"/>
  <c r="A31" i="110"/>
  <c r="A32" i="110"/>
  <c r="A33" i="110"/>
  <c r="A34" i="110"/>
  <c r="M33" i="110" l="1"/>
  <c r="M23" i="88"/>
  <c r="N23" i="88" s="1"/>
  <c r="M26" i="88"/>
  <c r="N26" i="88" s="1"/>
  <c r="M27" i="88"/>
  <c r="N27" i="88" s="1"/>
  <c r="M29" i="88"/>
  <c r="N29" i="88" s="1"/>
  <c r="M31" i="88"/>
  <c r="N31" i="88" s="1"/>
  <c r="M33" i="88"/>
  <c r="N33" i="88" s="1"/>
  <c r="A239" i="107" l="1"/>
  <c r="A240" i="107"/>
  <c r="A238" i="107"/>
  <c r="A148" i="107"/>
  <c r="A149" i="107"/>
  <c r="A150" i="107"/>
  <c r="A151" i="107"/>
  <c r="A152" i="107"/>
  <c r="A153" i="107"/>
  <c r="A154" i="107"/>
  <c r="A155" i="107"/>
  <c r="A156" i="107"/>
  <c r="A157" i="107"/>
  <c r="A158" i="107"/>
  <c r="A159" i="107"/>
  <c r="A160" i="107"/>
  <c r="A161" i="107"/>
  <c r="A162" i="107"/>
  <c r="A163" i="107"/>
  <c r="A164" i="107"/>
  <c r="A165" i="107"/>
  <c r="A166" i="107"/>
  <c r="A167" i="107"/>
  <c r="A168" i="107"/>
  <c r="A169" i="107"/>
  <c r="A170" i="107"/>
  <c r="A171" i="107"/>
  <c r="A172" i="107"/>
  <c r="A173" i="107"/>
  <c r="A174" i="107"/>
  <c r="A175" i="107"/>
  <c r="A176" i="107"/>
  <c r="A177" i="107"/>
  <c r="A178" i="107"/>
  <c r="A179" i="107"/>
  <c r="A180" i="107"/>
  <c r="A181" i="107"/>
  <c r="A182" i="107"/>
  <c r="A183" i="107"/>
  <c r="A184" i="107"/>
  <c r="A185" i="107"/>
  <c r="A186" i="107"/>
  <c r="A187" i="107"/>
  <c r="A209" i="107"/>
  <c r="A210" i="107"/>
  <c r="A211" i="107"/>
  <c r="A212" i="107"/>
  <c r="A213" i="107"/>
  <c r="A216" i="107"/>
  <c r="A217" i="107"/>
  <c r="A218" i="107"/>
  <c r="A219" i="107"/>
  <c r="A220" i="107"/>
  <c r="A221" i="107"/>
  <c r="A222" i="107"/>
  <c r="A223" i="107"/>
  <c r="A224" i="107"/>
  <c r="A225" i="107"/>
  <c r="A226" i="107"/>
  <c r="A227" i="107"/>
  <c r="A228" i="107"/>
  <c r="A229" i="107"/>
  <c r="A230" i="107"/>
  <c r="A231" i="107"/>
  <c r="A232" i="107"/>
  <c r="A233" i="107"/>
  <c r="A234" i="107"/>
  <c r="A235" i="107"/>
  <c r="A236" i="107"/>
  <c r="A237" i="107"/>
  <c r="A241" i="107"/>
  <c r="A242" i="107"/>
  <c r="A243" i="107"/>
  <c r="A244" i="107"/>
  <c r="A245" i="107"/>
  <c r="A246" i="107"/>
  <c r="A247" i="107"/>
  <c r="A248" i="107"/>
  <c r="A249" i="107"/>
  <c r="A250" i="107"/>
  <c r="A251" i="107"/>
  <c r="A252" i="107"/>
  <c r="A253" i="107"/>
  <c r="A254" i="107"/>
  <c r="A255" i="107"/>
  <c r="A256" i="107"/>
  <c r="A257" i="107"/>
  <c r="A258" i="107"/>
  <c r="A259" i="107"/>
  <c r="A260" i="107"/>
  <c r="A261" i="107"/>
  <c r="A262" i="107"/>
  <c r="A263" i="107"/>
  <c r="A264" i="107"/>
  <c r="A265" i="107"/>
  <c r="A266" i="107"/>
  <c r="A267" i="107"/>
  <c r="A268" i="107"/>
  <c r="A269" i="107"/>
  <c r="A270" i="107"/>
  <c r="A271" i="107"/>
  <c r="A272" i="107"/>
  <c r="A273" i="107"/>
  <c r="A274" i="107"/>
  <c r="A275" i="107"/>
  <c r="A276" i="107"/>
  <c r="A277" i="107"/>
  <c r="A278" i="107"/>
  <c r="A279" i="107"/>
  <c r="A280" i="107"/>
  <c r="A281" i="107"/>
  <c r="A282" i="107"/>
  <c r="A283" i="107"/>
  <c r="A284" i="107"/>
  <c r="A285" i="107"/>
  <c r="A6" i="106" l="1"/>
  <c r="M6" i="106"/>
  <c r="M7" i="106"/>
  <c r="AB12" i="55" l="1"/>
  <c r="AB12" i="49"/>
  <c r="AB20" i="49"/>
  <c r="AA13" i="54"/>
  <c r="AB44" i="53"/>
  <c r="AB36" i="53"/>
  <c r="AB28" i="53"/>
  <c r="AB20" i="53"/>
  <c r="AB12" i="53"/>
  <c r="AB8" i="52"/>
  <c r="AB16" i="52"/>
  <c r="AB24" i="52"/>
  <c r="AB32" i="52"/>
  <c r="AB40" i="52"/>
  <c r="AB6" i="52"/>
  <c r="AB25" i="49"/>
  <c r="AB20" i="50"/>
  <c r="AB13" i="50"/>
  <c r="AB21" i="51"/>
  <c r="AB14" i="51"/>
  <c r="AB19" i="48"/>
  <c r="AB11" i="48"/>
  <c r="AB19" i="47"/>
  <c r="AB11" i="47"/>
  <c r="AB19" i="45"/>
  <c r="AB11" i="45"/>
  <c r="AB11" i="37"/>
  <c r="AB19" i="37"/>
  <c r="AB40" i="53"/>
  <c r="AB12" i="52"/>
  <c r="AB36" i="52"/>
  <c r="AB6" i="49"/>
  <c r="AB7" i="48"/>
  <c r="AB15" i="45"/>
  <c r="AB15" i="37"/>
  <c r="AB17" i="49"/>
  <c r="AB15" i="53"/>
  <c r="AB37" i="52"/>
  <c r="AB23" i="50"/>
  <c r="AB22" i="48"/>
  <c r="AB13" i="55"/>
  <c r="AB13" i="49"/>
  <c r="AB21" i="49"/>
  <c r="AA17" i="54"/>
  <c r="AA14" i="54"/>
  <c r="AB43" i="53"/>
  <c r="AB35" i="53"/>
  <c r="AB27" i="53"/>
  <c r="AB19" i="53"/>
  <c r="AB11" i="53"/>
  <c r="AB9" i="52"/>
  <c r="AB17" i="52"/>
  <c r="AB25" i="52"/>
  <c r="AB33" i="52"/>
  <c r="AB41" i="52"/>
  <c r="AB24" i="49"/>
  <c r="AB19" i="50"/>
  <c r="AB20" i="51"/>
  <c r="AB13" i="51"/>
  <c r="AB18" i="48"/>
  <c r="AB10" i="48"/>
  <c r="AB18" i="47"/>
  <c r="AB10" i="47"/>
  <c r="AB18" i="45"/>
  <c r="AB10" i="45"/>
  <c r="AB12" i="37"/>
  <c r="AB20" i="37"/>
  <c r="AB13" i="37"/>
  <c r="AB8" i="49"/>
  <c r="AB8" i="53"/>
  <c r="AB24" i="50"/>
  <c r="AB23" i="48"/>
  <c r="AB15" i="47"/>
  <c r="AB23" i="45"/>
  <c r="AB23" i="37"/>
  <c r="AB39" i="53"/>
  <c r="AB7" i="53"/>
  <c r="AB29" i="52"/>
  <c r="AB15" i="50"/>
  <c r="AB9" i="51"/>
  <c r="AB14" i="45"/>
  <c r="AB16" i="37"/>
  <c r="AB6" i="55"/>
  <c r="AB14" i="49"/>
  <c r="AA7" i="54"/>
  <c r="AA15" i="54"/>
  <c r="AB42" i="53"/>
  <c r="AB34" i="53"/>
  <c r="AB26" i="53"/>
  <c r="AB18" i="53"/>
  <c r="AB10" i="53"/>
  <c r="AB10" i="52"/>
  <c r="AB18" i="52"/>
  <c r="AB26" i="52"/>
  <c r="AB34" i="52"/>
  <c r="AB42" i="52"/>
  <c r="AB23" i="49"/>
  <c r="AB18" i="50"/>
  <c r="AB11" i="50"/>
  <c r="AB19" i="51"/>
  <c r="AB6" i="51"/>
  <c r="AB25" i="48"/>
  <c r="AB17" i="48"/>
  <c r="AB9" i="48"/>
  <c r="AB17" i="47"/>
  <c r="AB9" i="47"/>
  <c r="AB17" i="45"/>
  <c r="AB9" i="45"/>
  <c r="AB21" i="37"/>
  <c r="AA6" i="54"/>
  <c r="AB16" i="53"/>
  <c r="AB28" i="52"/>
  <c r="AB9" i="50"/>
  <c r="AB15" i="48"/>
  <c r="AA10" i="54"/>
  <c r="AB14" i="48"/>
  <c r="AB6" i="45"/>
  <c r="AB7" i="55"/>
  <c r="AB7" i="49"/>
  <c r="AB15" i="49"/>
  <c r="AA8" i="54"/>
  <c r="AA16" i="54"/>
  <c r="AB41" i="53"/>
  <c r="AB33" i="53"/>
  <c r="AB25" i="53"/>
  <c r="AB17" i="53"/>
  <c r="AB11" i="52"/>
  <c r="AB19" i="52"/>
  <c r="AB27" i="52"/>
  <c r="AB35" i="52"/>
  <c r="AB43" i="52"/>
  <c r="AB22" i="49"/>
  <c r="AB17" i="50"/>
  <c r="AB10" i="50"/>
  <c r="AB18" i="51"/>
  <c r="AB11" i="51"/>
  <c r="AB24" i="48"/>
  <c r="AB16" i="48"/>
  <c r="AB8" i="48"/>
  <c r="AB8" i="47"/>
  <c r="AB24" i="45"/>
  <c r="AB16" i="45"/>
  <c r="AB8" i="45"/>
  <c r="AB14" i="37"/>
  <c r="AB22" i="37"/>
  <c r="AB8" i="55"/>
  <c r="AB10" i="51"/>
  <c r="AB7" i="37"/>
  <c r="AB31" i="53"/>
  <c r="AB13" i="52"/>
  <c r="AB8" i="50"/>
  <c r="AB14" i="47"/>
  <c r="AB10" i="55"/>
  <c r="AB18" i="49"/>
  <c r="AA11" i="54"/>
  <c r="AB47" i="53"/>
  <c r="AB38" i="53"/>
  <c r="AB30" i="53"/>
  <c r="AB22" i="53"/>
  <c r="AB14" i="53"/>
  <c r="AB6" i="53"/>
  <c r="AB22" i="52"/>
  <c r="AB30" i="52"/>
  <c r="AB38" i="52"/>
  <c r="AB46" i="52"/>
  <c r="AB22" i="50"/>
  <c r="AB14" i="50"/>
  <c r="AB7" i="50"/>
  <c r="AB16" i="51"/>
  <c r="AB8" i="51"/>
  <c r="AB21" i="48"/>
  <c r="AB13" i="48"/>
  <c r="AB21" i="47"/>
  <c r="AB13" i="47"/>
  <c r="AB7" i="47"/>
  <c r="AB21" i="45"/>
  <c r="AB13" i="45"/>
  <c r="AB9" i="37"/>
  <c r="AB17" i="37"/>
  <c r="AB25" i="37"/>
  <c r="AA9" i="54"/>
  <c r="AB32" i="53"/>
  <c r="AB20" i="52"/>
  <c r="AB44" i="52"/>
  <c r="AB16" i="50"/>
  <c r="AB9" i="55"/>
  <c r="AB23" i="53"/>
  <c r="AB21" i="52"/>
  <c r="AB17" i="51"/>
  <c r="AB22" i="47"/>
  <c r="AB8" i="37"/>
  <c r="AB11" i="55"/>
  <c r="AB11" i="49"/>
  <c r="AB19" i="49"/>
  <c r="AA12" i="54"/>
  <c r="AB45" i="53"/>
  <c r="AB37" i="53"/>
  <c r="AB29" i="53"/>
  <c r="AB21" i="53"/>
  <c r="AB13" i="53"/>
  <c r="AB7" i="52"/>
  <c r="AB15" i="52"/>
  <c r="AB23" i="52"/>
  <c r="AB31" i="52"/>
  <c r="AB39" i="52"/>
  <c r="AB47" i="52"/>
  <c r="AB21" i="50"/>
  <c r="AB6" i="50"/>
  <c r="AB22" i="51"/>
  <c r="AB15" i="51"/>
  <c r="AB7" i="51"/>
  <c r="AB20" i="48"/>
  <c r="AB12" i="48"/>
  <c r="AB20" i="47"/>
  <c r="AB12" i="47"/>
  <c r="AB6" i="47"/>
  <c r="AB20" i="45"/>
  <c r="AB12" i="45"/>
  <c r="AB10" i="37"/>
  <c r="AB18" i="37"/>
  <c r="AB16" i="49"/>
  <c r="AB24" i="53"/>
  <c r="AB7" i="45"/>
  <c r="AB9" i="49"/>
  <c r="AB45" i="52"/>
  <c r="AB6" i="48"/>
  <c r="AB24" i="37"/>
  <c r="AL7" i="49"/>
  <c r="AL15" i="49"/>
  <c r="AL23" i="49"/>
  <c r="AL31" i="49"/>
  <c r="AL39" i="49"/>
  <c r="AL47" i="49"/>
  <c r="AL55" i="49"/>
  <c r="AL54" i="51"/>
  <c r="AL62" i="51"/>
  <c r="AL44" i="48"/>
  <c r="AL52" i="48"/>
  <c r="AL60" i="48"/>
  <c r="AL67" i="48"/>
  <c r="AL31" i="47"/>
  <c r="AL39" i="47"/>
  <c r="AL47" i="47"/>
  <c r="AL55" i="47"/>
  <c r="AL62" i="47"/>
  <c r="AL47" i="45"/>
  <c r="AL55" i="45"/>
  <c r="AL8" i="49"/>
  <c r="AL16" i="49"/>
  <c r="AL24" i="49"/>
  <c r="AL32" i="49"/>
  <c r="AL40" i="49"/>
  <c r="AL48" i="49"/>
  <c r="AL56" i="49"/>
  <c r="AL47" i="51"/>
  <c r="AL55" i="51"/>
  <c r="AL63" i="51"/>
  <c r="AL45" i="48"/>
  <c r="AL53" i="48"/>
  <c r="AL61" i="48"/>
  <c r="AL32" i="47"/>
  <c r="AL40" i="47"/>
  <c r="AL48" i="47"/>
  <c r="AL56" i="47"/>
  <c r="AL49" i="45"/>
  <c r="AL52" i="45"/>
  <c r="AL53" i="45"/>
  <c r="AL50" i="51"/>
  <c r="AL64" i="48"/>
  <c r="AL35" i="47"/>
  <c r="AL59" i="47"/>
  <c r="AL34" i="45"/>
  <c r="AL45" i="52"/>
  <c r="AL28" i="49"/>
  <c r="AL44" i="49"/>
  <c r="AL45" i="53"/>
  <c r="AL9" i="49"/>
  <c r="AL17" i="49"/>
  <c r="AL25" i="49"/>
  <c r="AL33" i="49"/>
  <c r="AL41" i="49"/>
  <c r="AL49" i="49"/>
  <c r="AL48" i="51"/>
  <c r="AL56" i="51"/>
  <c r="AL38" i="48"/>
  <c r="AL46" i="48"/>
  <c r="AL54" i="48"/>
  <c r="AL62" i="48"/>
  <c r="AL33" i="47"/>
  <c r="AL41" i="47"/>
  <c r="AL49" i="47"/>
  <c r="AL57" i="47"/>
  <c r="AL50" i="45"/>
  <c r="AL57" i="45"/>
  <c r="AL48" i="48"/>
  <c r="AL51" i="47"/>
  <c r="AL36" i="49"/>
  <c r="AL43" i="52"/>
  <c r="AL18" i="49"/>
  <c r="AL26" i="49"/>
  <c r="AL34" i="49"/>
  <c r="AL42" i="49"/>
  <c r="AL50" i="49"/>
  <c r="AL57" i="49"/>
  <c r="AL49" i="51"/>
  <c r="AL57" i="51"/>
  <c r="AL64" i="51"/>
  <c r="AL39" i="48"/>
  <c r="AL47" i="48"/>
  <c r="AL55" i="48"/>
  <c r="AL63" i="48"/>
  <c r="AL34" i="47"/>
  <c r="AL42" i="47"/>
  <c r="AL50" i="47"/>
  <c r="AL58" i="47"/>
  <c r="AL35" i="45"/>
  <c r="AL36" i="45"/>
  <c r="AL37" i="45"/>
  <c r="AL38" i="45"/>
  <c r="AL39" i="45"/>
  <c r="AL40" i="45"/>
  <c r="AL41" i="45"/>
  <c r="AL42" i="45"/>
  <c r="AL43" i="45"/>
  <c r="AL44" i="45"/>
  <c r="AL45" i="45"/>
  <c r="AL46" i="45"/>
  <c r="AL48" i="45"/>
  <c r="AL51" i="45"/>
  <c r="AL54" i="45"/>
  <c r="AL56" i="45"/>
  <c r="AL56" i="48"/>
  <c r="AL43" i="47"/>
  <c r="AL30" i="37"/>
  <c r="AL12" i="49"/>
  <c r="AL20" i="49"/>
  <c r="AL52" i="49"/>
  <c r="AL44" i="52"/>
  <c r="AL11" i="49"/>
  <c r="AL19" i="49"/>
  <c r="AL27" i="49"/>
  <c r="AL35" i="49"/>
  <c r="AL43" i="49"/>
  <c r="AL51" i="49"/>
  <c r="AL58" i="51"/>
  <c r="AL40" i="48"/>
  <c r="AL27" i="47"/>
  <c r="AL46" i="52"/>
  <c r="AL13" i="49"/>
  <c r="AL21" i="49"/>
  <c r="AL29" i="49"/>
  <c r="AL37" i="49"/>
  <c r="AL45" i="49"/>
  <c r="AL53" i="49"/>
  <c r="AL52" i="51"/>
  <c r="AL60" i="51"/>
  <c r="AL42" i="48"/>
  <c r="AL50" i="48"/>
  <c r="AL58" i="48"/>
  <c r="AL66" i="48"/>
  <c r="AL29" i="47"/>
  <c r="AL37" i="47"/>
  <c r="AL45" i="47"/>
  <c r="AL53" i="47"/>
  <c r="AL61" i="47"/>
  <c r="AL32" i="37"/>
  <c r="AL47" i="52"/>
  <c r="AL14" i="49"/>
  <c r="AL22" i="49"/>
  <c r="AL30" i="49"/>
  <c r="AL38" i="49"/>
  <c r="AL46" i="49"/>
  <c r="AL54" i="49"/>
  <c r="AL53" i="51"/>
  <c r="AL49" i="48"/>
  <c r="AL54" i="47"/>
  <c r="AL51" i="48"/>
  <c r="AL28" i="47"/>
  <c r="AL31" i="37"/>
  <c r="AL51" i="51"/>
  <c r="AL60" i="47"/>
  <c r="AL59" i="51"/>
  <c r="AL57" i="48"/>
  <c r="AL30" i="47"/>
  <c r="AL33" i="37"/>
  <c r="AL61" i="51"/>
  <c r="AL59" i="48"/>
  <c r="AL36" i="47"/>
  <c r="AL65" i="48"/>
  <c r="AL38" i="47"/>
  <c r="AL44" i="47"/>
  <c r="AL41" i="48"/>
  <c r="AL46" i="47"/>
  <c r="AL43" i="48"/>
  <c r="AL52" i="47"/>
  <c r="M11" i="92"/>
  <c r="A40" i="92" l="1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O5" i="105" l="1"/>
  <c r="A20" i="86" l="1"/>
  <c r="A21" i="86"/>
  <c r="A22" i="86"/>
  <c r="A23" i="86"/>
  <c r="A24" i="86"/>
  <c r="A25" i="86"/>
  <c r="A26" i="86"/>
  <c r="A27" i="86"/>
  <c r="A28" i="86"/>
  <c r="A29" i="86"/>
  <c r="A30" i="86"/>
  <c r="A31" i="86"/>
  <c r="A32" i="86"/>
  <c r="A33" i="86"/>
  <c r="A34" i="86"/>
  <c r="M20" i="86"/>
  <c r="M21" i="86"/>
  <c r="M22" i="86"/>
  <c r="M23" i="86"/>
  <c r="M24" i="86"/>
  <c r="M25" i="86"/>
  <c r="M26" i="86"/>
  <c r="M27" i="86"/>
  <c r="M28" i="86"/>
  <c r="M29" i="86"/>
  <c r="M30" i="86"/>
  <c r="M31" i="86"/>
  <c r="M32" i="86"/>
  <c r="M33" i="86"/>
  <c r="M34" i="86"/>
  <c r="M9" i="122" l="1"/>
  <c r="N9" i="122" s="1"/>
  <c r="M10" i="122"/>
  <c r="N10" i="122" s="1"/>
  <c r="M11" i="122"/>
  <c r="N11" i="122" s="1"/>
  <c r="M12" i="122"/>
  <c r="N12" i="122" s="1"/>
  <c r="M13" i="122"/>
  <c r="N13" i="122" s="1"/>
  <c r="M14" i="122"/>
  <c r="N14" i="122" s="1"/>
  <c r="M15" i="122"/>
  <c r="N15" i="122" s="1"/>
  <c r="M16" i="122"/>
  <c r="N16" i="122" s="1"/>
  <c r="M17" i="122"/>
  <c r="N17" i="122" s="1"/>
  <c r="M18" i="122"/>
  <c r="N18" i="122" s="1"/>
  <c r="M19" i="122"/>
  <c r="N19" i="122" s="1"/>
  <c r="M20" i="122"/>
  <c r="N20" i="122" s="1"/>
  <c r="M21" i="122"/>
  <c r="N21" i="122" s="1"/>
  <c r="M22" i="122"/>
  <c r="N22" i="122" s="1"/>
  <c r="M23" i="122"/>
  <c r="N23" i="122" s="1"/>
  <c r="M24" i="122"/>
  <c r="N24" i="122" s="1"/>
  <c r="M25" i="122"/>
  <c r="N25" i="122" s="1"/>
  <c r="M26" i="122"/>
  <c r="N26" i="122" s="1"/>
  <c r="M27" i="122"/>
  <c r="N27" i="122" s="1"/>
  <c r="M28" i="122"/>
  <c r="N28" i="122" s="1"/>
  <c r="M29" i="122"/>
  <c r="N29" i="122" s="1"/>
  <c r="M30" i="122"/>
  <c r="N30" i="122" s="1"/>
  <c r="M31" i="122"/>
  <c r="N31" i="122" s="1"/>
  <c r="M32" i="122"/>
  <c r="N32" i="122" s="1"/>
  <c r="M33" i="122"/>
  <c r="N33" i="122" s="1"/>
  <c r="M34" i="122"/>
  <c r="N34" i="122" s="1"/>
  <c r="M35" i="122"/>
  <c r="N35" i="122" s="1"/>
  <c r="M36" i="122"/>
  <c r="N36" i="122" s="1"/>
  <c r="M37" i="122"/>
  <c r="N37" i="122" s="1"/>
  <c r="M38" i="122"/>
  <c r="N38" i="122" s="1"/>
  <c r="M39" i="122"/>
  <c r="N39" i="122" s="1"/>
  <c r="M40" i="122"/>
  <c r="N40" i="122" s="1"/>
  <c r="M41" i="122"/>
  <c r="N41" i="122" s="1"/>
  <c r="M8" i="122"/>
  <c r="N8" i="122" s="1"/>
  <c r="M7" i="122"/>
  <c r="M10" i="81" l="1"/>
  <c r="M11" i="81"/>
  <c r="M12" i="81"/>
  <c r="M13" i="81"/>
  <c r="M14" i="81"/>
  <c r="M15" i="81"/>
  <c r="M16" i="81"/>
  <c r="M17" i="81"/>
  <c r="M18" i="81"/>
  <c r="M19" i="81"/>
  <c r="M20" i="81"/>
  <c r="M21" i="81"/>
  <c r="M22" i="81"/>
  <c r="M23" i="81"/>
  <c r="M24" i="81"/>
  <c r="M25" i="81"/>
  <c r="M26" i="81"/>
  <c r="M27" i="81"/>
  <c r="M28" i="81"/>
  <c r="M29" i="81"/>
  <c r="M30" i="81"/>
  <c r="M31" i="81"/>
  <c r="M32" i="81"/>
  <c r="M33" i="81"/>
  <c r="M34" i="81"/>
  <c r="M35" i="81"/>
  <c r="M36" i="81"/>
  <c r="M37" i="81"/>
  <c r="M38" i="81"/>
  <c r="M39" i="81"/>
  <c r="M40" i="81"/>
  <c r="N40" i="81" s="1"/>
  <c r="M41" i="81"/>
  <c r="N41" i="81" s="1"/>
  <c r="M42" i="81"/>
  <c r="M43" i="81"/>
  <c r="M44" i="81"/>
  <c r="M45" i="81"/>
  <c r="N45" i="81" s="1"/>
  <c r="M46" i="81"/>
  <c r="N46" i="81" s="1"/>
  <c r="M47" i="81"/>
  <c r="N47" i="81" s="1"/>
  <c r="M48" i="81"/>
  <c r="N48" i="81" s="1"/>
  <c r="M49" i="81"/>
  <c r="N49" i="81" s="1"/>
  <c r="M50" i="81"/>
  <c r="M51" i="81"/>
  <c r="M52" i="81"/>
  <c r="M53" i="81"/>
  <c r="M54" i="81"/>
  <c r="M9" i="81"/>
  <c r="M8" i="81"/>
  <c r="A40" i="81"/>
  <c r="A41" i="81"/>
  <c r="A42" i="81"/>
  <c r="A43" i="81"/>
  <c r="A44" i="81"/>
  <c r="A45" i="81"/>
  <c r="A46" i="81"/>
  <c r="A47" i="81"/>
  <c r="A48" i="81"/>
  <c r="A49" i="81"/>
  <c r="A50" i="81"/>
  <c r="A51" i="81"/>
  <c r="A52" i="81"/>
  <c r="A53" i="81"/>
  <c r="A54" i="81"/>
  <c r="N44" i="81"/>
  <c r="N42" i="81"/>
  <c r="N43" i="81"/>
  <c r="N50" i="81"/>
  <c r="N51" i="81"/>
  <c r="N52" i="81"/>
  <c r="N53" i="81"/>
  <c r="N54" i="81"/>
  <c r="M6" i="108" l="1"/>
  <c r="M100" i="123"/>
  <c r="A100" i="123"/>
  <c r="M99" i="123"/>
  <c r="A99" i="123"/>
  <c r="M98" i="123"/>
  <c r="A98" i="123"/>
  <c r="M97" i="123"/>
  <c r="A97" i="123"/>
  <c r="M96" i="123"/>
  <c r="A96" i="123"/>
  <c r="M95" i="123"/>
  <c r="A95" i="123"/>
  <c r="M94" i="123"/>
  <c r="A94" i="123"/>
  <c r="M93" i="123"/>
  <c r="A93" i="123"/>
  <c r="M92" i="123"/>
  <c r="A92" i="123"/>
  <c r="M91" i="123"/>
  <c r="A91" i="123"/>
  <c r="M90" i="123"/>
  <c r="A90" i="123"/>
  <c r="M89" i="123"/>
  <c r="A89" i="123"/>
  <c r="M88" i="123"/>
  <c r="A88" i="123"/>
  <c r="M87" i="123"/>
  <c r="A87" i="123"/>
  <c r="M86" i="123"/>
  <c r="A86" i="123"/>
  <c r="M85" i="123"/>
  <c r="A85" i="123"/>
  <c r="M84" i="123"/>
  <c r="A84" i="123"/>
  <c r="M83" i="123"/>
  <c r="A83" i="123"/>
  <c r="M82" i="123"/>
  <c r="A82" i="123"/>
  <c r="M81" i="123"/>
  <c r="A81" i="123"/>
  <c r="M80" i="123"/>
  <c r="A80" i="123"/>
  <c r="M79" i="123"/>
  <c r="A79" i="123"/>
  <c r="M78" i="123"/>
  <c r="A78" i="123"/>
  <c r="M77" i="123"/>
  <c r="A77" i="123"/>
  <c r="M76" i="123"/>
  <c r="A76" i="123"/>
  <c r="M75" i="123"/>
  <c r="A75" i="123"/>
  <c r="M74" i="123"/>
  <c r="A74" i="123"/>
  <c r="M73" i="123"/>
  <c r="A73" i="123"/>
  <c r="M72" i="123"/>
  <c r="A72" i="123"/>
  <c r="M71" i="123"/>
  <c r="A71" i="123"/>
  <c r="M70" i="123"/>
  <c r="A70" i="123"/>
  <c r="M69" i="123"/>
  <c r="A69" i="123"/>
  <c r="M68" i="123"/>
  <c r="A68" i="123"/>
  <c r="M67" i="123"/>
  <c r="A67" i="123"/>
  <c r="M66" i="123"/>
  <c r="A66" i="123"/>
  <c r="M65" i="123"/>
  <c r="A65" i="123"/>
  <c r="M64" i="123"/>
  <c r="A64" i="123"/>
  <c r="M63" i="123"/>
  <c r="A63" i="123"/>
  <c r="M62" i="123"/>
  <c r="A62" i="123"/>
  <c r="M61" i="123"/>
  <c r="A61" i="123"/>
  <c r="M60" i="123"/>
  <c r="A60" i="123"/>
  <c r="M59" i="123"/>
  <c r="A59" i="123"/>
  <c r="M58" i="123"/>
  <c r="A58" i="123"/>
  <c r="M57" i="123"/>
  <c r="A57" i="123"/>
  <c r="M56" i="123"/>
  <c r="A56" i="123"/>
  <c r="M55" i="123"/>
  <c r="A55" i="123"/>
  <c r="M54" i="123"/>
  <c r="A54" i="123"/>
  <c r="M53" i="123"/>
  <c r="A53" i="123"/>
  <c r="M52" i="123"/>
  <c r="A52" i="123"/>
  <c r="M51" i="123"/>
  <c r="A51" i="123"/>
  <c r="M50" i="123"/>
  <c r="A50" i="123"/>
  <c r="M49" i="123"/>
  <c r="A49" i="123"/>
  <c r="M48" i="123"/>
  <c r="A48" i="123"/>
  <c r="M47" i="123"/>
  <c r="A47" i="123"/>
  <c r="M46" i="123"/>
  <c r="A46" i="123"/>
  <c r="M45" i="123"/>
  <c r="A45" i="123"/>
  <c r="M44" i="123"/>
  <c r="A44" i="123"/>
  <c r="M43" i="123"/>
  <c r="A43" i="123"/>
  <c r="M42" i="123"/>
  <c r="A42" i="123"/>
  <c r="M41" i="123"/>
  <c r="A41" i="123"/>
  <c r="M40" i="123"/>
  <c r="A40" i="123"/>
  <c r="M39" i="123"/>
  <c r="A39" i="123"/>
  <c r="M38" i="123"/>
  <c r="A38" i="123"/>
  <c r="M37" i="123"/>
  <c r="A37" i="123"/>
  <c r="M36" i="123"/>
  <c r="A36" i="123"/>
  <c r="M35" i="123"/>
  <c r="A35" i="123"/>
  <c r="M34" i="123"/>
  <c r="A34" i="123"/>
  <c r="M33" i="123"/>
  <c r="A33" i="123"/>
  <c r="M32" i="123"/>
  <c r="A32" i="123"/>
  <c r="M31" i="123"/>
  <c r="A31" i="123"/>
  <c r="M30" i="123"/>
  <c r="A30" i="123"/>
  <c r="M29" i="123"/>
  <c r="N29" i="123" s="1"/>
  <c r="A29" i="123"/>
  <c r="M28" i="123"/>
  <c r="A28" i="123"/>
  <c r="M27" i="123"/>
  <c r="A27" i="123"/>
  <c r="M26" i="123"/>
  <c r="A26" i="123"/>
  <c r="N25" i="123"/>
  <c r="M25" i="123"/>
  <c r="A25" i="123"/>
  <c r="M24" i="123"/>
  <c r="A24" i="123"/>
  <c r="M23" i="123"/>
  <c r="A23" i="123"/>
  <c r="M22" i="123"/>
  <c r="A22" i="123"/>
  <c r="M21" i="123"/>
  <c r="A21" i="123"/>
  <c r="M20" i="123"/>
  <c r="A20" i="123"/>
  <c r="M19" i="123"/>
  <c r="A19" i="123"/>
  <c r="M18" i="123"/>
  <c r="A18" i="123"/>
  <c r="M17" i="123"/>
  <c r="A17" i="123"/>
  <c r="M16" i="123"/>
  <c r="A16" i="123"/>
  <c r="M15" i="123"/>
  <c r="A15" i="123"/>
  <c r="M14" i="123"/>
  <c r="A14" i="123"/>
  <c r="M13" i="123"/>
  <c r="A13" i="123"/>
  <c r="M12" i="123"/>
  <c r="A12" i="123"/>
  <c r="M11" i="123"/>
  <c r="A11" i="123"/>
  <c r="M10" i="123"/>
  <c r="A10" i="123"/>
  <c r="M9" i="123"/>
  <c r="A9" i="123"/>
  <c r="M8" i="123"/>
  <c r="A8" i="123"/>
  <c r="M7" i="123"/>
  <c r="A7" i="123"/>
  <c r="M6" i="123"/>
  <c r="N6" i="123" s="1"/>
  <c r="A6" i="123"/>
  <c r="N5" i="123"/>
  <c r="A2" i="123"/>
  <c r="A1" i="123" s="1"/>
  <c r="M7" i="81"/>
  <c r="A7" i="81"/>
  <c r="M6" i="81"/>
  <c r="A6" i="81"/>
  <c r="A7" i="82"/>
  <c r="M6" i="82"/>
  <c r="A6" i="82"/>
  <c r="M7" i="85"/>
  <c r="A7" i="85"/>
  <c r="M6" i="85"/>
  <c r="A6" i="85"/>
  <c r="N7" i="122"/>
  <c r="A7" i="122"/>
  <c r="M6" i="122"/>
  <c r="N6" i="122" s="1"/>
  <c r="A6" i="122"/>
  <c r="M84" i="122"/>
  <c r="A84" i="122"/>
  <c r="M83" i="122"/>
  <c r="A83" i="122"/>
  <c r="M82" i="122"/>
  <c r="A82" i="122"/>
  <c r="M81" i="122"/>
  <c r="A81" i="122"/>
  <c r="M80" i="122"/>
  <c r="A80" i="122"/>
  <c r="M79" i="122"/>
  <c r="A79" i="122"/>
  <c r="M78" i="122"/>
  <c r="A78" i="122"/>
  <c r="M77" i="122"/>
  <c r="A77" i="122"/>
  <c r="M76" i="122"/>
  <c r="A76" i="122"/>
  <c r="M75" i="122"/>
  <c r="A75" i="122"/>
  <c r="M74" i="122"/>
  <c r="A74" i="122"/>
  <c r="M73" i="122"/>
  <c r="A73" i="122"/>
  <c r="M72" i="122"/>
  <c r="A72" i="122"/>
  <c r="M71" i="122"/>
  <c r="A71" i="122"/>
  <c r="M70" i="122"/>
  <c r="A70" i="122"/>
  <c r="M69" i="122"/>
  <c r="A69" i="122"/>
  <c r="M68" i="122"/>
  <c r="A68" i="122"/>
  <c r="M67" i="122"/>
  <c r="A67" i="122"/>
  <c r="M66" i="122"/>
  <c r="A66" i="122"/>
  <c r="M65" i="122"/>
  <c r="A65" i="122"/>
  <c r="M64" i="122"/>
  <c r="A64" i="122"/>
  <c r="M63" i="122"/>
  <c r="A63" i="122"/>
  <c r="M62" i="122"/>
  <c r="A62" i="122"/>
  <c r="M61" i="122"/>
  <c r="A61" i="122"/>
  <c r="M60" i="122"/>
  <c r="A60" i="122"/>
  <c r="M59" i="122"/>
  <c r="A59" i="122"/>
  <c r="M58" i="122"/>
  <c r="A58" i="122"/>
  <c r="M57" i="122"/>
  <c r="A57" i="122"/>
  <c r="M56" i="122"/>
  <c r="A56" i="122"/>
  <c r="M55" i="122"/>
  <c r="A55" i="122"/>
  <c r="M54" i="122"/>
  <c r="A54" i="122"/>
  <c r="M53" i="122"/>
  <c r="A53" i="122"/>
  <c r="M52" i="122"/>
  <c r="A52" i="122"/>
  <c r="M51" i="122"/>
  <c r="A51" i="122"/>
  <c r="M50" i="122"/>
  <c r="A50" i="122"/>
  <c r="M49" i="122"/>
  <c r="A49" i="122"/>
  <c r="M48" i="122"/>
  <c r="A48" i="122"/>
  <c r="M47" i="122"/>
  <c r="A47" i="122"/>
  <c r="M46" i="122"/>
  <c r="A46" i="122"/>
  <c r="M45" i="122"/>
  <c r="A45" i="122"/>
  <c r="M44" i="122"/>
  <c r="A44" i="122"/>
  <c r="M43" i="122"/>
  <c r="N43" i="122" s="1"/>
  <c r="A43" i="122"/>
  <c r="M42" i="122"/>
  <c r="N42" i="122" s="1"/>
  <c r="A42" i="122"/>
  <c r="A41" i="122"/>
  <c r="A40" i="122"/>
  <c r="A39" i="122"/>
  <c r="A38" i="122"/>
  <c r="A37" i="122"/>
  <c r="A36" i="122"/>
  <c r="A35" i="122"/>
  <c r="A34" i="122"/>
  <c r="A33" i="122"/>
  <c r="A32" i="122"/>
  <c r="A31" i="122"/>
  <c r="A30" i="122"/>
  <c r="A29" i="122"/>
  <c r="A28" i="122"/>
  <c r="A27" i="122"/>
  <c r="A26" i="122"/>
  <c r="A25" i="122"/>
  <c r="A24" i="122"/>
  <c r="A23" i="122"/>
  <c r="A22" i="122"/>
  <c r="A21" i="122"/>
  <c r="A20" i="122"/>
  <c r="A19" i="122"/>
  <c r="A18" i="122"/>
  <c r="A17" i="122"/>
  <c r="A16" i="122"/>
  <c r="A15" i="122"/>
  <c r="A14" i="122"/>
  <c r="A13" i="122"/>
  <c r="A12" i="122"/>
  <c r="A11" i="122"/>
  <c r="A10" i="122"/>
  <c r="A9" i="122"/>
  <c r="A8" i="122"/>
  <c r="A2" i="122"/>
  <c r="A1" i="122" s="1"/>
  <c r="P15" i="47" l="1"/>
  <c r="P23" i="47"/>
  <c r="P14" i="37"/>
  <c r="P22" i="37"/>
  <c r="P6" i="37"/>
  <c r="P6" i="51"/>
  <c r="P9" i="52"/>
  <c r="P17" i="52"/>
  <c r="P25" i="52"/>
  <c r="P33" i="52"/>
  <c r="P41" i="52"/>
  <c r="Q17" i="54"/>
  <c r="P8" i="55"/>
  <c r="P45" i="53"/>
  <c r="P44" i="52"/>
  <c r="P46" i="52"/>
  <c r="P7" i="49"/>
  <c r="P9" i="49"/>
  <c r="P11" i="49"/>
  <c r="P13" i="49"/>
  <c r="P15" i="49"/>
  <c r="P17" i="49"/>
  <c r="P19" i="49"/>
  <c r="P21" i="49"/>
  <c r="P23" i="49"/>
  <c r="P25" i="49"/>
  <c r="P27" i="49"/>
  <c r="P29" i="49"/>
  <c r="P31" i="49"/>
  <c r="P33" i="49"/>
  <c r="P35" i="49"/>
  <c r="P37" i="49"/>
  <c r="P39" i="49"/>
  <c r="P41" i="49"/>
  <c r="P43" i="49"/>
  <c r="P45" i="49"/>
  <c r="P47" i="49"/>
  <c r="P49" i="49"/>
  <c r="P51" i="49"/>
  <c r="P53" i="49"/>
  <c r="P55" i="49"/>
  <c r="P57" i="49"/>
  <c r="P9" i="50"/>
  <c r="P13" i="50"/>
  <c r="P16" i="50"/>
  <c r="P20" i="50"/>
  <c r="P24" i="50"/>
  <c r="P27" i="50"/>
  <c r="P35" i="50"/>
  <c r="P43" i="50"/>
  <c r="P51" i="50"/>
  <c r="P59" i="50"/>
  <c r="P12" i="51"/>
  <c r="P19" i="51"/>
  <c r="P27" i="51"/>
  <c r="P38" i="51"/>
  <c r="P47" i="51"/>
  <c r="P57" i="51"/>
  <c r="P13" i="48"/>
  <c r="P21" i="48"/>
  <c r="P29" i="48"/>
  <c r="P32" i="48"/>
  <c r="P36" i="48"/>
  <c r="P36" i="45"/>
  <c r="P44" i="45"/>
  <c r="P52" i="45"/>
  <c r="P10" i="47"/>
  <c r="P18" i="47"/>
  <c r="P26" i="47"/>
  <c r="P9" i="45"/>
  <c r="P11" i="45"/>
  <c r="P13" i="45"/>
  <c r="P15" i="45"/>
  <c r="P17" i="45"/>
  <c r="P19" i="45"/>
  <c r="P21" i="45"/>
  <c r="P23" i="45"/>
  <c r="P25" i="45"/>
  <c r="P27" i="45"/>
  <c r="P29" i="45"/>
  <c r="P31" i="45"/>
  <c r="P33" i="45"/>
  <c r="P11" i="37"/>
  <c r="P19" i="37"/>
  <c r="P27" i="37"/>
  <c r="P6" i="49"/>
  <c r="P14" i="52"/>
  <c r="P22" i="52"/>
  <c r="P30" i="52"/>
  <c r="P38" i="52"/>
  <c r="P6" i="53"/>
  <c r="P9" i="55"/>
  <c r="P30" i="50"/>
  <c r="P38" i="50"/>
  <c r="P46" i="50"/>
  <c r="P54" i="50"/>
  <c r="P7" i="51"/>
  <c r="P15" i="51"/>
  <c r="P22" i="51"/>
  <c r="P30" i="51"/>
  <c r="P37" i="51"/>
  <c r="P48" i="51"/>
  <c r="P60" i="51"/>
  <c r="P10" i="48"/>
  <c r="P18" i="48"/>
  <c r="P26" i="48"/>
  <c r="P7" i="47"/>
  <c r="P13" i="47"/>
  <c r="P21" i="47"/>
  <c r="P7" i="48"/>
  <c r="P7" i="45"/>
  <c r="P8" i="37"/>
  <c r="P16" i="37"/>
  <c r="P24" i="37"/>
  <c r="P11" i="52"/>
  <c r="P19" i="52"/>
  <c r="P27" i="52"/>
  <c r="P35" i="52"/>
  <c r="P6" i="52"/>
  <c r="P7" i="53"/>
  <c r="P9" i="53"/>
  <c r="P11" i="53"/>
  <c r="P13" i="53"/>
  <c r="P15" i="53"/>
  <c r="P17" i="53"/>
  <c r="P19" i="53"/>
  <c r="P21" i="53"/>
  <c r="P23" i="53"/>
  <c r="P25" i="53"/>
  <c r="P27" i="53"/>
  <c r="P29" i="53"/>
  <c r="P31" i="53"/>
  <c r="P33" i="53"/>
  <c r="P35" i="53"/>
  <c r="P37" i="53"/>
  <c r="P39" i="53"/>
  <c r="P41" i="53"/>
  <c r="P43" i="53"/>
  <c r="P10" i="55"/>
  <c r="P10" i="50"/>
  <c r="P17" i="50"/>
  <c r="P21" i="50"/>
  <c r="P25" i="50"/>
  <c r="P33" i="50"/>
  <c r="P41" i="50"/>
  <c r="P49" i="50"/>
  <c r="P57" i="50"/>
  <c r="P10" i="51"/>
  <c r="P25" i="51"/>
  <c r="P33" i="51"/>
  <c r="P36" i="51"/>
  <c r="P49" i="51"/>
  <c r="P55" i="51"/>
  <c r="P15" i="48"/>
  <c r="P23" i="48"/>
  <c r="P31" i="48"/>
  <c r="P35" i="48"/>
  <c r="P42" i="45"/>
  <c r="P50" i="45"/>
  <c r="P30" i="37"/>
  <c r="P8" i="47"/>
  <c r="P16" i="47"/>
  <c r="P24" i="47"/>
  <c r="P13" i="37"/>
  <c r="P21" i="37"/>
  <c r="P29" i="37"/>
  <c r="P8" i="52"/>
  <c r="P16" i="52"/>
  <c r="P24" i="52"/>
  <c r="P32" i="52"/>
  <c r="P40" i="52"/>
  <c r="P11" i="55"/>
  <c r="P28" i="50"/>
  <c r="P36" i="50"/>
  <c r="P44" i="50"/>
  <c r="P52" i="50"/>
  <c r="P13" i="51"/>
  <c r="P20" i="51"/>
  <c r="P28" i="51"/>
  <c r="P35" i="51"/>
  <c r="P50" i="51"/>
  <c r="P58" i="51"/>
  <c r="P12" i="48"/>
  <c r="P20" i="48"/>
  <c r="P28" i="48"/>
  <c r="P40" i="48"/>
  <c r="P42" i="48"/>
  <c r="P44" i="48"/>
  <c r="P46" i="48"/>
  <c r="P48" i="48"/>
  <c r="P50" i="48"/>
  <c r="P52" i="48"/>
  <c r="P54" i="48"/>
  <c r="P56" i="48"/>
  <c r="P58" i="48"/>
  <c r="P60" i="48"/>
  <c r="P62" i="48"/>
  <c r="P64" i="48"/>
  <c r="P66" i="48"/>
  <c r="P28" i="47"/>
  <c r="P30" i="47"/>
  <c r="P32" i="47"/>
  <c r="P34" i="47"/>
  <c r="P36" i="47"/>
  <c r="P38" i="47"/>
  <c r="P40" i="47"/>
  <c r="P42" i="47"/>
  <c r="P44" i="47"/>
  <c r="P46" i="47"/>
  <c r="P48" i="47"/>
  <c r="P50" i="47"/>
  <c r="P52" i="47"/>
  <c r="P54" i="47"/>
  <c r="P56" i="47"/>
  <c r="P58" i="47"/>
  <c r="P60" i="47"/>
  <c r="P62" i="47"/>
  <c r="P11" i="47"/>
  <c r="P19" i="47"/>
  <c r="P8" i="48"/>
  <c r="P10" i="37"/>
  <c r="P18" i="37"/>
  <c r="P26" i="37"/>
  <c r="P9" i="48"/>
  <c r="P6" i="50"/>
  <c r="P13" i="52"/>
  <c r="P21" i="52"/>
  <c r="P29" i="52"/>
  <c r="P37" i="52"/>
  <c r="P12" i="55"/>
  <c r="P43" i="52"/>
  <c r="P45" i="52"/>
  <c r="P47" i="52"/>
  <c r="P8" i="49"/>
  <c r="P10" i="49"/>
  <c r="P12" i="49"/>
  <c r="P14" i="49"/>
  <c r="P16" i="49"/>
  <c r="P18" i="49"/>
  <c r="P20" i="49"/>
  <c r="P22" i="49"/>
  <c r="P24" i="49"/>
  <c r="P26" i="49"/>
  <c r="P28" i="49"/>
  <c r="P30" i="49"/>
  <c r="P32" i="49"/>
  <c r="P34" i="49"/>
  <c r="P36" i="49"/>
  <c r="P38" i="49"/>
  <c r="P40" i="49"/>
  <c r="P42" i="49"/>
  <c r="P44" i="49"/>
  <c r="P46" i="49"/>
  <c r="P48" i="49"/>
  <c r="P50" i="49"/>
  <c r="P52" i="49"/>
  <c r="P54" i="49"/>
  <c r="P56" i="49"/>
  <c r="P7" i="50"/>
  <c r="P11" i="50"/>
  <c r="P14" i="50"/>
  <c r="P18" i="50"/>
  <c r="P22" i="50"/>
  <c r="P31" i="50"/>
  <c r="P39" i="50"/>
  <c r="P47" i="50"/>
  <c r="P55" i="50"/>
  <c r="P8" i="51"/>
  <c r="P16" i="51"/>
  <c r="P23" i="51"/>
  <c r="P31" i="51"/>
  <c r="P42" i="51"/>
  <c r="P43" i="51"/>
  <c r="P51" i="51"/>
  <c r="P17" i="48"/>
  <c r="P25" i="48"/>
  <c r="P34" i="48"/>
  <c r="P38" i="48"/>
  <c r="P40" i="45"/>
  <c r="P48" i="45"/>
  <c r="P56" i="45"/>
  <c r="P14" i="47"/>
  <c r="P22" i="47"/>
  <c r="P8" i="45"/>
  <c r="P10" i="45"/>
  <c r="P12" i="45"/>
  <c r="P14" i="45"/>
  <c r="P16" i="45"/>
  <c r="P18" i="45"/>
  <c r="P20" i="45"/>
  <c r="P22" i="45"/>
  <c r="P24" i="45"/>
  <c r="P26" i="45"/>
  <c r="P28" i="45"/>
  <c r="P30" i="45"/>
  <c r="P32" i="45"/>
  <c r="P7" i="37"/>
  <c r="P15" i="37"/>
  <c r="P23" i="37"/>
  <c r="P10" i="52"/>
  <c r="P18" i="52"/>
  <c r="P26" i="52"/>
  <c r="P34" i="52"/>
  <c r="P42" i="52"/>
  <c r="P6" i="54"/>
  <c r="P13" i="55"/>
  <c r="P26" i="50"/>
  <c r="P34" i="50"/>
  <c r="P42" i="50"/>
  <c r="P50" i="50"/>
  <c r="P58" i="50"/>
  <c r="P11" i="51"/>
  <c r="P18" i="51"/>
  <c r="P26" i="51"/>
  <c r="P41" i="51"/>
  <c r="P44" i="51"/>
  <c r="P52" i="51"/>
  <c r="P56" i="51"/>
  <c r="P14" i="48"/>
  <c r="P22" i="48"/>
  <c r="P30" i="48"/>
  <c r="P43" i="45"/>
  <c r="P51" i="45"/>
  <c r="P31" i="37"/>
  <c r="P33" i="37"/>
  <c r="P17" i="47"/>
  <c r="P12" i="52"/>
  <c r="P18" i="53"/>
  <c r="P34" i="53"/>
  <c r="P29" i="50"/>
  <c r="P39" i="51"/>
  <c r="P61" i="51"/>
  <c r="P62" i="51"/>
  <c r="P63" i="51"/>
  <c r="P64" i="51"/>
  <c r="P45" i="48"/>
  <c r="P61" i="48"/>
  <c r="P37" i="47"/>
  <c r="P46" i="51"/>
  <c r="P29" i="47"/>
  <c r="P12" i="47"/>
  <c r="P40" i="53"/>
  <c r="P56" i="50"/>
  <c r="P43" i="47"/>
  <c r="P6" i="48"/>
  <c r="P20" i="37"/>
  <c r="P31" i="52"/>
  <c r="P16" i="53"/>
  <c r="P32" i="53"/>
  <c r="P8" i="50"/>
  <c r="P40" i="50"/>
  <c r="P17" i="51"/>
  <c r="P59" i="51"/>
  <c r="P19" i="48"/>
  <c r="P43" i="48"/>
  <c r="P59" i="48"/>
  <c r="P35" i="47"/>
  <c r="P51" i="47"/>
  <c r="P47" i="45"/>
  <c r="P42" i="53"/>
  <c r="P24" i="53"/>
  <c r="P53" i="51"/>
  <c r="P67" i="48"/>
  <c r="P39" i="45"/>
  <c r="P25" i="47"/>
  <c r="P9" i="37"/>
  <c r="P20" i="52"/>
  <c r="P14" i="53"/>
  <c r="P30" i="53"/>
  <c r="Q7" i="54"/>
  <c r="Q8" i="54"/>
  <c r="Q9" i="54"/>
  <c r="Q10" i="54"/>
  <c r="Q11" i="54"/>
  <c r="Q12" i="54"/>
  <c r="Q13" i="54"/>
  <c r="Q14" i="54"/>
  <c r="Q15" i="54"/>
  <c r="P7" i="55"/>
  <c r="P37" i="50"/>
  <c r="P14" i="51"/>
  <c r="P41" i="48"/>
  <c r="P57" i="48"/>
  <c r="P33" i="47"/>
  <c r="P49" i="47"/>
  <c r="P38" i="45"/>
  <c r="P41" i="45"/>
  <c r="P54" i="45"/>
  <c r="P57" i="45"/>
  <c r="P32" i="37"/>
  <c r="P35" i="45"/>
  <c r="P28" i="52"/>
  <c r="P26" i="53"/>
  <c r="P45" i="50"/>
  <c r="P16" i="48"/>
  <c r="P45" i="47"/>
  <c r="P15" i="52"/>
  <c r="P32" i="51"/>
  <c r="P51" i="48"/>
  <c r="P59" i="47"/>
  <c r="P55" i="45"/>
  <c r="P6" i="47"/>
  <c r="P28" i="37"/>
  <c r="P7" i="52"/>
  <c r="P39" i="52"/>
  <c r="P12" i="53"/>
  <c r="P28" i="53"/>
  <c r="P44" i="53"/>
  <c r="Q16" i="54"/>
  <c r="P6" i="55"/>
  <c r="P15" i="50"/>
  <c r="P48" i="50"/>
  <c r="P24" i="51"/>
  <c r="P34" i="51"/>
  <c r="P45" i="51"/>
  <c r="P27" i="48"/>
  <c r="P37" i="48"/>
  <c r="P39" i="48"/>
  <c r="P55" i="48"/>
  <c r="P31" i="47"/>
  <c r="P47" i="47"/>
  <c r="P45" i="45"/>
  <c r="P17" i="37"/>
  <c r="P10" i="53"/>
  <c r="P53" i="48"/>
  <c r="P49" i="45"/>
  <c r="P9" i="47"/>
  <c r="P6" i="45"/>
  <c r="P25" i="37"/>
  <c r="P36" i="52"/>
  <c r="P22" i="53"/>
  <c r="P38" i="53"/>
  <c r="P12" i="50"/>
  <c r="P53" i="50"/>
  <c r="P29" i="51"/>
  <c r="P54" i="51"/>
  <c r="P24" i="48"/>
  <c r="P33" i="48"/>
  <c r="P49" i="48"/>
  <c r="P65" i="48"/>
  <c r="P41" i="47"/>
  <c r="P57" i="47"/>
  <c r="P20" i="47"/>
  <c r="P12" i="37"/>
  <c r="P23" i="52"/>
  <c r="P20" i="53"/>
  <c r="P36" i="53"/>
  <c r="P32" i="50"/>
  <c r="P9" i="51"/>
  <c r="P40" i="51"/>
  <c r="P11" i="48"/>
  <c r="P47" i="48"/>
  <c r="P63" i="48"/>
  <c r="P39" i="47"/>
  <c r="P55" i="47"/>
  <c r="P37" i="45"/>
  <c r="P53" i="45"/>
  <c r="P19" i="50"/>
  <c r="P53" i="47"/>
  <c r="P34" i="45"/>
  <c r="P21" i="51"/>
  <c r="P61" i="47"/>
  <c r="P8" i="53"/>
  <c r="P23" i="50"/>
  <c r="P27" i="47"/>
  <c r="P46" i="45"/>
  <c r="Q11" i="51"/>
  <c r="Q18" i="51"/>
  <c r="Q26" i="51"/>
  <c r="Q34" i="51"/>
  <c r="Q42" i="51"/>
  <c r="Q50" i="51"/>
  <c r="Q58" i="51"/>
  <c r="Q16" i="50"/>
  <c r="Q36" i="50"/>
  <c r="Q56" i="50"/>
  <c r="Q8" i="51"/>
  <c r="Q16" i="51"/>
  <c r="Q23" i="51"/>
  <c r="Q31" i="51"/>
  <c r="Q39" i="51"/>
  <c r="Q47" i="51"/>
  <c r="Q55" i="51"/>
  <c r="Q63" i="51"/>
  <c r="Q8" i="50"/>
  <c r="Q12" i="50"/>
  <c r="Q15" i="50"/>
  <c r="Q19" i="50"/>
  <c r="Q23" i="50"/>
  <c r="Q27" i="50"/>
  <c r="Q31" i="50"/>
  <c r="Q35" i="50"/>
  <c r="Q39" i="50"/>
  <c r="Q43" i="50"/>
  <c r="Q47" i="50"/>
  <c r="Q51" i="50"/>
  <c r="Q55" i="50"/>
  <c r="Q59" i="50"/>
  <c r="Q53" i="51"/>
  <c r="Q13" i="51"/>
  <c r="Q20" i="51"/>
  <c r="Q28" i="51"/>
  <c r="Q36" i="51"/>
  <c r="Q44" i="51"/>
  <c r="Q52" i="51"/>
  <c r="Q60" i="51"/>
  <c r="Q58" i="50"/>
  <c r="Q13" i="50"/>
  <c r="Q32" i="50"/>
  <c r="Q48" i="50"/>
  <c r="Q10" i="51"/>
  <c r="Q25" i="51"/>
  <c r="Q33" i="51"/>
  <c r="Q41" i="51"/>
  <c r="Q49" i="51"/>
  <c r="Q57" i="51"/>
  <c r="Q7" i="50"/>
  <c r="Q11" i="50"/>
  <c r="Q14" i="50"/>
  <c r="Q18" i="50"/>
  <c r="Q22" i="50"/>
  <c r="Q26" i="50"/>
  <c r="Q30" i="50"/>
  <c r="Q34" i="50"/>
  <c r="Q38" i="50"/>
  <c r="Q42" i="50"/>
  <c r="Q46" i="50"/>
  <c r="Q50" i="50"/>
  <c r="Q54" i="50"/>
  <c r="Q9" i="50"/>
  <c r="Q52" i="50"/>
  <c r="Q7" i="51"/>
  <c r="Q15" i="51"/>
  <c r="Q22" i="51"/>
  <c r="Q30" i="51"/>
  <c r="Q38" i="51"/>
  <c r="Q46" i="51"/>
  <c r="Q54" i="51"/>
  <c r="Q62" i="51"/>
  <c r="Q29" i="51"/>
  <c r="Q45" i="51"/>
  <c r="Q24" i="50"/>
  <c r="Q44" i="50"/>
  <c r="Q12" i="51"/>
  <c r="Q19" i="51"/>
  <c r="Q27" i="51"/>
  <c r="Q35" i="51"/>
  <c r="Q43" i="51"/>
  <c r="Q51" i="51"/>
  <c r="Q59" i="51"/>
  <c r="Q10" i="50"/>
  <c r="Q17" i="50"/>
  <c r="Q21" i="50"/>
  <c r="Q25" i="50"/>
  <c r="Q29" i="50"/>
  <c r="Q33" i="50"/>
  <c r="Q37" i="50"/>
  <c r="Q41" i="50"/>
  <c r="Q45" i="50"/>
  <c r="Q49" i="50"/>
  <c r="Q53" i="50"/>
  <c r="Q57" i="50"/>
  <c r="Q21" i="51"/>
  <c r="Q61" i="51"/>
  <c r="Q28" i="50"/>
  <c r="Q9" i="51"/>
  <c r="Q17" i="51"/>
  <c r="Q24" i="51"/>
  <c r="Q32" i="51"/>
  <c r="Q40" i="51"/>
  <c r="Q48" i="51"/>
  <c r="Q56" i="51"/>
  <c r="Q64" i="51"/>
  <c r="Q14" i="51"/>
  <c r="Q37" i="51"/>
  <c r="Q20" i="50"/>
  <c r="Q40" i="50"/>
  <c r="N23" i="123"/>
  <c r="N22" i="123"/>
  <c r="N11" i="123"/>
  <c r="N18" i="123"/>
  <c r="N7" i="123"/>
  <c r="N15" i="123"/>
  <c r="N27" i="123"/>
  <c r="N31" i="123"/>
  <c r="N16" i="123"/>
  <c r="N20" i="123"/>
  <c r="N24" i="123"/>
  <c r="N9" i="123"/>
  <c r="N13" i="123"/>
  <c r="N8" i="123"/>
  <c r="N19" i="123"/>
  <c r="N26" i="123"/>
  <c r="N30" i="123"/>
  <c r="N12" i="123"/>
  <c r="N17" i="123"/>
  <c r="N21" i="123"/>
  <c r="N28" i="123"/>
  <c r="N32" i="123"/>
  <c r="N10" i="123"/>
  <c r="N14" i="123"/>
  <c r="Q11" i="47"/>
  <c r="Q15" i="47"/>
  <c r="Q19" i="47"/>
  <c r="Q23" i="47"/>
  <c r="Q6" i="45"/>
  <c r="Q6" i="50"/>
  <c r="Q6" i="52"/>
  <c r="Q11" i="55"/>
  <c r="S45" i="53"/>
  <c r="S27" i="49"/>
  <c r="S35" i="49"/>
  <c r="S43" i="49"/>
  <c r="S51" i="49"/>
  <c r="S29" i="48"/>
  <c r="S37" i="48"/>
  <c r="S45" i="48"/>
  <c r="S53" i="48"/>
  <c r="S61" i="48"/>
  <c r="S32" i="47"/>
  <c r="S40" i="47"/>
  <c r="S48" i="47"/>
  <c r="S56" i="47"/>
  <c r="S37" i="45"/>
  <c r="S40" i="45"/>
  <c r="S48" i="45"/>
  <c r="S56" i="45"/>
  <c r="Q7" i="53"/>
  <c r="Q23" i="53"/>
  <c r="Q27" i="53"/>
  <c r="Q37" i="53"/>
  <c r="S21" i="49"/>
  <c r="S55" i="48"/>
  <c r="Q8" i="52"/>
  <c r="Q10" i="52"/>
  <c r="Q12" i="52"/>
  <c r="Q14" i="52"/>
  <c r="Q16" i="52"/>
  <c r="Q18" i="52"/>
  <c r="Q20" i="52"/>
  <c r="Q22" i="52"/>
  <c r="Q24" i="52"/>
  <c r="Q26" i="52"/>
  <c r="Q28" i="52"/>
  <c r="Q30" i="52"/>
  <c r="Q32" i="52"/>
  <c r="Q34" i="52"/>
  <c r="Q36" i="52"/>
  <c r="Q38" i="52"/>
  <c r="Q40" i="52"/>
  <c r="Q42" i="52"/>
  <c r="Q6" i="53"/>
  <c r="R7" i="54"/>
  <c r="R8" i="54"/>
  <c r="R9" i="54"/>
  <c r="R10" i="54"/>
  <c r="R11" i="54"/>
  <c r="Q12" i="55"/>
  <c r="S45" i="52"/>
  <c r="S7" i="49"/>
  <c r="S11" i="49"/>
  <c r="S15" i="49"/>
  <c r="S19" i="49"/>
  <c r="S22" i="49"/>
  <c r="S30" i="49"/>
  <c r="S38" i="49"/>
  <c r="S46" i="49"/>
  <c r="S54" i="49"/>
  <c r="S32" i="48"/>
  <c r="S40" i="48"/>
  <c r="S48" i="48"/>
  <c r="S56" i="48"/>
  <c r="S64" i="48"/>
  <c r="S27" i="47"/>
  <c r="S35" i="47"/>
  <c r="S43" i="47"/>
  <c r="S51" i="47"/>
  <c r="S59" i="47"/>
  <c r="S43" i="45"/>
  <c r="S51" i="45"/>
  <c r="S31" i="37"/>
  <c r="Q11" i="53"/>
  <c r="S29" i="49"/>
  <c r="S45" i="49"/>
  <c r="S47" i="48"/>
  <c r="Q6" i="47"/>
  <c r="Q8" i="47"/>
  <c r="Q12" i="47"/>
  <c r="Q16" i="47"/>
  <c r="Q20" i="47"/>
  <c r="Q24" i="47"/>
  <c r="Q6" i="48"/>
  <c r="Q6" i="54"/>
  <c r="Q8" i="53"/>
  <c r="Q10" i="53"/>
  <c r="Q12" i="53"/>
  <c r="Q14" i="53"/>
  <c r="Q16" i="53"/>
  <c r="Q18" i="53"/>
  <c r="Q20" i="53"/>
  <c r="Q22" i="53"/>
  <c r="Q24" i="53"/>
  <c r="Q26" i="53"/>
  <c r="Q28" i="53"/>
  <c r="Q30" i="53"/>
  <c r="Q32" i="53"/>
  <c r="Q34" i="53"/>
  <c r="Q36" i="53"/>
  <c r="Q38" i="53"/>
  <c r="Q40" i="53"/>
  <c r="Q42" i="53"/>
  <c r="Q44" i="53"/>
  <c r="R12" i="54"/>
  <c r="Q13" i="55"/>
  <c r="Q6" i="55"/>
  <c r="S25" i="49"/>
  <c r="S33" i="49"/>
  <c r="S41" i="49"/>
  <c r="S49" i="49"/>
  <c r="S57" i="49"/>
  <c r="S27" i="48"/>
  <c r="S35" i="48"/>
  <c r="S43" i="48"/>
  <c r="S51" i="48"/>
  <c r="S59" i="48"/>
  <c r="S67" i="48"/>
  <c r="S30" i="47"/>
  <c r="S38" i="47"/>
  <c r="S46" i="47"/>
  <c r="S54" i="47"/>
  <c r="S62" i="47"/>
  <c r="S38" i="45"/>
  <c r="S46" i="45"/>
  <c r="S54" i="45"/>
  <c r="Q18" i="47"/>
  <c r="Q9" i="53"/>
  <c r="Q25" i="53"/>
  <c r="Q35" i="53"/>
  <c r="Q41" i="53"/>
  <c r="R16" i="54"/>
  <c r="S37" i="49"/>
  <c r="Q9" i="45"/>
  <c r="Q11" i="45"/>
  <c r="Q13" i="45"/>
  <c r="Q15" i="45"/>
  <c r="Q17" i="45"/>
  <c r="Q19" i="45"/>
  <c r="Q21" i="45"/>
  <c r="Q23" i="45"/>
  <c r="Q25" i="45"/>
  <c r="Q27" i="45"/>
  <c r="Q29" i="45"/>
  <c r="Q31" i="45"/>
  <c r="Q33" i="45"/>
  <c r="Q8" i="37"/>
  <c r="Q10" i="37"/>
  <c r="Q12" i="37"/>
  <c r="Q14" i="37"/>
  <c r="Q16" i="37"/>
  <c r="Q18" i="37"/>
  <c r="Q20" i="37"/>
  <c r="Q22" i="37"/>
  <c r="Q24" i="37"/>
  <c r="Q26" i="37"/>
  <c r="Q28" i="37"/>
  <c r="R13" i="54"/>
  <c r="S43" i="52"/>
  <c r="S8" i="49"/>
  <c r="S12" i="49"/>
  <c r="S16" i="49"/>
  <c r="S20" i="49"/>
  <c r="S28" i="49"/>
  <c r="S36" i="49"/>
  <c r="S44" i="49"/>
  <c r="S52" i="49"/>
  <c r="S30" i="48"/>
  <c r="S38" i="48"/>
  <c r="S46" i="48"/>
  <c r="S54" i="48"/>
  <c r="S62" i="48"/>
  <c r="S33" i="47"/>
  <c r="S41" i="47"/>
  <c r="S49" i="47"/>
  <c r="S57" i="47"/>
  <c r="S34" i="45"/>
  <c r="S41" i="45"/>
  <c r="S49" i="45"/>
  <c r="S57" i="45"/>
  <c r="Q10" i="47"/>
  <c r="Q22" i="47"/>
  <c r="Q13" i="53"/>
  <c r="Q19" i="53"/>
  <c r="Q33" i="53"/>
  <c r="Q43" i="53"/>
  <c r="S63" i="48"/>
  <c r="Q7" i="47"/>
  <c r="Q9" i="47"/>
  <c r="Q13" i="47"/>
  <c r="Q17" i="47"/>
  <c r="Q21" i="47"/>
  <c r="Q25" i="47"/>
  <c r="Q7" i="45"/>
  <c r="Q6" i="49"/>
  <c r="R14" i="54"/>
  <c r="Q7" i="55"/>
  <c r="S46" i="52"/>
  <c r="S23" i="49"/>
  <c r="S31" i="49"/>
  <c r="S39" i="49"/>
  <c r="S47" i="49"/>
  <c r="S55" i="49"/>
  <c r="S33" i="48"/>
  <c r="S41" i="48"/>
  <c r="S49" i="48"/>
  <c r="S57" i="48"/>
  <c r="S65" i="48"/>
  <c r="S28" i="47"/>
  <c r="S36" i="47"/>
  <c r="S44" i="47"/>
  <c r="S52" i="47"/>
  <c r="S60" i="47"/>
  <c r="S44" i="45"/>
  <c r="S52" i="45"/>
  <c r="S32" i="37"/>
  <c r="Q6" i="37"/>
  <c r="Q17" i="53"/>
  <c r="Q31" i="53"/>
  <c r="S44" i="52"/>
  <c r="S39" i="48"/>
  <c r="Q6" i="51"/>
  <c r="Q7" i="52"/>
  <c r="Q9" i="52"/>
  <c r="Q11" i="52"/>
  <c r="Q13" i="52"/>
  <c r="Q15" i="52"/>
  <c r="Q17" i="52"/>
  <c r="Q19" i="52"/>
  <c r="Q21" i="52"/>
  <c r="Q23" i="52"/>
  <c r="Q25" i="52"/>
  <c r="Q27" i="52"/>
  <c r="Q29" i="52"/>
  <c r="Q31" i="52"/>
  <c r="Q33" i="52"/>
  <c r="Q35" i="52"/>
  <c r="Q37" i="52"/>
  <c r="Q39" i="52"/>
  <c r="Q41" i="52"/>
  <c r="R15" i="54"/>
  <c r="Q8" i="55"/>
  <c r="S9" i="49"/>
  <c r="S13" i="49"/>
  <c r="S17" i="49"/>
  <c r="S26" i="49"/>
  <c r="S34" i="49"/>
  <c r="S42" i="49"/>
  <c r="S50" i="49"/>
  <c r="S28" i="48"/>
  <c r="S36" i="48"/>
  <c r="S44" i="48"/>
  <c r="S52" i="48"/>
  <c r="S60" i="48"/>
  <c r="S31" i="47"/>
  <c r="S39" i="47"/>
  <c r="S47" i="47"/>
  <c r="S55" i="47"/>
  <c r="S35" i="45"/>
  <c r="S39" i="45"/>
  <c r="S47" i="45"/>
  <c r="S55" i="45"/>
  <c r="Q14" i="47"/>
  <c r="Q26" i="47"/>
  <c r="Q15" i="53"/>
  <c r="Q21" i="53"/>
  <c r="Q29" i="53"/>
  <c r="Q39" i="53"/>
  <c r="Q9" i="55"/>
  <c r="S53" i="49"/>
  <c r="S31" i="48"/>
  <c r="Q20" i="45"/>
  <c r="Q9" i="37"/>
  <c r="Q25" i="37"/>
  <c r="R17" i="54"/>
  <c r="S40" i="49"/>
  <c r="S45" i="47"/>
  <c r="S53" i="45"/>
  <c r="S42" i="45"/>
  <c r="Q18" i="45"/>
  <c r="Q7" i="37"/>
  <c r="Q23" i="37"/>
  <c r="S10" i="49"/>
  <c r="S48" i="49"/>
  <c r="S42" i="47"/>
  <c r="S50" i="45"/>
  <c r="Q16" i="45"/>
  <c r="Q32" i="45"/>
  <c r="Q21" i="37"/>
  <c r="S56" i="49"/>
  <c r="S53" i="47"/>
  <c r="S33" i="37"/>
  <c r="Q10" i="45"/>
  <c r="Q15" i="37"/>
  <c r="Q14" i="45"/>
  <c r="Q30" i="45"/>
  <c r="Q19" i="37"/>
  <c r="S18" i="49"/>
  <c r="S34" i="48"/>
  <c r="S50" i="47"/>
  <c r="S30" i="37"/>
  <c r="S58" i="47"/>
  <c r="Q12" i="45"/>
  <c r="Q28" i="45"/>
  <c r="Q17" i="37"/>
  <c r="S47" i="52"/>
  <c r="S42" i="48"/>
  <c r="S29" i="47"/>
  <c r="S61" i="47"/>
  <c r="S36" i="45"/>
  <c r="Q26" i="45"/>
  <c r="Q10" i="55"/>
  <c r="S50" i="48"/>
  <c r="Q8" i="45"/>
  <c r="Q24" i="45"/>
  <c r="Q13" i="37"/>
  <c r="Q29" i="37"/>
  <c r="S14" i="49"/>
  <c r="S24" i="49"/>
  <c r="S58" i="48"/>
  <c r="S37" i="47"/>
  <c r="S45" i="45"/>
  <c r="Q22" i="45"/>
  <c r="Q11" i="37"/>
  <c r="Q27" i="37"/>
  <c r="S32" i="49"/>
  <c r="S66" i="48"/>
  <c r="S34" i="47"/>
  <c r="AR35" i="48"/>
  <c r="AR52" i="48"/>
  <c r="AR13" i="48"/>
  <c r="AR30" i="48"/>
  <c r="AR47" i="48"/>
  <c r="AS50" i="49"/>
  <c r="AR17" i="48"/>
  <c r="AR60" i="48"/>
  <c r="AR21" i="48"/>
  <c r="AR38" i="48"/>
  <c r="AR55" i="48"/>
  <c r="AR8" i="48"/>
  <c r="AR26" i="48"/>
  <c r="AR43" i="48"/>
  <c r="AS54" i="49"/>
  <c r="AR51" i="48"/>
  <c r="AS46" i="49"/>
  <c r="AS56" i="49"/>
  <c r="AR29" i="48"/>
  <c r="AR46" i="48"/>
  <c r="AS51" i="49"/>
  <c r="AR16" i="48"/>
  <c r="AR33" i="48"/>
  <c r="AR15" i="48"/>
  <c r="AS49" i="49"/>
  <c r="AR56" i="48"/>
  <c r="AS55" i="49"/>
  <c r="AR59" i="48"/>
  <c r="AR12" i="48"/>
  <c r="AR42" i="48"/>
  <c r="AR37" i="48"/>
  <c r="AR54" i="48"/>
  <c r="AR7" i="48"/>
  <c r="AR34" i="48"/>
  <c r="AR24" i="48"/>
  <c r="AR41" i="48"/>
  <c r="AR49" i="48"/>
  <c r="AR31" i="48"/>
  <c r="AS48" i="49"/>
  <c r="AS53" i="49"/>
  <c r="AR39" i="48"/>
  <c r="AR50" i="48"/>
  <c r="AS47" i="49"/>
  <c r="AR20" i="48"/>
  <c r="AR45" i="48"/>
  <c r="AS52" i="49"/>
  <c r="AR62" i="48"/>
  <c r="AR32" i="48"/>
  <c r="AR36" i="48"/>
  <c r="AR14" i="48"/>
  <c r="AR48" i="48"/>
  <c r="AR44" i="48"/>
  <c r="AR22" i="48"/>
  <c r="AR9" i="48"/>
  <c r="AR11" i="48"/>
  <c r="AR18" i="48"/>
  <c r="AR28" i="48"/>
  <c r="AR53" i="48"/>
  <c r="AR6" i="48"/>
  <c r="AR10" i="48"/>
  <c r="AR23" i="48"/>
  <c r="AR40" i="48"/>
  <c r="AS57" i="49"/>
  <c r="AR57" i="48"/>
  <c r="AR19" i="48"/>
  <c r="AR61" i="48"/>
  <c r="AR27" i="48"/>
  <c r="AR58" i="48"/>
  <c r="AR25" i="48"/>
  <c r="M40" i="103" l="1"/>
  <c r="M41" i="103"/>
  <c r="M42" i="103"/>
  <c r="M43" i="103"/>
  <c r="M44" i="103"/>
  <c r="M45" i="103"/>
  <c r="M46" i="103"/>
  <c r="A41" i="103"/>
  <c r="A42" i="103"/>
  <c r="A43" i="103"/>
  <c r="A44" i="103"/>
  <c r="A45" i="103"/>
  <c r="A46" i="103"/>
  <c r="A40" i="103"/>
  <c r="A138" i="107" l="1"/>
  <c r="A139" i="107"/>
  <c r="A140" i="107"/>
  <c r="A141" i="107"/>
  <c r="A142" i="107"/>
  <c r="A143" i="107"/>
  <c r="A144" i="107"/>
  <c r="A145" i="107"/>
  <c r="A146" i="107"/>
  <c r="A147" i="107"/>
  <c r="A188" i="107"/>
  <c r="A189" i="107"/>
  <c r="A190" i="107"/>
  <c r="A191" i="107"/>
  <c r="A192" i="107"/>
  <c r="A193" i="107"/>
  <c r="A194" i="107"/>
  <c r="A195" i="107"/>
  <c r="A196" i="107"/>
  <c r="A197" i="107"/>
  <c r="A198" i="107"/>
  <c r="A199" i="107"/>
  <c r="A200" i="107"/>
  <c r="A201" i="107"/>
  <c r="A202" i="107"/>
  <c r="A203" i="107"/>
  <c r="A204" i="107"/>
  <c r="A205" i="107"/>
  <c r="A206" i="107"/>
  <c r="A207" i="107"/>
  <c r="A208" i="107"/>
  <c r="A137" i="107" l="1"/>
  <c r="A33" i="107"/>
  <c r="A34" i="107"/>
  <c r="A35" i="107"/>
  <c r="A36" i="107"/>
  <c r="A37" i="107"/>
  <c r="A38" i="107"/>
  <c r="A39" i="107"/>
  <c r="A40" i="107"/>
  <c r="A41" i="107"/>
  <c r="A42" i="107"/>
  <c r="A43" i="107"/>
  <c r="A44" i="107"/>
  <c r="A45" i="107"/>
  <c r="A46" i="107"/>
  <c r="A47" i="107"/>
  <c r="A48" i="107"/>
  <c r="A49" i="107"/>
  <c r="A50" i="107"/>
  <c r="A51" i="107"/>
  <c r="A52" i="107"/>
  <c r="A53" i="107"/>
  <c r="A54" i="107"/>
  <c r="A55" i="107"/>
  <c r="A56" i="107"/>
  <c r="A57" i="107"/>
  <c r="A58" i="107"/>
  <c r="A59" i="107"/>
  <c r="A60" i="107"/>
  <c r="A61" i="107"/>
  <c r="A62" i="107"/>
  <c r="A63" i="107"/>
  <c r="A64" i="107"/>
  <c r="A65" i="107"/>
  <c r="A66" i="107"/>
  <c r="A67" i="107"/>
  <c r="A68" i="107"/>
  <c r="A69" i="107"/>
  <c r="A70" i="107"/>
  <c r="A71" i="107"/>
  <c r="A72" i="107"/>
  <c r="A73" i="107"/>
  <c r="A74" i="107"/>
  <c r="A75" i="107"/>
  <c r="A76" i="107"/>
  <c r="A77" i="107"/>
  <c r="A78" i="107"/>
  <c r="A79" i="107"/>
  <c r="A80" i="107"/>
  <c r="A81" i="107"/>
  <c r="A82" i="107"/>
  <c r="A83" i="107"/>
  <c r="A84" i="107"/>
  <c r="A85" i="107"/>
  <c r="A86" i="107"/>
  <c r="A87" i="107"/>
  <c r="A88" i="107"/>
  <c r="A89" i="107"/>
  <c r="A90" i="107"/>
  <c r="A91" i="107"/>
  <c r="A92" i="107"/>
  <c r="A93" i="107"/>
  <c r="A94" i="107"/>
  <c r="A95" i="107"/>
  <c r="A96" i="107"/>
  <c r="A97" i="107"/>
  <c r="A98" i="107"/>
  <c r="A99" i="107"/>
  <c r="A100" i="107"/>
  <c r="A101" i="107"/>
  <c r="A102" i="107"/>
  <c r="A103" i="107"/>
  <c r="A104" i="107"/>
  <c r="A105" i="107"/>
  <c r="A106" i="107"/>
  <c r="A107" i="107"/>
  <c r="A108" i="107"/>
  <c r="A109" i="107"/>
  <c r="A110" i="107"/>
  <c r="A111" i="107"/>
  <c r="A112" i="107"/>
  <c r="A113" i="107"/>
  <c r="A114" i="107"/>
  <c r="A115" i="107"/>
  <c r="A116" i="107"/>
  <c r="A117" i="107"/>
  <c r="A118" i="107"/>
  <c r="A119" i="107"/>
  <c r="A120" i="107"/>
  <c r="A121" i="107"/>
  <c r="A122" i="107"/>
  <c r="A123" i="107"/>
  <c r="A124" i="107"/>
  <c r="A125" i="107"/>
  <c r="A126" i="107"/>
  <c r="A127" i="107"/>
  <c r="A128" i="107"/>
  <c r="A129" i="107"/>
  <c r="A130" i="107"/>
  <c r="A131" i="107"/>
  <c r="A132" i="107"/>
  <c r="A133" i="107"/>
  <c r="A134" i="107"/>
  <c r="A135" i="107"/>
  <c r="A136" i="107"/>
  <c r="N6" i="107"/>
  <c r="M6" i="99" l="1"/>
  <c r="M7" i="99"/>
  <c r="M8" i="99"/>
  <c r="M9" i="99"/>
  <c r="M10" i="99"/>
  <c r="M11" i="99"/>
  <c r="M12" i="99"/>
  <c r="M13" i="99"/>
  <c r="M14" i="99"/>
  <c r="M15" i="99"/>
  <c r="M16" i="99"/>
  <c r="M17" i="99"/>
  <c r="M18" i="99"/>
  <c r="M19" i="99"/>
  <c r="M20" i="99"/>
  <c r="A24" i="99" l="1"/>
  <c r="M33" i="103"/>
  <c r="M34" i="103"/>
  <c r="M35" i="103"/>
  <c r="M36" i="103"/>
  <c r="M37" i="103"/>
  <c r="M38" i="103"/>
  <c r="M39" i="103"/>
  <c r="A39" i="103"/>
  <c r="A33" i="103"/>
  <c r="A34" i="103"/>
  <c r="A35" i="103"/>
  <c r="A36" i="103"/>
  <c r="A37" i="103"/>
  <c r="A38" i="103"/>
  <c r="A33" i="119" l="1"/>
  <c r="A30" i="119"/>
  <c r="A26" i="119"/>
  <c r="A22" i="119"/>
  <c r="A18" i="119"/>
  <c r="A14" i="119"/>
  <c r="A10" i="119"/>
  <c r="A6" i="119"/>
  <c r="M33" i="119"/>
  <c r="M32" i="119"/>
  <c r="A32" i="119"/>
  <c r="M31" i="119"/>
  <c r="A31" i="119"/>
  <c r="M30" i="119"/>
  <c r="M29" i="119"/>
  <c r="A29" i="119"/>
  <c r="M28" i="119"/>
  <c r="A28" i="119"/>
  <c r="M27" i="119"/>
  <c r="A27" i="119"/>
  <c r="M26" i="119"/>
  <c r="M25" i="119"/>
  <c r="A25" i="119"/>
  <c r="M24" i="119"/>
  <c r="A24" i="119"/>
  <c r="M23" i="119"/>
  <c r="A23" i="119"/>
  <c r="M22" i="119"/>
  <c r="M21" i="119"/>
  <c r="A21" i="119"/>
  <c r="M20" i="119"/>
  <c r="A20" i="119"/>
  <c r="M19" i="119"/>
  <c r="A19" i="119"/>
  <c r="M18" i="119"/>
  <c r="M17" i="119"/>
  <c r="A17" i="119"/>
  <c r="M16" i="119"/>
  <c r="A16" i="119"/>
  <c r="M15" i="119"/>
  <c r="A15" i="119"/>
  <c r="M14" i="119"/>
  <c r="M13" i="119"/>
  <c r="A13" i="119"/>
  <c r="M12" i="119"/>
  <c r="A12" i="119"/>
  <c r="M11" i="119"/>
  <c r="A11" i="119"/>
  <c r="M10" i="119"/>
  <c r="M9" i="119"/>
  <c r="A9" i="119"/>
  <c r="M8" i="119"/>
  <c r="A8" i="119"/>
  <c r="M7" i="119"/>
  <c r="A7" i="119"/>
  <c r="M6" i="119"/>
  <c r="N5" i="119"/>
  <c r="A2" i="119"/>
  <c r="A1" i="119" s="1"/>
  <c r="AV19" i="52" l="1"/>
  <c r="AV6" i="52"/>
  <c r="AS6" i="53"/>
  <c r="AR13" i="55"/>
  <c r="AV6" i="53"/>
  <c r="AR6" i="55"/>
  <c r="AR11" i="55"/>
  <c r="AR12" i="55"/>
  <c r="AV13" i="52"/>
  <c r="AV28" i="52"/>
  <c r="AV27" i="52"/>
  <c r="AV8" i="52"/>
  <c r="AV9" i="52"/>
  <c r="AV24" i="52"/>
  <c r="AV16" i="52"/>
  <c r="AV23" i="52"/>
  <c r="AV20" i="52"/>
  <c r="AV26" i="52"/>
  <c r="AV15" i="52"/>
  <c r="AV18" i="52"/>
  <c r="AV14" i="52"/>
  <c r="AV7" i="52"/>
  <c r="AV25" i="52"/>
  <c r="AV21" i="52"/>
  <c r="AV17" i="52"/>
  <c r="AV11" i="52"/>
  <c r="AV10" i="52"/>
  <c r="AW7" i="53"/>
  <c r="AW14" i="53"/>
  <c r="AW18" i="53"/>
  <c r="AW6" i="53"/>
  <c r="AV59" i="51"/>
  <c r="AV57" i="48"/>
  <c r="AV60" i="48"/>
  <c r="AV64" i="48"/>
  <c r="AR17" i="47"/>
  <c r="AR20" i="47"/>
  <c r="AR23" i="47"/>
  <c r="AR18" i="47"/>
  <c r="AR29" i="47"/>
  <c r="AR35" i="47"/>
  <c r="AR46" i="47"/>
  <c r="AR49" i="47"/>
  <c r="AW10" i="53"/>
  <c r="AW15" i="53"/>
  <c r="AW8" i="53"/>
  <c r="AV60" i="51"/>
  <c r="AV58" i="48"/>
  <c r="AV61" i="48"/>
  <c r="AV65" i="48"/>
  <c r="AR6" i="47"/>
  <c r="AR12" i="47"/>
  <c r="AR24" i="47"/>
  <c r="AR27" i="47"/>
  <c r="AR30" i="47"/>
  <c r="AR8" i="47"/>
  <c r="AR14" i="47"/>
  <c r="AW11" i="53"/>
  <c r="AW16" i="53"/>
  <c r="AW12" i="53"/>
  <c r="AV57" i="51"/>
  <c r="AV59" i="48"/>
  <c r="AV62" i="48"/>
  <c r="AV66" i="48"/>
  <c r="AR10" i="47"/>
  <c r="AR19" i="47"/>
  <c r="AR21" i="47"/>
  <c r="AR25" i="47"/>
  <c r="AR7" i="47"/>
  <c r="AR31" i="47"/>
  <c r="AR13" i="47"/>
  <c r="AR36" i="47"/>
  <c r="AR47" i="47"/>
  <c r="AR50" i="47"/>
  <c r="AW17" i="53"/>
  <c r="AW19" i="53"/>
  <c r="AV63" i="48"/>
  <c r="AV67" i="48"/>
  <c r="AR22" i="47"/>
  <c r="AR26" i="47"/>
  <c r="AR28" i="47"/>
  <c r="AR16" i="47"/>
  <c r="AR48" i="47"/>
  <c r="N16" i="119"/>
  <c r="N33" i="119"/>
  <c r="N18" i="119"/>
  <c r="N20" i="119"/>
  <c r="N24" i="119"/>
  <c r="AW9" i="53" s="1"/>
  <c r="N28" i="119"/>
  <c r="N30" i="119"/>
  <c r="N9" i="119"/>
  <c r="N11" i="119"/>
  <c r="N32" i="119"/>
  <c r="N25" i="119"/>
  <c r="N27" i="119"/>
  <c r="N8" i="119"/>
  <c r="N12" i="119"/>
  <c r="N6" i="119"/>
  <c r="N13" i="119"/>
  <c r="N15" i="119"/>
  <c r="N22" i="119"/>
  <c r="N29" i="119"/>
  <c r="N10" i="119"/>
  <c r="N17" i="119"/>
  <c r="N19" i="119"/>
  <c r="N26" i="119"/>
  <c r="N31" i="119"/>
  <c r="N7" i="119"/>
  <c r="N14" i="119"/>
  <c r="N21" i="119"/>
  <c r="N23" i="119"/>
  <c r="A38" i="105" l="1"/>
  <c r="A34" i="105"/>
  <c r="A30" i="105"/>
  <c r="A29" i="105"/>
  <c r="A31" i="105"/>
  <c r="A33" i="105"/>
  <c r="A35" i="105"/>
  <c r="A37" i="105"/>
  <c r="A39" i="105"/>
  <c r="A40" i="105"/>
  <c r="N41" i="105"/>
  <c r="N40" i="105"/>
  <c r="A41" i="105"/>
  <c r="N39" i="105"/>
  <c r="N38" i="105"/>
  <c r="N37" i="105"/>
  <c r="N36" i="105"/>
  <c r="N35" i="105"/>
  <c r="N34" i="105"/>
  <c r="N33" i="105"/>
  <c r="N32" i="105"/>
  <c r="N31" i="105"/>
  <c r="N30" i="105"/>
  <c r="N29" i="105"/>
  <c r="A45" i="105"/>
  <c r="A44" i="105"/>
  <c r="A43" i="105"/>
  <c r="A42" i="105"/>
  <c r="A36" i="105"/>
  <c r="A32" i="105"/>
  <c r="N28" i="105"/>
  <c r="N27" i="105"/>
  <c r="N26" i="105"/>
  <c r="N25" i="105"/>
  <c r="N24" i="105"/>
  <c r="N23" i="105"/>
  <c r="N22" i="105"/>
  <c r="N21" i="105"/>
  <c r="N20" i="105"/>
  <c r="N19" i="105"/>
  <c r="N18" i="105"/>
  <c r="N17" i="105"/>
  <c r="N10" i="105"/>
  <c r="N16" i="105"/>
  <c r="N15" i="105"/>
  <c r="N14" i="105"/>
  <c r="N13" i="105"/>
  <c r="N12" i="105"/>
  <c r="N11" i="105"/>
  <c r="N9" i="105"/>
  <c r="N8" i="105"/>
  <c r="N7" i="105"/>
  <c r="N6" i="105"/>
  <c r="A9" i="113" l="1"/>
  <c r="A10" i="113"/>
  <c r="A11" i="113"/>
  <c r="A12" i="113"/>
  <c r="A13" i="113"/>
  <c r="A14" i="113"/>
  <c r="A15" i="113"/>
  <c r="A16" i="113"/>
  <c r="A17" i="113"/>
  <c r="A18" i="113"/>
  <c r="A19" i="113"/>
  <c r="A20" i="113"/>
  <c r="A21" i="113"/>
  <c r="A22" i="113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A36" i="113"/>
  <c r="A37" i="113"/>
  <c r="A38" i="113"/>
  <c r="A39" i="113"/>
  <c r="A40" i="113"/>
  <c r="A41" i="113"/>
  <c r="A42" i="113"/>
  <c r="A43" i="113"/>
  <c r="A44" i="113"/>
  <c r="A45" i="113"/>
  <c r="A46" i="113"/>
  <c r="A47" i="113"/>
  <c r="A48" i="113"/>
  <c r="A49" i="113"/>
  <c r="A50" i="113"/>
  <c r="A51" i="113"/>
  <c r="A52" i="113"/>
  <c r="A53" i="113"/>
  <c r="A54" i="113"/>
  <c r="A55" i="113"/>
  <c r="A56" i="113"/>
  <c r="A57" i="113"/>
  <c r="A58" i="113"/>
  <c r="A59" i="113"/>
  <c r="A60" i="113"/>
  <c r="A61" i="113"/>
  <c r="A62" i="113"/>
  <c r="A63" i="113"/>
  <c r="A64" i="113"/>
  <c r="A65" i="113"/>
  <c r="A66" i="113"/>
  <c r="A67" i="113"/>
  <c r="A68" i="113"/>
  <c r="A69" i="113"/>
  <c r="A70" i="113"/>
  <c r="A71" i="113"/>
  <c r="A72" i="113"/>
  <c r="A73" i="113"/>
  <c r="A74" i="113"/>
  <c r="A75" i="113"/>
  <c r="A76" i="113"/>
  <c r="A77" i="113"/>
  <c r="A78" i="113"/>
  <c r="A79" i="113"/>
  <c r="A80" i="113"/>
  <c r="A8" i="113"/>
  <c r="M80" i="113"/>
  <c r="M79" i="113"/>
  <c r="M78" i="113"/>
  <c r="M77" i="113"/>
  <c r="M76" i="113"/>
  <c r="M75" i="113"/>
  <c r="M74" i="113"/>
  <c r="M73" i="113"/>
  <c r="M72" i="113"/>
  <c r="M71" i="113"/>
  <c r="M70" i="113"/>
  <c r="M69" i="113"/>
  <c r="M68" i="113"/>
  <c r="M67" i="113"/>
  <c r="M66" i="113"/>
  <c r="M65" i="113"/>
  <c r="M64" i="113"/>
  <c r="M63" i="113"/>
  <c r="M62" i="113"/>
  <c r="M61" i="113"/>
  <c r="M60" i="113"/>
  <c r="M59" i="113"/>
  <c r="M58" i="113"/>
  <c r="M57" i="113"/>
  <c r="M56" i="113"/>
  <c r="M55" i="113"/>
  <c r="M54" i="113"/>
  <c r="M53" i="113"/>
  <c r="M52" i="113"/>
  <c r="M51" i="113"/>
  <c r="M50" i="113"/>
  <c r="M49" i="113"/>
  <c r="M48" i="113"/>
  <c r="M47" i="113"/>
  <c r="M46" i="113"/>
  <c r="M45" i="113"/>
  <c r="M44" i="113"/>
  <c r="M43" i="113"/>
  <c r="M42" i="113"/>
  <c r="M41" i="113"/>
  <c r="M40" i="113"/>
  <c r="M39" i="113"/>
  <c r="M38" i="113"/>
  <c r="M37" i="113"/>
  <c r="M36" i="113"/>
  <c r="M35" i="113"/>
  <c r="M34" i="113"/>
  <c r="M33" i="113"/>
  <c r="M32" i="113"/>
  <c r="M31" i="113"/>
  <c r="M30" i="113"/>
  <c r="M29" i="113"/>
  <c r="M28" i="113"/>
  <c r="M27" i="113"/>
  <c r="M26" i="113"/>
  <c r="M25" i="113"/>
  <c r="M24" i="113"/>
  <c r="M23" i="113"/>
  <c r="M22" i="113"/>
  <c r="M21" i="113"/>
  <c r="M20" i="113"/>
  <c r="M19" i="113"/>
  <c r="M18" i="113"/>
  <c r="M17" i="113"/>
  <c r="M16" i="113"/>
  <c r="M15" i="113"/>
  <c r="M14" i="113"/>
  <c r="M13" i="113"/>
  <c r="M12" i="113"/>
  <c r="M11" i="113"/>
  <c r="M10" i="113"/>
  <c r="M9" i="113"/>
  <c r="M8" i="113"/>
  <c r="M7" i="113"/>
  <c r="A7" i="113"/>
  <c r="M6" i="113"/>
  <c r="A6" i="113"/>
  <c r="N5" i="113"/>
  <c r="A2" i="113"/>
  <c r="A1" i="113" s="1"/>
  <c r="N40" i="113" l="1"/>
  <c r="N7" i="113"/>
  <c r="N15" i="113"/>
  <c r="N23" i="113"/>
  <c r="N31" i="113"/>
  <c r="N39" i="113"/>
  <c r="N47" i="113"/>
  <c r="N55" i="113"/>
  <c r="N63" i="113"/>
  <c r="N71" i="113"/>
  <c r="N79" i="113"/>
  <c r="N21" i="113"/>
  <c r="N35" i="113"/>
  <c r="N44" i="113"/>
  <c r="N51" i="113"/>
  <c r="N62" i="113"/>
  <c r="N70" i="113"/>
  <c r="N9" i="113"/>
  <c r="N18" i="113"/>
  <c r="N25" i="113"/>
  <c r="N32" i="113"/>
  <c r="N34" i="113"/>
  <c r="N41" i="113"/>
  <c r="N48" i="113"/>
  <c r="N50" i="113"/>
  <c r="N57" i="113"/>
  <c r="N64" i="113"/>
  <c r="N65" i="113"/>
  <c r="N72" i="113"/>
  <c r="N74" i="113"/>
  <c r="N14" i="113"/>
  <c r="N19" i="113"/>
  <c r="N30" i="113"/>
  <c r="N37" i="113"/>
  <c r="N46" i="113"/>
  <c r="N53" i="113"/>
  <c r="N60" i="113"/>
  <c r="N68" i="113"/>
  <c r="N75" i="113"/>
  <c r="N77" i="113"/>
  <c r="N6" i="113"/>
  <c r="N11" i="113"/>
  <c r="N13" i="113"/>
  <c r="N22" i="113"/>
  <c r="N27" i="113"/>
  <c r="N29" i="113"/>
  <c r="N38" i="113"/>
  <c r="N43" i="113"/>
  <c r="N45" i="113"/>
  <c r="N52" i="113"/>
  <c r="N54" i="113"/>
  <c r="N59" i="113"/>
  <c r="N61" i="113"/>
  <c r="N67" i="113"/>
  <c r="N69" i="113"/>
  <c r="N76" i="113"/>
  <c r="N78" i="113"/>
  <c r="N10" i="113"/>
  <c r="N17" i="113"/>
  <c r="N26" i="113"/>
  <c r="N33" i="113"/>
  <c r="N42" i="113"/>
  <c r="N49" i="113"/>
  <c r="N56" i="113"/>
  <c r="N58" i="113"/>
  <c r="N66" i="113"/>
  <c r="N73" i="113"/>
  <c r="N80" i="113"/>
  <c r="N8" i="113"/>
  <c r="N12" i="113"/>
  <c r="N16" i="113"/>
  <c r="N20" i="113"/>
  <c r="N24" i="113"/>
  <c r="N28" i="113"/>
  <c r="N36" i="113"/>
  <c r="M38" i="102" l="1"/>
  <c r="A38" i="102"/>
  <c r="M42" i="102"/>
  <c r="A42" i="102"/>
  <c r="A18" i="102"/>
  <c r="M37" i="102"/>
  <c r="A37" i="102"/>
  <c r="A9" i="102"/>
  <c r="A17" i="102"/>
  <c r="M36" i="102"/>
  <c r="A36" i="102"/>
  <c r="M35" i="102"/>
  <c r="A35" i="102"/>
  <c r="A34" i="102"/>
  <c r="A33" i="102"/>
  <c r="A32" i="102"/>
  <c r="A31" i="102"/>
  <c r="A30" i="102"/>
  <c r="A29" i="102"/>
  <c r="A16" i="102"/>
  <c r="A28" i="102"/>
  <c r="A8" i="102"/>
  <c r="A15" i="102"/>
  <c r="A27" i="102"/>
  <c r="A10" i="102"/>
  <c r="A7" i="102"/>
  <c r="A26" i="102"/>
  <c r="A25" i="102"/>
  <c r="A6" i="102"/>
  <c r="A14" i="102"/>
  <c r="A24" i="102"/>
  <c r="M41" i="102"/>
  <c r="A41" i="102"/>
  <c r="A23" i="102"/>
  <c r="M40" i="102"/>
  <c r="A40" i="102"/>
  <c r="A13" i="102"/>
  <c r="A12" i="102"/>
  <c r="A22" i="102"/>
  <c r="A11" i="102"/>
  <c r="A21" i="102"/>
  <c r="A20" i="102"/>
  <c r="M39" i="102"/>
  <c r="A39" i="102"/>
  <c r="A19" i="102"/>
  <c r="A2" i="102"/>
  <c r="A1" i="102" s="1"/>
  <c r="AD10" i="47" l="1"/>
  <c r="AD18" i="47"/>
  <c r="AD20" i="45"/>
  <c r="AD33" i="45"/>
  <c r="AD9" i="37"/>
  <c r="AD12" i="37"/>
  <c r="AD18" i="37"/>
  <c r="AD21" i="37"/>
  <c r="AD31" i="52"/>
  <c r="AE12" i="54"/>
  <c r="AD6" i="55"/>
  <c r="AE31" i="49"/>
  <c r="AE34" i="49"/>
  <c r="AE37" i="49"/>
  <c r="AE47" i="49"/>
  <c r="AE53" i="49"/>
  <c r="AE56" i="49"/>
  <c r="AE51" i="51"/>
  <c r="AE44" i="48"/>
  <c r="AE56" i="48"/>
  <c r="AE65" i="48"/>
  <c r="AE28" i="47"/>
  <c r="AE36" i="47"/>
  <c r="AE44" i="47"/>
  <c r="AE52" i="47"/>
  <c r="AE60" i="47"/>
  <c r="AD7" i="47"/>
  <c r="AD13" i="47"/>
  <c r="AD25" i="47"/>
  <c r="AD8" i="45"/>
  <c r="AD11" i="45"/>
  <c r="AD14" i="45"/>
  <c r="AD17" i="45"/>
  <c r="AD23" i="45"/>
  <c r="AD26" i="45"/>
  <c r="AD24" i="37"/>
  <c r="AD27" i="37"/>
  <c r="AD9" i="52"/>
  <c r="AD12" i="52"/>
  <c r="AD15" i="52"/>
  <c r="AD18" i="52"/>
  <c r="AD21" i="52"/>
  <c r="AD24" i="52"/>
  <c r="AD34" i="52"/>
  <c r="AD37" i="52"/>
  <c r="AD40" i="52"/>
  <c r="AD10" i="53"/>
  <c r="AD14" i="53"/>
  <c r="AD18" i="53"/>
  <c r="AD22" i="53"/>
  <c r="AD26" i="53"/>
  <c r="AD30" i="53"/>
  <c r="AD34" i="53"/>
  <c r="AD38" i="53"/>
  <c r="AD42" i="53"/>
  <c r="AE7" i="54"/>
  <c r="AE15" i="54"/>
  <c r="AD7" i="55"/>
  <c r="AE45" i="52"/>
  <c r="AE40" i="49"/>
  <c r="AE43" i="49"/>
  <c r="AE56" i="51"/>
  <c r="AE59" i="51"/>
  <c r="AE62" i="51"/>
  <c r="AE32" i="48"/>
  <c r="AE35" i="48"/>
  <c r="AE38" i="48"/>
  <c r="AE41" i="48"/>
  <c r="AE47" i="48"/>
  <c r="AE50" i="48"/>
  <c r="AE53" i="48"/>
  <c r="AE33" i="47"/>
  <c r="AE41" i="47"/>
  <c r="AE49" i="47"/>
  <c r="AE57" i="47"/>
  <c r="AD8" i="47"/>
  <c r="AD16" i="47"/>
  <c r="AD21" i="47"/>
  <c r="AD23" i="47"/>
  <c r="AD29" i="45"/>
  <c r="AD32" i="45"/>
  <c r="AD14" i="37"/>
  <c r="AD17" i="37"/>
  <c r="AD27" i="52"/>
  <c r="AD30" i="52"/>
  <c r="AD6" i="54"/>
  <c r="AE10" i="54"/>
  <c r="AD8" i="55"/>
  <c r="AE45" i="53"/>
  <c r="AE30" i="49"/>
  <c r="AE46" i="49"/>
  <c r="AE49" i="49"/>
  <c r="AE52" i="49"/>
  <c r="AE50" i="51"/>
  <c r="AE53" i="51"/>
  <c r="AE58" i="48"/>
  <c r="AE61" i="48"/>
  <c r="AE64" i="48"/>
  <c r="AE30" i="47"/>
  <c r="AE38" i="47"/>
  <c r="AE46" i="47"/>
  <c r="AE54" i="47"/>
  <c r="AD11" i="47"/>
  <c r="AD19" i="47"/>
  <c r="AD6" i="48"/>
  <c r="AD7" i="45"/>
  <c r="AD16" i="45"/>
  <c r="AD19" i="45"/>
  <c r="AD22" i="45"/>
  <c r="AD8" i="37"/>
  <c r="AD11" i="37"/>
  <c r="AD20" i="37"/>
  <c r="AD23" i="37"/>
  <c r="AD17" i="52"/>
  <c r="AD20" i="52"/>
  <c r="AD33" i="52"/>
  <c r="AD36" i="52"/>
  <c r="AD9" i="53"/>
  <c r="AD13" i="53"/>
  <c r="AD17" i="53"/>
  <c r="AD21" i="53"/>
  <c r="AD25" i="53"/>
  <c r="AD29" i="53"/>
  <c r="AD33" i="53"/>
  <c r="AD37" i="53"/>
  <c r="AD41" i="53"/>
  <c r="AE13" i="54"/>
  <c r="AD9" i="55"/>
  <c r="AE47" i="52"/>
  <c r="AE33" i="49"/>
  <c r="AE36" i="49"/>
  <c r="AE55" i="49"/>
  <c r="AE58" i="51"/>
  <c r="AE40" i="48"/>
  <c r="AE43" i="48"/>
  <c r="AE46" i="48"/>
  <c r="AE52" i="48"/>
  <c r="AE55" i="48"/>
  <c r="AE67" i="48"/>
  <c r="AE27" i="47"/>
  <c r="AE35" i="47"/>
  <c r="AE43" i="47"/>
  <c r="AE51" i="47"/>
  <c r="AE59" i="47"/>
  <c r="AE62" i="47"/>
  <c r="AD26" i="47"/>
  <c r="AD10" i="45"/>
  <c r="AD13" i="45"/>
  <c r="AD25" i="45"/>
  <c r="AD28" i="45"/>
  <c r="AD26" i="37"/>
  <c r="AD29" i="37"/>
  <c r="AD6" i="49"/>
  <c r="AD8" i="52"/>
  <c r="AD11" i="52"/>
  <c r="AD23" i="52"/>
  <c r="AD39" i="52"/>
  <c r="AE8" i="54"/>
  <c r="AE16" i="54"/>
  <c r="AD10" i="55"/>
  <c r="AE44" i="52"/>
  <c r="AE29" i="49"/>
  <c r="AE39" i="49"/>
  <c r="AE42" i="49"/>
  <c r="AE45" i="49"/>
  <c r="AE55" i="51"/>
  <c r="AE61" i="51"/>
  <c r="AE64" i="51"/>
  <c r="AE34" i="48"/>
  <c r="AE37" i="48"/>
  <c r="AE49" i="48"/>
  <c r="AE60" i="48"/>
  <c r="AE32" i="47"/>
  <c r="AE40" i="47"/>
  <c r="AE48" i="47"/>
  <c r="AE56" i="47"/>
  <c r="AD9" i="47"/>
  <c r="AD17" i="47"/>
  <c r="AD24" i="47"/>
  <c r="AD6" i="45"/>
  <c r="AD31" i="45"/>
  <c r="AD7" i="37"/>
  <c r="AD13" i="37"/>
  <c r="AD16" i="37"/>
  <c r="AD19" i="37"/>
  <c r="AD6" i="37"/>
  <c r="AD26" i="52"/>
  <c r="AD29" i="52"/>
  <c r="AD32" i="52"/>
  <c r="AD42" i="52"/>
  <c r="AD8" i="53"/>
  <c r="AD12" i="53"/>
  <c r="AD16" i="53"/>
  <c r="AD20" i="53"/>
  <c r="AD24" i="53"/>
  <c r="AD28" i="53"/>
  <c r="AD32" i="53"/>
  <c r="AD36" i="53"/>
  <c r="AD40" i="53"/>
  <c r="AD44" i="53"/>
  <c r="AE11" i="54"/>
  <c r="AD11" i="55"/>
  <c r="AE32" i="49"/>
  <c r="AE48" i="49"/>
  <c r="AE51" i="49"/>
  <c r="AE49" i="51"/>
  <c r="AE52" i="51"/>
  <c r="AE57" i="48"/>
  <c r="AE63" i="48"/>
  <c r="AE66" i="48"/>
  <c r="AE29" i="47"/>
  <c r="AE37" i="47"/>
  <c r="AD6" i="47"/>
  <c r="AD15" i="47"/>
  <c r="AD9" i="45"/>
  <c r="AD30" i="45"/>
  <c r="AD15" i="37"/>
  <c r="AD28" i="37"/>
  <c r="AD6" i="50"/>
  <c r="AD7" i="52"/>
  <c r="AD10" i="52"/>
  <c r="AD25" i="52"/>
  <c r="AD28" i="52"/>
  <c r="AD41" i="52"/>
  <c r="AD7" i="53"/>
  <c r="AD11" i="53"/>
  <c r="AD15" i="53"/>
  <c r="AD19" i="53"/>
  <c r="AD23" i="53"/>
  <c r="AD27" i="53"/>
  <c r="AD31" i="53"/>
  <c r="AD35" i="53"/>
  <c r="AD39" i="53"/>
  <c r="AD43" i="53"/>
  <c r="AE9" i="54"/>
  <c r="AE17" i="54"/>
  <c r="AD13" i="55"/>
  <c r="AE43" i="52"/>
  <c r="AE28" i="49"/>
  <c r="AE41" i="49"/>
  <c r="AE50" i="49"/>
  <c r="AD20" i="47"/>
  <c r="AD13" i="52"/>
  <c r="AD6" i="52"/>
  <c r="AE38" i="49"/>
  <c r="AE63" i="51"/>
  <c r="AE59" i="48"/>
  <c r="AE45" i="47"/>
  <c r="AE45" i="45"/>
  <c r="AE53" i="45"/>
  <c r="AE33" i="37"/>
  <c r="AE35" i="45"/>
  <c r="AE42" i="45"/>
  <c r="AE50" i="45"/>
  <c r="AE39" i="47"/>
  <c r="AD22" i="47"/>
  <c r="AE40" i="45"/>
  <c r="AE56" i="45"/>
  <c r="AD12" i="45"/>
  <c r="AD24" i="45"/>
  <c r="AD25" i="37"/>
  <c r="AD6" i="53"/>
  <c r="AE54" i="51"/>
  <c r="AE39" i="48"/>
  <c r="AE48" i="48"/>
  <c r="AE34" i="47"/>
  <c r="AE47" i="47"/>
  <c r="AE58" i="47"/>
  <c r="AE37" i="45"/>
  <c r="AE30" i="37"/>
  <c r="AE42" i="48"/>
  <c r="AE31" i="37"/>
  <c r="AD27" i="45"/>
  <c r="AE48" i="45"/>
  <c r="AD22" i="52"/>
  <c r="AE14" i="54"/>
  <c r="AD12" i="55"/>
  <c r="AE35" i="49"/>
  <c r="AE39" i="45"/>
  <c r="AE47" i="45"/>
  <c r="AE55" i="45"/>
  <c r="AE52" i="45"/>
  <c r="AE57" i="51"/>
  <c r="AE62" i="48"/>
  <c r="AE50" i="47"/>
  <c r="AE51" i="45"/>
  <c r="AD12" i="47"/>
  <c r="AE33" i="48"/>
  <c r="AD21" i="45"/>
  <c r="AD22" i="37"/>
  <c r="AE44" i="49"/>
  <c r="AE60" i="51"/>
  <c r="AE54" i="48"/>
  <c r="AE42" i="47"/>
  <c r="AE53" i="47"/>
  <c r="AE44" i="45"/>
  <c r="AE32" i="37"/>
  <c r="AD19" i="52"/>
  <c r="AD38" i="52"/>
  <c r="AE46" i="52"/>
  <c r="AE57" i="49"/>
  <c r="AE36" i="48"/>
  <c r="AE45" i="48"/>
  <c r="AE31" i="47"/>
  <c r="AE55" i="47"/>
  <c r="AE41" i="45"/>
  <c r="AE49" i="45"/>
  <c r="AE57" i="45"/>
  <c r="AD16" i="52"/>
  <c r="AE54" i="49"/>
  <c r="AE61" i="47"/>
  <c r="AE43" i="45"/>
  <c r="AD15" i="45"/>
  <c r="AD18" i="45"/>
  <c r="AE34" i="45"/>
  <c r="AE36" i="45"/>
  <c r="AE38" i="45"/>
  <c r="AE46" i="45"/>
  <c r="AE54" i="45"/>
  <c r="AD10" i="37"/>
  <c r="AD35" i="52"/>
  <c r="AE51" i="48"/>
  <c r="N40" i="102"/>
  <c r="N41" i="102"/>
  <c r="AD14" i="52"/>
  <c r="AD14" i="47"/>
  <c r="N34" i="102"/>
  <c r="N36" i="102"/>
  <c r="N38" i="102"/>
  <c r="N42" i="102"/>
  <c r="N39" i="102"/>
  <c r="N35" i="102"/>
  <c r="N37" i="102"/>
  <c r="AQ45" i="53"/>
  <c r="AQ44" i="53"/>
  <c r="AQ43" i="53"/>
  <c r="AQ42" i="53"/>
  <c r="AQ41" i="53"/>
  <c r="AP56" i="49"/>
  <c r="AP57" i="49"/>
  <c r="AP55" i="49"/>
  <c r="AP54" i="49"/>
  <c r="AP53" i="49"/>
  <c r="AP52" i="49"/>
  <c r="AP51" i="49"/>
  <c r="AP67" i="48"/>
  <c r="AP66" i="48"/>
  <c r="AP65" i="48"/>
  <c r="AP64" i="48"/>
  <c r="AP63" i="48"/>
  <c r="AP62" i="48"/>
  <c r="AP61" i="48"/>
  <c r="AP60" i="48"/>
  <c r="AP59" i="48"/>
  <c r="AP58" i="48"/>
  <c r="AP57" i="48"/>
  <c r="M53" i="101" l="1"/>
  <c r="A53" i="101"/>
  <c r="M52" i="101"/>
  <c r="A52" i="101"/>
  <c r="M51" i="101"/>
  <c r="A51" i="101"/>
  <c r="M50" i="101"/>
  <c r="A50" i="101"/>
  <c r="M49" i="101"/>
  <c r="A49" i="101"/>
  <c r="M48" i="101"/>
  <c r="A48" i="101"/>
  <c r="M100" i="101"/>
  <c r="A100" i="101"/>
  <c r="M99" i="101"/>
  <c r="A99" i="101"/>
  <c r="M98" i="101"/>
  <c r="A98" i="101"/>
  <c r="M97" i="101"/>
  <c r="A97" i="101"/>
  <c r="M96" i="101"/>
  <c r="A96" i="101"/>
  <c r="M95" i="101"/>
  <c r="A95" i="101"/>
  <c r="M94" i="101"/>
  <c r="A94" i="101"/>
  <c r="M93" i="101"/>
  <c r="A93" i="101"/>
  <c r="M92" i="101"/>
  <c r="A92" i="101"/>
  <c r="M91" i="101"/>
  <c r="A91" i="101"/>
  <c r="M90" i="101"/>
  <c r="A90" i="101"/>
  <c r="M89" i="101"/>
  <c r="A89" i="101"/>
  <c r="M88" i="101"/>
  <c r="A88" i="101"/>
  <c r="M87" i="101"/>
  <c r="A87" i="101"/>
  <c r="M86" i="101"/>
  <c r="A86" i="101"/>
  <c r="M85" i="101"/>
  <c r="A85" i="101"/>
  <c r="M84" i="101"/>
  <c r="A84" i="101"/>
  <c r="M83" i="101"/>
  <c r="A83" i="101"/>
  <c r="M82" i="101"/>
  <c r="A82" i="101"/>
  <c r="M81" i="101"/>
  <c r="A81" i="101"/>
  <c r="M80" i="101"/>
  <c r="A80" i="101"/>
  <c r="M79" i="101"/>
  <c r="A79" i="101"/>
  <c r="M78" i="101"/>
  <c r="A78" i="101"/>
  <c r="M77" i="101"/>
  <c r="A77" i="101"/>
  <c r="M76" i="101"/>
  <c r="A76" i="101"/>
  <c r="M75" i="101"/>
  <c r="A75" i="101"/>
  <c r="M74" i="101"/>
  <c r="A74" i="101"/>
  <c r="M73" i="101"/>
  <c r="A73" i="101"/>
  <c r="M72" i="101"/>
  <c r="A72" i="101"/>
  <c r="M71" i="101"/>
  <c r="A71" i="101"/>
  <c r="M70" i="101"/>
  <c r="A70" i="101"/>
  <c r="M69" i="101"/>
  <c r="A69" i="101"/>
  <c r="M68" i="101"/>
  <c r="A68" i="101"/>
  <c r="M67" i="101"/>
  <c r="A67" i="101"/>
  <c r="M66" i="101"/>
  <c r="A66" i="101"/>
  <c r="M65" i="101"/>
  <c r="A65" i="101"/>
  <c r="M64" i="101"/>
  <c r="A64" i="101"/>
  <c r="M63" i="101"/>
  <c r="A63" i="101"/>
  <c r="M62" i="101"/>
  <c r="A62" i="101"/>
  <c r="M61" i="101"/>
  <c r="A61" i="101"/>
  <c r="M60" i="101"/>
  <c r="A60" i="101"/>
  <c r="M59" i="101"/>
  <c r="A59" i="101"/>
  <c r="M58" i="101"/>
  <c r="A58" i="101"/>
  <c r="M57" i="101"/>
  <c r="A57" i="101"/>
  <c r="M56" i="101"/>
  <c r="A56" i="101"/>
  <c r="M55" i="101"/>
  <c r="A55" i="101"/>
  <c r="M54" i="101"/>
  <c r="A54" i="101"/>
  <c r="M47" i="101"/>
  <c r="A47" i="101"/>
  <c r="M46" i="101"/>
  <c r="A46" i="101"/>
  <c r="M45" i="101"/>
  <c r="A45" i="101"/>
  <c r="M44" i="101"/>
  <c r="A44" i="101"/>
  <c r="M43" i="101"/>
  <c r="A43" i="101"/>
  <c r="M42" i="101"/>
  <c r="A42" i="101"/>
  <c r="A41" i="101"/>
  <c r="M40" i="101"/>
  <c r="A40" i="101"/>
  <c r="M39" i="101"/>
  <c r="A39" i="101"/>
  <c r="M38" i="101"/>
  <c r="A38" i="101"/>
  <c r="M37" i="101"/>
  <c r="A37" i="101"/>
  <c r="M36" i="101"/>
  <c r="A36" i="101"/>
  <c r="M35" i="101"/>
  <c r="A35" i="101"/>
  <c r="M34" i="101"/>
  <c r="A34" i="101"/>
  <c r="M33" i="101"/>
  <c r="A33" i="101"/>
  <c r="M32" i="101"/>
  <c r="A32" i="101"/>
  <c r="M31" i="101"/>
  <c r="A31" i="101"/>
  <c r="M30" i="101"/>
  <c r="A30" i="101"/>
  <c r="M29" i="101"/>
  <c r="A29" i="101"/>
  <c r="M28" i="101"/>
  <c r="A28" i="101"/>
  <c r="M27" i="101"/>
  <c r="A27" i="101"/>
  <c r="M26" i="101"/>
  <c r="A26" i="101"/>
  <c r="M25" i="101"/>
  <c r="A25" i="101"/>
  <c r="M24" i="101"/>
  <c r="A24" i="101"/>
  <c r="M23" i="101"/>
  <c r="A23" i="101"/>
  <c r="M22" i="101"/>
  <c r="A22" i="101"/>
  <c r="M21" i="101"/>
  <c r="A21" i="101"/>
  <c r="M20" i="101"/>
  <c r="A20" i="101"/>
  <c r="M19" i="101"/>
  <c r="A19" i="101"/>
  <c r="M18" i="101"/>
  <c r="A18" i="101"/>
  <c r="M17" i="101"/>
  <c r="A17" i="101"/>
  <c r="M16" i="101"/>
  <c r="A16" i="101"/>
  <c r="M15" i="101"/>
  <c r="A15" i="101"/>
  <c r="M14" i="101"/>
  <c r="A14" i="101"/>
  <c r="M13" i="101"/>
  <c r="A13" i="101"/>
  <c r="M12" i="101"/>
  <c r="A12" i="101"/>
  <c r="M11" i="101"/>
  <c r="A11" i="101"/>
  <c r="M10" i="101"/>
  <c r="A10" i="101"/>
  <c r="M9" i="101"/>
  <c r="A9" i="101"/>
  <c r="M8" i="101"/>
  <c r="A8" i="101"/>
  <c r="M7" i="101"/>
  <c r="A7" i="101"/>
  <c r="M6" i="101"/>
  <c r="A6" i="101"/>
  <c r="N5" i="101"/>
  <c r="N40" i="101" s="1"/>
  <c r="A2" i="101"/>
  <c r="A1" i="101" s="1"/>
  <c r="N62" i="101" l="1"/>
  <c r="N83" i="101"/>
  <c r="N7" i="101"/>
  <c r="N39" i="101"/>
  <c r="N48" i="101"/>
  <c r="N94" i="101"/>
  <c r="N45" i="101"/>
  <c r="N55" i="101"/>
  <c r="N59" i="101"/>
  <c r="N63" i="101"/>
  <c r="N67" i="101"/>
  <c r="N71" i="101"/>
  <c r="N75" i="101"/>
  <c r="N13" i="101"/>
  <c r="N17" i="101"/>
  <c r="N21" i="101"/>
  <c r="N25" i="101"/>
  <c r="N29" i="101"/>
  <c r="N33" i="101"/>
  <c r="N37" i="101"/>
  <c r="N87" i="101"/>
  <c r="N91" i="101"/>
  <c r="N95" i="101"/>
  <c r="N99" i="101"/>
  <c r="N76" i="101"/>
  <c r="N9" i="101"/>
  <c r="N66" i="101"/>
  <c r="N80" i="101"/>
  <c r="N98" i="101"/>
  <c r="N52" i="101"/>
  <c r="N6" i="101"/>
  <c r="N10" i="101"/>
  <c r="N14" i="101"/>
  <c r="N18" i="101"/>
  <c r="N22" i="101"/>
  <c r="N26" i="101"/>
  <c r="N30" i="101"/>
  <c r="N34" i="101"/>
  <c r="N38" i="101"/>
  <c r="N42" i="101"/>
  <c r="N46" i="101"/>
  <c r="N70" i="101"/>
  <c r="N84" i="101"/>
  <c r="N56" i="101"/>
  <c r="N74" i="101"/>
  <c r="N88" i="101"/>
  <c r="N49" i="101"/>
  <c r="N53" i="101"/>
  <c r="N11" i="101"/>
  <c r="N15" i="101"/>
  <c r="N19" i="101"/>
  <c r="N23" i="101"/>
  <c r="N27" i="101"/>
  <c r="N31" i="101"/>
  <c r="N35" i="101"/>
  <c r="N43" i="101"/>
  <c r="N47" i="101"/>
  <c r="N60" i="101"/>
  <c r="N78" i="101"/>
  <c r="N92" i="101"/>
  <c r="N64" i="101"/>
  <c r="N82" i="101"/>
  <c r="N96" i="101"/>
  <c r="N50" i="101"/>
  <c r="N8" i="101"/>
  <c r="N12" i="101"/>
  <c r="N16" i="101"/>
  <c r="N20" i="101"/>
  <c r="N24" i="101"/>
  <c r="N28" i="101"/>
  <c r="N32" i="101"/>
  <c r="N36" i="101"/>
  <c r="N44" i="101"/>
  <c r="N54" i="101"/>
  <c r="N68" i="101"/>
  <c r="N86" i="101"/>
  <c r="N100" i="101"/>
  <c r="N58" i="101"/>
  <c r="N72" i="101"/>
  <c r="N79" i="101"/>
  <c r="N90" i="101"/>
  <c r="N51" i="101"/>
  <c r="N57" i="101"/>
  <c r="N61" i="101"/>
  <c r="N65" i="101"/>
  <c r="N69" i="101"/>
  <c r="N73" i="101"/>
  <c r="N77" i="101"/>
  <c r="N81" i="101"/>
  <c r="N85" i="101"/>
  <c r="N89" i="101"/>
  <c r="N93" i="101"/>
  <c r="N97" i="101"/>
  <c r="A2" i="114"/>
  <c r="A1" i="114" s="1"/>
  <c r="M25" i="114"/>
  <c r="M26" i="114"/>
  <c r="M27" i="114"/>
  <c r="M28" i="114"/>
  <c r="M29" i="114"/>
  <c r="M30" i="114"/>
  <c r="M31" i="114"/>
  <c r="M32" i="114"/>
  <c r="M33" i="114"/>
  <c r="M34" i="114"/>
  <c r="M35" i="114"/>
  <c r="M36" i="114"/>
  <c r="M37" i="114"/>
  <c r="M38" i="114"/>
  <c r="M39" i="114"/>
  <c r="M40" i="114"/>
  <c r="M41" i="114"/>
  <c r="M42" i="114"/>
  <c r="M43" i="114"/>
  <c r="M44" i="114"/>
  <c r="M45" i="114"/>
  <c r="M46" i="114"/>
  <c r="M47" i="114"/>
  <c r="M48" i="114"/>
  <c r="M49" i="114"/>
  <c r="M50" i="114"/>
  <c r="M51" i="114"/>
  <c r="M52" i="114"/>
  <c r="M53" i="114"/>
  <c r="M54" i="114"/>
  <c r="M55" i="114"/>
  <c r="M56" i="114"/>
  <c r="M57" i="114"/>
  <c r="M58" i="114"/>
  <c r="M59" i="114"/>
  <c r="M60" i="114"/>
  <c r="M61" i="114"/>
  <c r="M62" i="114"/>
  <c r="M63" i="114"/>
  <c r="M64" i="114"/>
  <c r="M65" i="114"/>
  <c r="M66" i="114"/>
  <c r="M67" i="114"/>
  <c r="M68" i="114"/>
  <c r="M69" i="114"/>
  <c r="M70" i="114"/>
  <c r="M71" i="114"/>
  <c r="M72" i="114"/>
  <c r="M73" i="114"/>
  <c r="M74" i="114"/>
  <c r="M75" i="114"/>
  <c r="M76" i="114"/>
  <c r="M77" i="114"/>
  <c r="M78" i="114"/>
  <c r="M79" i="114"/>
  <c r="M80" i="114"/>
  <c r="M81" i="114"/>
  <c r="M82" i="114"/>
  <c r="M83" i="114"/>
  <c r="M84" i="114"/>
  <c r="M85" i="114"/>
  <c r="M24" i="114"/>
  <c r="M23" i="114"/>
  <c r="M22" i="114"/>
  <c r="M21" i="114"/>
  <c r="M11" i="100"/>
  <c r="M12" i="100"/>
  <c r="M13" i="100"/>
  <c r="M14" i="100"/>
  <c r="M15" i="100"/>
  <c r="M16" i="100"/>
  <c r="M17" i="100"/>
  <c r="M18" i="100"/>
  <c r="M19" i="100"/>
  <c r="M20" i="100"/>
  <c r="M21" i="100"/>
  <c r="M22" i="100"/>
  <c r="M23" i="100"/>
  <c r="M25" i="100"/>
  <c r="M26" i="100"/>
  <c r="M27" i="100"/>
  <c r="M28" i="100"/>
  <c r="M29" i="100"/>
  <c r="M30" i="100"/>
  <c r="M31" i="100"/>
  <c r="M32" i="100"/>
  <c r="M10" i="100"/>
  <c r="M9" i="100"/>
  <c r="M8" i="100"/>
  <c r="M7" i="100"/>
  <c r="M6" i="100"/>
  <c r="N5" i="114"/>
  <c r="A71" i="114"/>
  <c r="A57" i="114"/>
  <c r="A11" i="114"/>
  <c r="A48" i="114"/>
  <c r="A33" i="114"/>
  <c r="A34" i="114"/>
  <c r="A79" i="114"/>
  <c r="A12" i="114"/>
  <c r="A35" i="114"/>
  <c r="A51" i="114"/>
  <c r="A63" i="114"/>
  <c r="A13" i="114"/>
  <c r="A36" i="114"/>
  <c r="A37" i="114"/>
  <c r="A38" i="114"/>
  <c r="A80" i="114"/>
  <c r="A39" i="114"/>
  <c r="A49" i="114"/>
  <c r="A14" i="114"/>
  <c r="A40" i="114"/>
  <c r="A41" i="114"/>
  <c r="A42" i="114"/>
  <c r="A43" i="114"/>
  <c r="A15" i="114"/>
  <c r="A44" i="114"/>
  <c r="A52" i="114"/>
  <c r="A64" i="114"/>
  <c r="A58" i="114"/>
  <c r="A45" i="114"/>
  <c r="A46" i="114"/>
  <c r="A16" i="114"/>
  <c r="A17" i="114"/>
  <c r="A72" i="114"/>
  <c r="A18" i="114"/>
  <c r="A65" i="114"/>
  <c r="A53" i="114"/>
  <c r="A59" i="114"/>
  <c r="A81" i="114"/>
  <c r="A73" i="114"/>
  <c r="A82" i="114"/>
  <c r="A74" i="114"/>
  <c r="A66" i="114"/>
  <c r="A50" i="114"/>
  <c r="A19" i="114"/>
  <c r="A75" i="114"/>
  <c r="A67" i="114"/>
  <c r="A54" i="114"/>
  <c r="A83" i="114"/>
  <c r="A60" i="114"/>
  <c r="A84" i="114"/>
  <c r="A68" i="114"/>
  <c r="A85" i="114"/>
  <c r="A76" i="114"/>
  <c r="A20" i="114"/>
  <c r="A61" i="114"/>
  <c r="A32" i="114"/>
  <c r="A78" i="114"/>
  <c r="A70" i="114"/>
  <c r="A69" i="114"/>
  <c r="A31" i="114"/>
  <c r="A30" i="114"/>
  <c r="A10" i="114"/>
  <c r="A77" i="114"/>
  <c r="A9" i="114"/>
  <c r="A29" i="114"/>
  <c r="A8" i="114"/>
  <c r="A7" i="114"/>
  <c r="A28" i="114"/>
  <c r="A27" i="114"/>
  <c r="A6" i="114"/>
  <c r="A47" i="114"/>
  <c r="A26" i="114"/>
  <c r="A56" i="114"/>
  <c r="A25" i="114"/>
  <c r="A24" i="114"/>
  <c r="A62" i="114"/>
  <c r="A23" i="114"/>
  <c r="A22" i="114"/>
  <c r="A21" i="114"/>
  <c r="A55" i="114"/>
  <c r="N24" i="114" l="1"/>
  <c r="N85" i="114"/>
  <c r="N53" i="114"/>
  <c r="N22" i="114"/>
  <c r="N80" i="114"/>
  <c r="N72" i="114"/>
  <c r="N64" i="114"/>
  <c r="N56" i="114"/>
  <c r="N48" i="114"/>
  <c r="N40" i="114"/>
  <c r="N32" i="114"/>
  <c r="N23" i="114"/>
  <c r="N79" i="114"/>
  <c r="N71" i="114"/>
  <c r="N63" i="114"/>
  <c r="N55" i="114"/>
  <c r="N47" i="114"/>
  <c r="N39" i="114"/>
  <c r="N31" i="114"/>
  <c r="N77" i="114"/>
  <c r="N69" i="114"/>
  <c r="N61" i="114"/>
  <c r="N45" i="114"/>
  <c r="N37" i="114"/>
  <c r="N29" i="114"/>
  <c r="N84" i="114"/>
  <c r="N76" i="114"/>
  <c r="N68" i="114"/>
  <c r="N60" i="114"/>
  <c r="N52" i="114"/>
  <c r="N44" i="114"/>
  <c r="N36" i="114"/>
  <c r="N28" i="114"/>
  <c r="N83" i="114"/>
  <c r="N75" i="114"/>
  <c r="N67" i="114"/>
  <c r="N59" i="114"/>
  <c r="N51" i="114"/>
  <c r="N43" i="114"/>
  <c r="N35" i="114"/>
  <c r="N27" i="114"/>
  <c r="N82" i="114"/>
  <c r="N74" i="114"/>
  <c r="N66" i="114"/>
  <c r="N58" i="114"/>
  <c r="N50" i="114"/>
  <c r="N42" i="114"/>
  <c r="N34" i="114"/>
  <c r="N26" i="114"/>
  <c r="N21" i="114"/>
  <c r="N81" i="114"/>
  <c r="N73" i="114"/>
  <c r="N65" i="114"/>
  <c r="N57" i="114"/>
  <c r="N49" i="114"/>
  <c r="N41" i="114"/>
  <c r="N33" i="114"/>
  <c r="N25" i="114"/>
  <c r="N78" i="114"/>
  <c r="N70" i="114"/>
  <c r="N62" i="114"/>
  <c r="N54" i="114"/>
  <c r="N46" i="114"/>
  <c r="N38" i="114"/>
  <c r="N30" i="114"/>
  <c r="A26" i="88" l="1"/>
  <c r="A27" i="88"/>
  <c r="A28" i="88"/>
  <c r="A29" i="88"/>
  <c r="A30" i="88"/>
  <c r="A31" i="88"/>
  <c r="A32" i="88"/>
  <c r="A33" i="88"/>
  <c r="A34" i="88"/>
  <c r="A35" i="88"/>
  <c r="A36" i="88"/>
  <c r="A37" i="88"/>
  <c r="A38" i="88"/>
  <c r="A2" i="92"/>
  <c r="A1" i="92" s="1"/>
  <c r="A7" i="92"/>
  <c r="A8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74" i="92"/>
  <c r="A75" i="92"/>
  <c r="A76" i="92"/>
  <c r="A77" i="92"/>
  <c r="A78" i="92"/>
  <c r="A79" i="92"/>
  <c r="A80" i="92"/>
  <c r="A81" i="92"/>
  <c r="A6" i="92"/>
  <c r="M74" i="92"/>
  <c r="M75" i="92"/>
  <c r="M76" i="92"/>
  <c r="M77" i="92"/>
  <c r="M78" i="92"/>
  <c r="M79" i="92"/>
  <c r="M80" i="92"/>
  <c r="M81" i="92"/>
  <c r="M36" i="92"/>
  <c r="M35" i="92"/>
  <c r="M34" i="92"/>
  <c r="M33" i="92"/>
  <c r="M32" i="92"/>
  <c r="M31" i="92"/>
  <c r="M30" i="92"/>
  <c r="M29" i="92"/>
  <c r="M28" i="92"/>
  <c r="M27" i="92"/>
  <c r="M26" i="92"/>
  <c r="M25" i="92"/>
  <c r="M24" i="92"/>
  <c r="M23" i="92"/>
  <c r="M22" i="92"/>
  <c r="M21" i="92"/>
  <c r="M20" i="92"/>
  <c r="M19" i="92"/>
  <c r="M18" i="92"/>
  <c r="M17" i="92"/>
  <c r="M16" i="92"/>
  <c r="M15" i="92"/>
  <c r="M14" i="92"/>
  <c r="M13" i="92"/>
  <c r="M12" i="92"/>
  <c r="M10" i="92"/>
  <c r="M9" i="92"/>
  <c r="M8" i="92"/>
  <c r="M7" i="92"/>
  <c r="M6" i="92"/>
  <c r="AE8" i="48" l="1"/>
  <c r="AE16" i="48"/>
  <c r="AE24" i="48"/>
  <c r="AE13" i="50"/>
  <c r="AE20" i="50"/>
  <c r="AE28" i="50"/>
  <c r="AE36" i="50"/>
  <c r="AE44" i="50"/>
  <c r="AE52" i="50"/>
  <c r="AE9" i="51"/>
  <c r="AE17" i="51"/>
  <c r="AE24" i="51"/>
  <c r="AE32" i="51"/>
  <c r="AE40" i="51"/>
  <c r="AE48" i="51"/>
  <c r="AE51" i="50"/>
  <c r="AE12" i="51"/>
  <c r="AE35" i="51"/>
  <c r="AE20" i="48"/>
  <c r="AE9" i="50"/>
  <c r="AE32" i="50"/>
  <c r="AE56" i="50"/>
  <c r="AE28" i="51"/>
  <c r="AE44" i="51"/>
  <c r="AE31" i="48"/>
  <c r="AE47" i="51"/>
  <c r="AE9" i="48"/>
  <c r="AE17" i="48"/>
  <c r="AE25" i="48"/>
  <c r="AE10" i="50"/>
  <c r="AE17" i="50"/>
  <c r="AE25" i="50"/>
  <c r="AE33" i="50"/>
  <c r="AE41" i="50"/>
  <c r="AE49" i="50"/>
  <c r="AE57" i="50"/>
  <c r="AE10" i="51"/>
  <c r="AE25" i="51"/>
  <c r="AE33" i="51"/>
  <c r="AE41" i="51"/>
  <c r="AE43" i="50"/>
  <c r="AE27" i="51"/>
  <c r="AE16" i="50"/>
  <c r="AE40" i="50"/>
  <c r="AE20" i="51"/>
  <c r="AE31" i="51"/>
  <c r="AE10" i="48"/>
  <c r="AE18" i="48"/>
  <c r="AE26" i="48"/>
  <c r="AE7" i="50"/>
  <c r="AE14" i="50"/>
  <c r="AE22" i="50"/>
  <c r="AE30" i="50"/>
  <c r="AE38" i="50"/>
  <c r="AE46" i="50"/>
  <c r="AE54" i="50"/>
  <c r="AE11" i="51"/>
  <c r="AE18" i="51"/>
  <c r="AE26" i="51"/>
  <c r="AE34" i="51"/>
  <c r="AE42" i="51"/>
  <c r="AE59" i="50"/>
  <c r="AE19" i="51"/>
  <c r="AE43" i="51"/>
  <c r="AE28" i="48"/>
  <c r="AE24" i="50"/>
  <c r="AE48" i="50"/>
  <c r="AE13" i="51"/>
  <c r="AE36" i="51"/>
  <c r="AE8" i="51"/>
  <c r="AE39" i="51"/>
  <c r="AE11" i="48"/>
  <c r="AE19" i="48"/>
  <c r="AE27" i="48"/>
  <c r="AE12" i="50"/>
  <c r="AE19" i="50"/>
  <c r="AE27" i="50"/>
  <c r="AE35" i="50"/>
  <c r="AE12" i="48"/>
  <c r="AE13" i="48"/>
  <c r="AE21" i="48"/>
  <c r="AE29" i="48"/>
  <c r="AE21" i="50"/>
  <c r="AE29" i="50"/>
  <c r="AE37" i="50"/>
  <c r="AE45" i="50"/>
  <c r="AE53" i="50"/>
  <c r="AE14" i="51"/>
  <c r="AE21" i="51"/>
  <c r="AE29" i="51"/>
  <c r="AE37" i="51"/>
  <c r="AE45" i="51"/>
  <c r="AE8" i="50"/>
  <c r="AE31" i="50"/>
  <c r="AE47" i="50"/>
  <c r="AE16" i="51"/>
  <c r="AE14" i="48"/>
  <c r="AE22" i="48"/>
  <c r="AE30" i="48"/>
  <c r="AE11" i="50"/>
  <c r="AE18" i="50"/>
  <c r="AE26" i="50"/>
  <c r="AE34" i="50"/>
  <c r="AE42" i="50"/>
  <c r="AE50" i="50"/>
  <c r="AE58" i="50"/>
  <c r="AE7" i="51"/>
  <c r="AE15" i="51"/>
  <c r="AE22" i="51"/>
  <c r="AE30" i="51"/>
  <c r="AE38" i="51"/>
  <c r="AE46" i="51"/>
  <c r="AE7" i="48"/>
  <c r="AE15" i="48"/>
  <c r="AE23" i="48"/>
  <c r="AE15" i="50"/>
  <c r="AE23" i="50"/>
  <c r="AE39" i="50"/>
  <c r="AE55" i="50"/>
  <c r="AE23" i="51"/>
  <c r="AE9" i="47"/>
  <c r="AE17" i="47"/>
  <c r="AE25" i="47"/>
  <c r="AE10" i="45"/>
  <c r="AE14" i="45"/>
  <c r="AE18" i="45"/>
  <c r="AE22" i="45"/>
  <c r="AE26" i="45"/>
  <c r="AE30" i="45"/>
  <c r="AE8" i="37"/>
  <c r="AE16" i="37"/>
  <c r="AE24" i="37"/>
  <c r="AE6" i="37"/>
  <c r="AE12" i="52"/>
  <c r="AE20" i="52"/>
  <c r="AE28" i="52"/>
  <c r="AE36" i="52"/>
  <c r="AE9" i="53"/>
  <c r="AE13" i="53"/>
  <c r="AE17" i="53"/>
  <c r="AE21" i="53"/>
  <c r="AE25" i="53"/>
  <c r="AE29" i="53"/>
  <c r="AE33" i="53"/>
  <c r="AE37" i="53"/>
  <c r="AE41" i="53"/>
  <c r="AF13" i="54"/>
  <c r="AE11" i="55"/>
  <c r="AG45" i="52"/>
  <c r="AG28" i="49"/>
  <c r="AG36" i="49"/>
  <c r="AG44" i="49"/>
  <c r="AG52" i="49"/>
  <c r="AG62" i="51"/>
  <c r="AG44" i="48"/>
  <c r="AG52" i="48"/>
  <c r="AG60" i="48"/>
  <c r="AG31" i="47"/>
  <c r="AG39" i="47"/>
  <c r="AG47" i="47"/>
  <c r="AG55" i="47"/>
  <c r="AE14" i="47"/>
  <c r="AE22" i="47"/>
  <c r="AE6" i="45"/>
  <c r="AE7" i="37"/>
  <c r="AE15" i="37"/>
  <c r="AE23" i="37"/>
  <c r="AE11" i="52"/>
  <c r="AE19" i="52"/>
  <c r="AE27" i="52"/>
  <c r="AE35" i="52"/>
  <c r="AF8" i="54"/>
  <c r="AF16" i="54"/>
  <c r="AE12" i="55"/>
  <c r="AG44" i="52"/>
  <c r="AG35" i="49"/>
  <c r="AG43" i="49"/>
  <c r="AG51" i="49"/>
  <c r="AG43" i="48"/>
  <c r="AG51" i="48"/>
  <c r="AG59" i="48"/>
  <c r="AG30" i="47"/>
  <c r="AG38" i="47"/>
  <c r="AG46" i="47"/>
  <c r="AG54" i="47"/>
  <c r="AG38" i="45"/>
  <c r="AG42" i="45"/>
  <c r="AG46" i="45"/>
  <c r="AG50" i="45"/>
  <c r="AG54" i="45"/>
  <c r="AG30" i="37"/>
  <c r="AG34" i="45"/>
  <c r="AG32" i="37"/>
  <c r="AE11" i="47"/>
  <c r="AE19" i="47"/>
  <c r="AE9" i="45"/>
  <c r="AE13" i="45"/>
  <c r="AE17" i="45"/>
  <c r="AE21" i="45"/>
  <c r="AE25" i="45"/>
  <c r="AE29" i="45"/>
  <c r="AE33" i="45"/>
  <c r="AE14" i="37"/>
  <c r="AE22" i="37"/>
  <c r="AE10" i="52"/>
  <c r="AE18" i="52"/>
  <c r="AE26" i="52"/>
  <c r="AE34" i="52"/>
  <c r="AE42" i="52"/>
  <c r="AE8" i="53"/>
  <c r="AE12" i="53"/>
  <c r="AE16" i="53"/>
  <c r="AE20" i="53"/>
  <c r="AE24" i="53"/>
  <c r="AE28" i="53"/>
  <c r="AE32" i="53"/>
  <c r="AE36" i="53"/>
  <c r="AE40" i="53"/>
  <c r="AE44" i="53"/>
  <c r="AF11" i="54"/>
  <c r="AE13" i="55"/>
  <c r="AG43" i="52"/>
  <c r="AG34" i="49"/>
  <c r="AG42" i="49"/>
  <c r="AG50" i="49"/>
  <c r="AG59" i="51"/>
  <c r="AG60" i="51"/>
  <c r="AG42" i="48"/>
  <c r="AG50" i="48"/>
  <c r="AG58" i="48"/>
  <c r="AG66" i="48"/>
  <c r="AG67" i="48"/>
  <c r="AG29" i="47"/>
  <c r="AG37" i="47"/>
  <c r="AG45" i="47"/>
  <c r="AG53" i="47"/>
  <c r="AG61" i="47"/>
  <c r="AG62" i="47"/>
  <c r="AE8" i="47"/>
  <c r="AE16" i="47"/>
  <c r="AE24" i="47"/>
  <c r="AE13" i="37"/>
  <c r="AE21" i="37"/>
  <c r="AE29" i="37"/>
  <c r="AE9" i="52"/>
  <c r="AE17" i="52"/>
  <c r="AE25" i="52"/>
  <c r="AE33" i="52"/>
  <c r="AE41" i="52"/>
  <c r="AF14" i="54"/>
  <c r="AE6" i="55"/>
  <c r="AG45" i="53"/>
  <c r="AG33" i="49"/>
  <c r="AG41" i="49"/>
  <c r="AG49" i="49"/>
  <c r="AG63" i="51"/>
  <c r="AG41" i="48"/>
  <c r="AG49" i="48"/>
  <c r="AG57" i="48"/>
  <c r="AG65" i="48"/>
  <c r="AG28" i="47"/>
  <c r="AG36" i="47"/>
  <c r="AG44" i="47"/>
  <c r="AG52" i="47"/>
  <c r="AG60" i="47"/>
  <c r="AG37" i="45"/>
  <c r="AG41" i="45"/>
  <c r="AG45" i="45"/>
  <c r="AG49" i="45"/>
  <c r="AG53" i="45"/>
  <c r="AG57" i="45"/>
  <c r="AG53" i="48"/>
  <c r="AG61" i="48"/>
  <c r="AG40" i="47"/>
  <c r="AG43" i="45"/>
  <c r="AG31" i="37"/>
  <c r="AE7" i="47"/>
  <c r="AE13" i="47"/>
  <c r="AE21" i="47"/>
  <c r="AE8" i="45"/>
  <c r="AE12" i="45"/>
  <c r="AE16" i="45"/>
  <c r="AE20" i="45"/>
  <c r="AE24" i="45"/>
  <c r="AE28" i="45"/>
  <c r="AE32" i="45"/>
  <c r="AE12" i="37"/>
  <c r="AE20" i="37"/>
  <c r="AE28" i="37"/>
  <c r="AE6" i="49"/>
  <c r="AE8" i="52"/>
  <c r="AE16" i="52"/>
  <c r="AE24" i="52"/>
  <c r="AE32" i="52"/>
  <c r="AE40" i="52"/>
  <c r="AE7" i="53"/>
  <c r="AE11" i="53"/>
  <c r="AE15" i="53"/>
  <c r="AE19" i="53"/>
  <c r="AE23" i="53"/>
  <c r="AE27" i="53"/>
  <c r="AE31" i="53"/>
  <c r="AE35" i="53"/>
  <c r="AE39" i="53"/>
  <c r="AE43" i="53"/>
  <c r="AF9" i="54"/>
  <c r="AF17" i="54"/>
  <c r="AE7" i="55"/>
  <c r="AG32" i="49"/>
  <c r="AG40" i="49"/>
  <c r="AG48" i="49"/>
  <c r="AG56" i="49"/>
  <c r="AG57" i="49"/>
  <c r="AG40" i="48"/>
  <c r="AG48" i="48"/>
  <c r="AG56" i="48"/>
  <c r="AG64" i="48"/>
  <c r="AG27" i="47"/>
  <c r="AG35" i="47"/>
  <c r="AG43" i="47"/>
  <c r="AG51" i="47"/>
  <c r="AG59" i="47"/>
  <c r="AG56" i="45"/>
  <c r="AG39" i="45"/>
  <c r="AG55" i="45"/>
  <c r="AE10" i="47"/>
  <c r="AE18" i="47"/>
  <c r="AE26" i="47"/>
  <c r="AE11" i="37"/>
  <c r="AE19" i="37"/>
  <c r="AE27" i="37"/>
  <c r="AE6" i="50"/>
  <c r="AE7" i="52"/>
  <c r="AE15" i="52"/>
  <c r="AE23" i="52"/>
  <c r="AE31" i="52"/>
  <c r="AE39" i="52"/>
  <c r="AE6" i="54"/>
  <c r="AF12" i="54"/>
  <c r="AE8" i="55"/>
  <c r="AG31" i="49"/>
  <c r="AG39" i="49"/>
  <c r="AG47" i="49"/>
  <c r="AG55" i="49"/>
  <c r="AG61" i="51"/>
  <c r="AG39" i="48"/>
  <c r="AG47" i="48"/>
  <c r="AG55" i="48"/>
  <c r="AG63" i="48"/>
  <c r="AG34" i="47"/>
  <c r="AG42" i="47"/>
  <c r="AG50" i="47"/>
  <c r="AG58" i="47"/>
  <c r="AG36" i="45"/>
  <c r="AG40" i="45"/>
  <c r="AG44" i="45"/>
  <c r="AG48" i="45"/>
  <c r="AG52" i="45"/>
  <c r="AG47" i="45"/>
  <c r="AE15" i="47"/>
  <c r="AE23" i="47"/>
  <c r="AE11" i="45"/>
  <c r="AE15" i="45"/>
  <c r="AE19" i="45"/>
  <c r="AE23" i="45"/>
  <c r="AE27" i="45"/>
  <c r="AE31" i="45"/>
  <c r="AE10" i="37"/>
  <c r="AE18" i="37"/>
  <c r="AE26" i="37"/>
  <c r="AE14" i="52"/>
  <c r="AE22" i="52"/>
  <c r="AE30" i="52"/>
  <c r="AE38" i="52"/>
  <c r="AE10" i="53"/>
  <c r="AE14" i="53"/>
  <c r="AE18" i="53"/>
  <c r="AE22" i="53"/>
  <c r="AE26" i="53"/>
  <c r="AE30" i="53"/>
  <c r="AE34" i="53"/>
  <c r="AE38" i="53"/>
  <c r="AE42" i="53"/>
  <c r="AF7" i="54"/>
  <c r="AF15" i="54"/>
  <c r="AE9" i="55"/>
  <c r="AG47" i="52"/>
  <c r="AG30" i="49"/>
  <c r="AG38" i="49"/>
  <c r="AG46" i="49"/>
  <c r="AG54" i="49"/>
  <c r="AG38" i="48"/>
  <c r="AG46" i="48"/>
  <c r="AG54" i="48"/>
  <c r="AG62" i="48"/>
  <c r="AG33" i="47"/>
  <c r="AG41" i="47"/>
  <c r="AG49" i="47"/>
  <c r="AG57" i="47"/>
  <c r="AG33" i="37"/>
  <c r="AG64" i="51"/>
  <c r="AG45" i="48"/>
  <c r="AG32" i="47"/>
  <c r="AG48" i="47"/>
  <c r="AG56" i="47"/>
  <c r="AG35" i="45"/>
  <c r="AG51" i="45"/>
  <c r="AE6" i="47"/>
  <c r="AE12" i="47"/>
  <c r="AE20" i="47"/>
  <c r="AE6" i="48"/>
  <c r="AE7" i="45"/>
  <c r="AE9" i="37"/>
  <c r="AE17" i="37"/>
  <c r="AE25" i="37"/>
  <c r="AE6" i="51"/>
  <c r="AE13" i="52"/>
  <c r="AE21" i="52"/>
  <c r="AE29" i="52"/>
  <c r="AE37" i="52"/>
  <c r="AE6" i="52"/>
  <c r="AE6" i="53"/>
  <c r="AF10" i="54"/>
  <c r="AE10" i="55"/>
  <c r="AG46" i="52"/>
  <c r="AG29" i="49"/>
  <c r="AG37" i="49"/>
  <c r="AG45" i="49"/>
  <c r="AG53" i="49"/>
  <c r="A29" i="94"/>
  <c r="A8" i="100"/>
  <c r="A9" i="100"/>
  <c r="A10" i="100"/>
  <c r="A11" i="100"/>
  <c r="A12" i="100"/>
  <c r="A13" i="100"/>
  <c r="A14" i="100"/>
  <c r="A15" i="100"/>
  <c r="A16" i="100"/>
  <c r="A17" i="100"/>
  <c r="A18" i="100"/>
  <c r="A19" i="100"/>
  <c r="A20" i="100"/>
  <c r="A21" i="100"/>
  <c r="A22" i="100"/>
  <c r="A23" i="100"/>
  <c r="A24" i="100"/>
  <c r="A25" i="100"/>
  <c r="A26" i="100"/>
  <c r="A27" i="100"/>
  <c r="A28" i="100"/>
  <c r="A29" i="100"/>
  <c r="A30" i="100"/>
  <c r="A31" i="100"/>
  <c r="A32" i="100"/>
  <c r="A7" i="100"/>
  <c r="A6" i="100"/>
  <c r="AI8" i="46" l="1"/>
  <c r="AI15" i="46"/>
  <c r="AN30" i="46"/>
  <c r="AN38" i="46"/>
  <c r="AN43" i="46"/>
  <c r="AN53" i="46"/>
  <c r="AI12" i="46"/>
  <c r="AN35" i="46"/>
  <c r="AN39" i="46"/>
  <c r="AI6" i="46"/>
  <c r="AI7" i="46"/>
  <c r="AI14" i="46"/>
  <c r="AI22" i="46"/>
  <c r="AN36" i="46"/>
  <c r="AN40" i="46"/>
  <c r="AN48" i="46"/>
  <c r="AN50" i="46"/>
  <c r="AN32" i="46"/>
  <c r="AN37" i="46"/>
  <c r="AN41" i="46"/>
  <c r="AI13" i="46"/>
  <c r="AI21" i="46"/>
  <c r="AI25" i="46"/>
  <c r="AN33" i="46"/>
  <c r="AN45" i="46"/>
  <c r="AI19" i="46"/>
  <c r="AN47" i="46"/>
  <c r="AN51" i="46"/>
  <c r="AI16" i="46"/>
  <c r="AI26" i="46"/>
  <c r="AN46" i="46"/>
  <c r="AI20" i="46"/>
  <c r="AN29" i="46"/>
  <c r="AN42" i="46"/>
  <c r="AN52" i="46"/>
  <c r="AI27" i="46"/>
  <c r="AI9" i="46"/>
  <c r="AI23" i="46"/>
  <c r="AN34" i="46"/>
  <c r="AI11" i="46"/>
  <c r="AI18" i="46"/>
  <c r="AI24" i="46"/>
  <c r="AN44" i="46"/>
  <c r="AN49" i="46"/>
  <c r="AI10" i="46"/>
  <c r="AI17" i="46"/>
  <c r="AN28" i="46"/>
  <c r="AN31" i="46"/>
  <c r="AI7" i="49"/>
  <c r="AI15" i="49"/>
  <c r="AI23" i="49"/>
  <c r="AI31" i="49"/>
  <c r="AI34" i="49"/>
  <c r="AI13" i="49"/>
  <c r="AI21" i="49"/>
  <c r="AI29" i="49"/>
  <c r="AI24" i="49"/>
  <c r="AI32" i="49"/>
  <c r="AI11" i="49"/>
  <c r="AI19" i="49"/>
  <c r="AI27" i="49"/>
  <c r="AI35" i="49"/>
  <c r="AI9" i="49"/>
  <c r="AI25" i="49"/>
  <c r="AI33" i="49"/>
  <c r="AI12" i="49"/>
  <c r="AI20" i="49"/>
  <c r="AI28" i="49"/>
  <c r="AI10" i="49"/>
  <c r="AI18" i="49"/>
  <c r="AI26" i="49"/>
  <c r="AI8" i="49"/>
  <c r="AI16" i="49"/>
  <c r="AI17" i="49"/>
  <c r="AI14" i="49"/>
  <c r="AI22" i="49"/>
  <c r="AI30" i="49"/>
  <c r="AI12" i="48"/>
  <c r="AI20" i="48"/>
  <c r="AI28" i="48"/>
  <c r="AI36" i="48"/>
  <c r="AI10" i="50"/>
  <c r="AI18" i="50"/>
  <c r="AI26" i="50"/>
  <c r="AI34" i="50"/>
  <c r="AI42" i="50"/>
  <c r="AI50" i="50"/>
  <c r="AI58" i="50"/>
  <c r="AI12" i="51"/>
  <c r="AI20" i="51"/>
  <c r="AI28" i="51"/>
  <c r="AI36" i="51"/>
  <c r="AI44" i="51"/>
  <c r="AI13" i="50"/>
  <c r="AI21" i="50"/>
  <c r="AI37" i="50"/>
  <c r="AI45" i="50"/>
  <c r="AI53" i="50"/>
  <c r="AI13" i="51"/>
  <c r="AI21" i="51"/>
  <c r="AI29" i="51"/>
  <c r="AI45" i="51"/>
  <c r="AI49" i="50"/>
  <c r="AI25" i="51"/>
  <c r="AI26" i="48"/>
  <c r="AI18" i="51"/>
  <c r="AI35" i="48"/>
  <c r="AI31" i="50"/>
  <c r="AI39" i="50"/>
  <c r="AI27" i="51"/>
  <c r="AI13" i="48"/>
  <c r="AI21" i="48"/>
  <c r="AI29" i="48"/>
  <c r="AI37" i="48"/>
  <c r="AI29" i="50"/>
  <c r="AI37" i="51"/>
  <c r="AI57" i="50"/>
  <c r="AI36" i="50"/>
  <c r="AI44" i="50"/>
  <c r="AI10" i="51"/>
  <c r="AI27" i="48"/>
  <c r="AI15" i="50"/>
  <c r="AI55" i="50"/>
  <c r="AI43" i="51"/>
  <c r="AI14" i="48"/>
  <c r="AI22" i="48"/>
  <c r="AI30" i="48"/>
  <c r="AI8" i="50"/>
  <c r="AI16" i="50"/>
  <c r="AI24" i="50"/>
  <c r="AI32" i="50"/>
  <c r="AI40" i="50"/>
  <c r="AI48" i="50"/>
  <c r="AI56" i="50"/>
  <c r="AI14" i="51"/>
  <c r="AI22" i="51"/>
  <c r="AI30" i="51"/>
  <c r="AI38" i="51"/>
  <c r="AI46" i="51"/>
  <c r="AI30" i="50"/>
  <c r="AI8" i="51"/>
  <c r="AI32" i="51"/>
  <c r="AI25" i="48"/>
  <c r="AI25" i="50"/>
  <c r="AI33" i="51"/>
  <c r="AI34" i="48"/>
  <c r="AI20" i="50"/>
  <c r="AI34" i="51"/>
  <c r="AI11" i="48"/>
  <c r="AI47" i="50"/>
  <c r="AI35" i="51"/>
  <c r="AI7" i="48"/>
  <c r="AI15" i="48"/>
  <c r="AI23" i="48"/>
  <c r="AI31" i="48"/>
  <c r="AI11" i="50"/>
  <c r="AI19" i="50"/>
  <c r="AI27" i="50"/>
  <c r="AI35" i="50"/>
  <c r="AI43" i="50"/>
  <c r="AI51" i="50"/>
  <c r="AI59" i="50"/>
  <c r="AI7" i="51"/>
  <c r="AI15" i="51"/>
  <c r="AI23" i="51"/>
  <c r="AI31" i="51"/>
  <c r="AI39" i="51"/>
  <c r="AI47" i="51"/>
  <c r="AI22" i="50"/>
  <c r="AI46" i="50"/>
  <c r="AI24" i="51"/>
  <c r="AI40" i="51"/>
  <c r="AI9" i="48"/>
  <c r="AI17" i="50"/>
  <c r="AI33" i="50"/>
  <c r="AI9" i="51"/>
  <c r="AI18" i="48"/>
  <c r="AI28" i="50"/>
  <c r="AI52" i="50"/>
  <c r="AI42" i="51"/>
  <c r="AI23" i="50"/>
  <c r="AI11" i="51"/>
  <c r="AI8" i="48"/>
  <c r="AI16" i="48"/>
  <c r="AI24" i="48"/>
  <c r="AI32" i="48"/>
  <c r="AI14" i="50"/>
  <c r="AI38" i="50"/>
  <c r="AI54" i="50"/>
  <c r="AI16" i="51"/>
  <c r="AI17" i="48"/>
  <c r="AI33" i="48"/>
  <c r="AI9" i="50"/>
  <c r="AI41" i="50"/>
  <c r="AI17" i="51"/>
  <c r="AI41" i="51"/>
  <c r="AI10" i="48"/>
  <c r="AI12" i="50"/>
  <c r="AI26" i="51"/>
  <c r="AI19" i="48"/>
  <c r="AI7" i="50"/>
  <c r="AI19" i="51"/>
  <c r="AI7" i="47"/>
  <c r="AI15" i="47"/>
  <c r="AI23" i="47"/>
  <c r="AI10" i="45"/>
  <c r="AI18" i="45"/>
  <c r="AI26" i="45"/>
  <c r="AI7" i="37"/>
  <c r="AI15" i="37"/>
  <c r="AI23" i="37"/>
  <c r="AI9" i="52"/>
  <c r="AI17" i="52"/>
  <c r="AI25" i="52"/>
  <c r="AI33" i="52"/>
  <c r="AI41" i="52"/>
  <c r="AI6" i="52"/>
  <c r="AI6" i="54"/>
  <c r="AI13" i="53"/>
  <c r="AI21" i="53"/>
  <c r="AI29" i="53"/>
  <c r="AI37" i="53"/>
  <c r="AJ15" i="54"/>
  <c r="AI8" i="55"/>
  <c r="AN10" i="49"/>
  <c r="AN18" i="49"/>
  <c r="AN26" i="49"/>
  <c r="AN31" i="49"/>
  <c r="AN35" i="49"/>
  <c r="AN36" i="49"/>
  <c r="AN37" i="49"/>
  <c r="AN38" i="49"/>
  <c r="AN39" i="49"/>
  <c r="AN40" i="49"/>
  <c r="AN41" i="49"/>
  <c r="AN42" i="49"/>
  <c r="AN43" i="49"/>
  <c r="AN44" i="49"/>
  <c r="AN45" i="49"/>
  <c r="AN46" i="49"/>
  <c r="AN47" i="49"/>
  <c r="AN48" i="49"/>
  <c r="AN49" i="49"/>
  <c r="AN50" i="49"/>
  <c r="AN51" i="49"/>
  <c r="AN52" i="49"/>
  <c r="AN53" i="49"/>
  <c r="AN54" i="49"/>
  <c r="AN55" i="49"/>
  <c r="AN56" i="49"/>
  <c r="AN38" i="48"/>
  <c r="AN39" i="48"/>
  <c r="AN40" i="48"/>
  <c r="AN41" i="48"/>
  <c r="AN42" i="48"/>
  <c r="AN43" i="48"/>
  <c r="AN44" i="48"/>
  <c r="AN45" i="48"/>
  <c r="AN46" i="48"/>
  <c r="AN47" i="48"/>
  <c r="AN48" i="48"/>
  <c r="AN49" i="48"/>
  <c r="AN50" i="48"/>
  <c r="AN51" i="48"/>
  <c r="AN52" i="48"/>
  <c r="AN53" i="48"/>
  <c r="AN54" i="48"/>
  <c r="AN55" i="48"/>
  <c r="AN56" i="48"/>
  <c r="AN57" i="48"/>
  <c r="AN58" i="48"/>
  <c r="AN59" i="48"/>
  <c r="AN60" i="48"/>
  <c r="AN61" i="48"/>
  <c r="AN62" i="48"/>
  <c r="AN63" i="48"/>
  <c r="AN64" i="48"/>
  <c r="AN65" i="48"/>
  <c r="AN66" i="48"/>
  <c r="AN32" i="37"/>
  <c r="AN61" i="47"/>
  <c r="AN45" i="45"/>
  <c r="AI26" i="47"/>
  <c r="AI21" i="45"/>
  <c r="AI28" i="37"/>
  <c r="AI38" i="52"/>
  <c r="AI18" i="53"/>
  <c r="AI6" i="47"/>
  <c r="AI14" i="47"/>
  <c r="AI22" i="47"/>
  <c r="AI9" i="45"/>
  <c r="AI17" i="45"/>
  <c r="AI25" i="45"/>
  <c r="AI33" i="45"/>
  <c r="AI8" i="37"/>
  <c r="AI16" i="37"/>
  <c r="AI24" i="37"/>
  <c r="AI10" i="52"/>
  <c r="AI18" i="52"/>
  <c r="AI26" i="52"/>
  <c r="AI34" i="52"/>
  <c r="AI42" i="52"/>
  <c r="AI14" i="53"/>
  <c r="AI22" i="53"/>
  <c r="AI30" i="53"/>
  <c r="AI38" i="53"/>
  <c r="AI9" i="55"/>
  <c r="AN11" i="49"/>
  <c r="AN19" i="49"/>
  <c r="AN57" i="49"/>
  <c r="AN61" i="51"/>
  <c r="AN63" i="51"/>
  <c r="AN67" i="48"/>
  <c r="AN38" i="45"/>
  <c r="AN42" i="45"/>
  <c r="AN46" i="45"/>
  <c r="AN50" i="45"/>
  <c r="AN54" i="45"/>
  <c r="AN33" i="37"/>
  <c r="AN59" i="47"/>
  <c r="AN49" i="45"/>
  <c r="AI20" i="37"/>
  <c r="AI26" i="53"/>
  <c r="AI13" i="47"/>
  <c r="AI21" i="47"/>
  <c r="AI8" i="45"/>
  <c r="AI16" i="45"/>
  <c r="AI24" i="45"/>
  <c r="AI32" i="45"/>
  <c r="AI9" i="37"/>
  <c r="AI17" i="37"/>
  <c r="AI25" i="37"/>
  <c r="AI11" i="52"/>
  <c r="AI19" i="52"/>
  <c r="AI27" i="52"/>
  <c r="AI35" i="52"/>
  <c r="AI7" i="53"/>
  <c r="AI15" i="53"/>
  <c r="AI23" i="53"/>
  <c r="AI31" i="53"/>
  <c r="AI39" i="53"/>
  <c r="AJ17" i="54"/>
  <c r="AI10" i="55"/>
  <c r="AN12" i="49"/>
  <c r="AN20" i="49"/>
  <c r="AN27" i="49"/>
  <c r="AN30" i="49"/>
  <c r="AN34" i="49"/>
  <c r="AN34" i="45"/>
  <c r="AN30" i="37"/>
  <c r="AN31" i="37"/>
  <c r="AN58" i="47"/>
  <c r="AN62" i="47"/>
  <c r="AN41" i="45"/>
  <c r="AI6" i="45"/>
  <c r="AI13" i="45"/>
  <c r="AI12" i="37"/>
  <c r="AI30" i="52"/>
  <c r="AI42" i="53"/>
  <c r="AI12" i="47"/>
  <c r="AI20" i="47"/>
  <c r="AI15" i="45"/>
  <c r="AI23" i="45"/>
  <c r="AI31" i="45"/>
  <c r="AI10" i="37"/>
  <c r="AI18" i="37"/>
  <c r="AI26" i="37"/>
  <c r="AI6" i="51"/>
  <c r="AI6" i="50"/>
  <c r="AI12" i="52"/>
  <c r="AI20" i="52"/>
  <c r="AI28" i="52"/>
  <c r="AI36" i="52"/>
  <c r="AI8" i="53"/>
  <c r="AI16" i="53"/>
  <c r="AI24" i="53"/>
  <c r="AI32" i="53"/>
  <c r="AI40" i="53"/>
  <c r="AJ8" i="54"/>
  <c r="AJ10" i="54"/>
  <c r="AJ12" i="54"/>
  <c r="AJ14" i="54"/>
  <c r="AI11" i="55"/>
  <c r="AN13" i="49"/>
  <c r="AN21" i="49"/>
  <c r="AN27" i="47"/>
  <c r="AN28" i="47"/>
  <c r="AN29" i="47"/>
  <c r="AN30" i="47"/>
  <c r="AN31" i="47"/>
  <c r="AN32" i="47"/>
  <c r="AN33" i="47"/>
  <c r="AN34" i="47"/>
  <c r="AN35" i="47"/>
  <c r="AN36" i="47"/>
  <c r="AN37" i="47"/>
  <c r="AN38" i="47"/>
  <c r="AN39" i="47"/>
  <c r="AN40" i="47"/>
  <c r="AN41" i="47"/>
  <c r="AN42" i="47"/>
  <c r="AN43" i="47"/>
  <c r="AN44" i="47"/>
  <c r="AN45" i="47"/>
  <c r="AN46" i="47"/>
  <c r="AN47" i="47"/>
  <c r="AN48" i="47"/>
  <c r="AN49" i="47"/>
  <c r="AN50" i="47"/>
  <c r="AN51" i="47"/>
  <c r="AN52" i="47"/>
  <c r="AN53" i="47"/>
  <c r="AN54" i="47"/>
  <c r="AN55" i="47"/>
  <c r="AN56" i="47"/>
  <c r="AN57" i="47"/>
  <c r="AN60" i="47"/>
  <c r="AN37" i="45"/>
  <c r="AN53" i="45"/>
  <c r="AN57" i="45"/>
  <c r="AI18" i="47"/>
  <c r="AI6" i="37"/>
  <c r="AI22" i="52"/>
  <c r="AI10" i="53"/>
  <c r="AI11" i="47"/>
  <c r="AI19" i="47"/>
  <c r="AI6" i="48"/>
  <c r="AI7" i="45"/>
  <c r="AI14" i="45"/>
  <c r="AI22" i="45"/>
  <c r="AI30" i="45"/>
  <c r="AI11" i="37"/>
  <c r="AI19" i="37"/>
  <c r="AI27" i="37"/>
  <c r="AI6" i="49"/>
  <c r="AI13" i="52"/>
  <c r="AI21" i="52"/>
  <c r="AI29" i="52"/>
  <c r="AI37" i="52"/>
  <c r="AI9" i="53"/>
  <c r="AI17" i="53"/>
  <c r="AI25" i="53"/>
  <c r="AI33" i="53"/>
  <c r="AI41" i="53"/>
  <c r="AI12" i="55"/>
  <c r="AN45" i="53"/>
  <c r="AN43" i="52"/>
  <c r="AN44" i="52"/>
  <c r="AN45" i="52"/>
  <c r="AN46" i="52"/>
  <c r="AN47" i="52"/>
  <c r="AN14" i="49"/>
  <c r="AN22" i="49"/>
  <c r="AN29" i="49"/>
  <c r="AN33" i="49"/>
  <c r="AN54" i="51"/>
  <c r="AN55" i="51"/>
  <c r="AN56" i="51"/>
  <c r="AN57" i="51"/>
  <c r="AN58" i="51"/>
  <c r="AN59" i="51"/>
  <c r="AI10" i="47"/>
  <c r="AI29" i="45"/>
  <c r="AI14" i="52"/>
  <c r="AI34" i="53"/>
  <c r="AI25" i="47"/>
  <c r="AI31" i="52"/>
  <c r="AI35" i="53"/>
  <c r="AJ13" i="54"/>
  <c r="AN7" i="49"/>
  <c r="AN25" i="49"/>
  <c r="AN64" i="51"/>
  <c r="AI28" i="45"/>
  <c r="AI20" i="53"/>
  <c r="AN39" i="45"/>
  <c r="AN55" i="45"/>
  <c r="AI27" i="53"/>
  <c r="AN28" i="49"/>
  <c r="AI16" i="47"/>
  <c r="AI6" i="55"/>
  <c r="AI24" i="47"/>
  <c r="AI12" i="45"/>
  <c r="AI32" i="52"/>
  <c r="AI36" i="53"/>
  <c r="AJ11" i="54"/>
  <c r="AN8" i="49"/>
  <c r="AN62" i="51"/>
  <c r="AN44" i="45"/>
  <c r="AN47" i="45"/>
  <c r="AN56" i="45"/>
  <c r="AI7" i="55"/>
  <c r="AI27" i="45"/>
  <c r="AN23" i="49"/>
  <c r="AN48" i="45"/>
  <c r="AI11" i="45"/>
  <c r="AI13" i="37"/>
  <c r="AI7" i="52"/>
  <c r="AI39" i="52"/>
  <c r="AI11" i="53"/>
  <c r="AI43" i="53"/>
  <c r="AI6" i="53"/>
  <c r="AJ9" i="54"/>
  <c r="AN9" i="49"/>
  <c r="AN32" i="49"/>
  <c r="AN40" i="45"/>
  <c r="AN16" i="49"/>
  <c r="AI22" i="37"/>
  <c r="AN52" i="45"/>
  <c r="AI23" i="52"/>
  <c r="AI24" i="52"/>
  <c r="AN24" i="49"/>
  <c r="AN51" i="45"/>
  <c r="AI20" i="45"/>
  <c r="AI14" i="37"/>
  <c r="AI8" i="52"/>
  <c r="AI40" i="52"/>
  <c r="AI12" i="53"/>
  <c r="AI44" i="53"/>
  <c r="AJ7" i="54"/>
  <c r="AN15" i="49"/>
  <c r="AN60" i="51"/>
  <c r="AN43" i="45"/>
  <c r="AI16" i="52"/>
  <c r="AN17" i="49"/>
  <c r="AN36" i="45"/>
  <c r="AI17" i="47"/>
  <c r="AI29" i="37"/>
  <c r="AI13" i="55"/>
  <c r="AI28" i="53"/>
  <c r="AN35" i="45"/>
  <c r="AI9" i="47"/>
  <c r="AI19" i="45"/>
  <c r="AI21" i="37"/>
  <c r="AI15" i="52"/>
  <c r="AI19" i="53"/>
  <c r="AJ16" i="54"/>
  <c r="AI8" i="47"/>
  <c r="AS12" i="49"/>
  <c r="AS20" i="49"/>
  <c r="AS28" i="49"/>
  <c r="AS36" i="49"/>
  <c r="AS44" i="49"/>
  <c r="AS8" i="48"/>
  <c r="AS16" i="48"/>
  <c r="AS24" i="48"/>
  <c r="AS32" i="48"/>
  <c r="AS40" i="48"/>
  <c r="AS48" i="48"/>
  <c r="AS56" i="48"/>
  <c r="AS34" i="49"/>
  <c r="AS22" i="48"/>
  <c r="AS54" i="48"/>
  <c r="AS35" i="49"/>
  <c r="AS39" i="48"/>
  <c r="AS13" i="49"/>
  <c r="AS21" i="49"/>
  <c r="AS29" i="49"/>
  <c r="AS37" i="49"/>
  <c r="AS45" i="49"/>
  <c r="AS9" i="48"/>
  <c r="AS17" i="48"/>
  <c r="AS25" i="48"/>
  <c r="AS33" i="48"/>
  <c r="AS41" i="48"/>
  <c r="AS49" i="48"/>
  <c r="AS57" i="48"/>
  <c r="AS26" i="49"/>
  <c r="AS46" i="48"/>
  <c r="AS11" i="49"/>
  <c r="AS7" i="48"/>
  <c r="AS55" i="48"/>
  <c r="AS14" i="49"/>
  <c r="AS22" i="49"/>
  <c r="AS30" i="49"/>
  <c r="AS38" i="49"/>
  <c r="AS6" i="49"/>
  <c r="AS10" i="48"/>
  <c r="AS18" i="48"/>
  <c r="AS26" i="48"/>
  <c r="AS34" i="48"/>
  <c r="AS42" i="48"/>
  <c r="AS50" i="48"/>
  <c r="AS58" i="48"/>
  <c r="AS38" i="48"/>
  <c r="AS19" i="49"/>
  <c r="AS23" i="48"/>
  <c r="AS7" i="49"/>
  <c r="AS15" i="49"/>
  <c r="AS23" i="49"/>
  <c r="AS31" i="49"/>
  <c r="AS39" i="49"/>
  <c r="AS11" i="48"/>
  <c r="AS19" i="48"/>
  <c r="AS27" i="48"/>
  <c r="AS35" i="48"/>
  <c r="AS43" i="48"/>
  <c r="AS51" i="48"/>
  <c r="AS6" i="48"/>
  <c r="AS18" i="49"/>
  <c r="AS30" i="48"/>
  <c r="AS15" i="48"/>
  <c r="AS8" i="49"/>
  <c r="AS16" i="49"/>
  <c r="AS24" i="49"/>
  <c r="AS32" i="49"/>
  <c r="AS40" i="49"/>
  <c r="AS12" i="48"/>
  <c r="AS20" i="48"/>
  <c r="AS28" i="48"/>
  <c r="AS36" i="48"/>
  <c r="AS44" i="48"/>
  <c r="AS52" i="48"/>
  <c r="AS10" i="49"/>
  <c r="AS43" i="49"/>
  <c r="AS47" i="48"/>
  <c r="AS9" i="49"/>
  <c r="AS17" i="49"/>
  <c r="AS25" i="49"/>
  <c r="AS33" i="49"/>
  <c r="AS41" i="49"/>
  <c r="AS13" i="48"/>
  <c r="AS21" i="48"/>
  <c r="AS29" i="48"/>
  <c r="AS37" i="48"/>
  <c r="AS45" i="48"/>
  <c r="AS53" i="48"/>
  <c r="AS42" i="49"/>
  <c r="AS14" i="48"/>
  <c r="AS27" i="49"/>
  <c r="AS31" i="48"/>
  <c r="M98" i="96" l="1"/>
  <c r="A98" i="96"/>
  <c r="M97" i="96"/>
  <c r="A97" i="96"/>
  <c r="M96" i="96"/>
  <c r="A96" i="96"/>
  <c r="M95" i="96"/>
  <c r="A95" i="96"/>
  <c r="M94" i="96"/>
  <c r="A94" i="96"/>
  <c r="M93" i="96"/>
  <c r="A93" i="96"/>
  <c r="M92" i="96"/>
  <c r="A92" i="96"/>
  <c r="M91" i="96"/>
  <c r="A91" i="96"/>
  <c r="M90" i="96"/>
  <c r="A90" i="96"/>
  <c r="M89" i="96"/>
  <c r="A89" i="96"/>
  <c r="M88" i="96"/>
  <c r="A88" i="96"/>
  <c r="M87" i="96"/>
  <c r="A87" i="96"/>
  <c r="M86" i="96"/>
  <c r="A86" i="96"/>
  <c r="M85" i="96"/>
  <c r="A85" i="96"/>
  <c r="M84" i="96"/>
  <c r="A84" i="96"/>
  <c r="M83" i="96"/>
  <c r="A83" i="96"/>
  <c r="M82" i="96"/>
  <c r="A82" i="96"/>
  <c r="M81" i="96"/>
  <c r="A81" i="96"/>
  <c r="M80" i="96"/>
  <c r="A80" i="96"/>
  <c r="M79" i="96"/>
  <c r="A79" i="96"/>
  <c r="M78" i="96"/>
  <c r="A78" i="96"/>
  <c r="M77" i="96"/>
  <c r="A77" i="96"/>
  <c r="M76" i="96"/>
  <c r="A76" i="96"/>
  <c r="M75" i="96"/>
  <c r="A75" i="96"/>
  <c r="M74" i="96"/>
  <c r="A74" i="96"/>
  <c r="M73" i="96"/>
  <c r="A73" i="96"/>
  <c r="M72" i="96"/>
  <c r="A72" i="96"/>
  <c r="M71" i="96"/>
  <c r="A71" i="96"/>
  <c r="M70" i="96"/>
  <c r="A70" i="96"/>
  <c r="M69" i="96"/>
  <c r="A69" i="96"/>
  <c r="M68" i="96"/>
  <c r="A68" i="96"/>
  <c r="M67" i="96"/>
  <c r="A67" i="96"/>
  <c r="M66" i="96"/>
  <c r="A66" i="96"/>
  <c r="M65" i="96"/>
  <c r="A65" i="96"/>
  <c r="M64" i="96"/>
  <c r="A64" i="96"/>
  <c r="M63" i="96"/>
  <c r="A63" i="96"/>
  <c r="M62" i="96"/>
  <c r="A62" i="96"/>
  <c r="M61" i="96"/>
  <c r="A61" i="96"/>
  <c r="M60" i="96"/>
  <c r="A60" i="96"/>
  <c r="M59" i="96"/>
  <c r="A59" i="96"/>
  <c r="M58" i="96"/>
  <c r="A58" i="96"/>
  <c r="M57" i="96"/>
  <c r="A57" i="96"/>
  <c r="M56" i="96"/>
  <c r="A56" i="96"/>
  <c r="M55" i="96"/>
  <c r="A55" i="96"/>
  <c r="M54" i="96"/>
  <c r="A54" i="96"/>
  <c r="M53" i="96"/>
  <c r="A53" i="96"/>
  <c r="M52" i="96"/>
  <c r="A52" i="96"/>
  <c r="M51" i="96"/>
  <c r="A51" i="96"/>
  <c r="M50" i="96"/>
  <c r="A50" i="96"/>
  <c r="M49" i="96"/>
  <c r="A49" i="96"/>
  <c r="M48" i="96"/>
  <c r="A48" i="96"/>
  <c r="M47" i="96"/>
  <c r="A47" i="96"/>
  <c r="M46" i="96"/>
  <c r="A46" i="96"/>
  <c r="M45" i="96"/>
  <c r="A45" i="96"/>
  <c r="M44" i="96"/>
  <c r="A44" i="96"/>
  <c r="M43" i="96"/>
  <c r="A43" i="96"/>
  <c r="M42" i="96"/>
  <c r="A42" i="96"/>
  <c r="M41" i="96"/>
  <c r="A41" i="96"/>
  <c r="M40" i="96"/>
  <c r="A40" i="96"/>
  <c r="M39" i="96"/>
  <c r="A39" i="96"/>
  <c r="M38" i="96"/>
  <c r="A38" i="96"/>
  <c r="M37" i="96"/>
  <c r="A37" i="96"/>
  <c r="M36" i="96"/>
  <c r="A36" i="96"/>
  <c r="M35" i="96"/>
  <c r="A35" i="96"/>
  <c r="M34" i="96"/>
  <c r="A34" i="96"/>
  <c r="M33" i="96"/>
  <c r="A33" i="96"/>
  <c r="M32" i="96"/>
  <c r="A32" i="96"/>
  <c r="M31" i="96"/>
  <c r="A31" i="96"/>
  <c r="M30" i="96"/>
  <c r="A30" i="96"/>
  <c r="M29" i="96"/>
  <c r="A29" i="96"/>
  <c r="M28" i="96"/>
  <c r="A28" i="96"/>
  <c r="M27" i="96"/>
  <c r="A27" i="96"/>
  <c r="M26" i="96"/>
  <c r="A26" i="96"/>
  <c r="M25" i="96"/>
  <c r="A25" i="96"/>
  <c r="M24" i="96"/>
  <c r="A24" i="96"/>
  <c r="M23" i="96"/>
  <c r="A23" i="96"/>
  <c r="M22" i="96"/>
  <c r="A22" i="96"/>
  <c r="M21" i="96"/>
  <c r="A21" i="96"/>
  <c r="M20" i="96"/>
  <c r="A20" i="96"/>
  <c r="M19" i="96"/>
  <c r="A19" i="96"/>
  <c r="M18" i="96"/>
  <c r="A18" i="96"/>
  <c r="M17" i="96"/>
  <c r="A17" i="96"/>
  <c r="M16" i="96"/>
  <c r="A16" i="96"/>
  <c r="M15" i="96"/>
  <c r="A15" i="96"/>
  <c r="M14" i="96"/>
  <c r="A14" i="96"/>
  <c r="M13" i="96"/>
  <c r="A13" i="96"/>
  <c r="M12" i="96"/>
  <c r="A12" i="96"/>
  <c r="M11" i="96"/>
  <c r="A11" i="96"/>
  <c r="M10" i="96"/>
  <c r="A10" i="96"/>
  <c r="M9" i="96"/>
  <c r="A9" i="96"/>
  <c r="M8" i="96"/>
  <c r="A8" i="96"/>
  <c r="M7" i="96"/>
  <c r="A7" i="96"/>
  <c r="M6" i="96"/>
  <c r="A6" i="96"/>
  <c r="N5" i="96"/>
  <c r="N98" i="96" s="1"/>
  <c r="A2" i="96"/>
  <c r="A1" i="96" s="1"/>
  <c r="Y7" i="46" l="1"/>
  <c r="Y9" i="46"/>
  <c r="Y10" i="46"/>
  <c r="Y11" i="46"/>
  <c r="Y12" i="46"/>
  <c r="AA38" i="46"/>
  <c r="Y15" i="46"/>
  <c r="Y22" i="46"/>
  <c r="AA48" i="46"/>
  <c r="Y27" i="46"/>
  <c r="AA28" i="46"/>
  <c r="AA33" i="46"/>
  <c r="AA39" i="46"/>
  <c r="AA43" i="46"/>
  <c r="AA47" i="46"/>
  <c r="AA50" i="46"/>
  <c r="AA49" i="46"/>
  <c r="Y13" i="46"/>
  <c r="Y17" i="46"/>
  <c r="Y20" i="46"/>
  <c r="AA34" i="46"/>
  <c r="AA51" i="46"/>
  <c r="AA32" i="46"/>
  <c r="AA53" i="46"/>
  <c r="Y14" i="46"/>
  <c r="Y18" i="46"/>
  <c r="Y21" i="46"/>
  <c r="AA29" i="46"/>
  <c r="AA40" i="46"/>
  <c r="Y26" i="46"/>
  <c r="AA31" i="46"/>
  <c r="AA36" i="46"/>
  <c r="AA42" i="46"/>
  <c r="AA46" i="46"/>
  <c r="Y16" i="46"/>
  <c r="AA37" i="46"/>
  <c r="Y25" i="46"/>
  <c r="AA30" i="46"/>
  <c r="AA35" i="46"/>
  <c r="AA41" i="46"/>
  <c r="AA45" i="46"/>
  <c r="AA52" i="46"/>
  <c r="Y24" i="46"/>
  <c r="Y6" i="46"/>
  <c r="AA44" i="46"/>
  <c r="Y10" i="51"/>
  <c r="Y18" i="51"/>
  <c r="Y26" i="51"/>
  <c r="Y34" i="51"/>
  <c r="Y42" i="51"/>
  <c r="Y50" i="51"/>
  <c r="Y58" i="51"/>
  <c r="Y10" i="50"/>
  <c r="Y26" i="50"/>
  <c r="Y34" i="50"/>
  <c r="Y42" i="50"/>
  <c r="Y50" i="50"/>
  <c r="Y58" i="50"/>
  <c r="Y8" i="51"/>
  <c r="Y32" i="51"/>
  <c r="Y48" i="51"/>
  <c r="Y16" i="50"/>
  <c r="Y24" i="50"/>
  <c r="Y48" i="50"/>
  <c r="Y56" i="50"/>
  <c r="Y20" i="51"/>
  <c r="Y60" i="51"/>
  <c r="Y28" i="50"/>
  <c r="Y15" i="51"/>
  <c r="Y31" i="51"/>
  <c r="Y47" i="51"/>
  <c r="Y15" i="50"/>
  <c r="Y55" i="50"/>
  <c r="Y13" i="51"/>
  <c r="Y21" i="51"/>
  <c r="Y29" i="51"/>
  <c r="Y37" i="51"/>
  <c r="Y45" i="51"/>
  <c r="Y53" i="51"/>
  <c r="Y13" i="50"/>
  <c r="Y21" i="50"/>
  <c r="Y29" i="50"/>
  <c r="Y37" i="50"/>
  <c r="Y45" i="50"/>
  <c r="Y53" i="50"/>
  <c r="Y16" i="51"/>
  <c r="Y24" i="51"/>
  <c r="Y40" i="51"/>
  <c r="Y56" i="51"/>
  <c r="Y8" i="50"/>
  <c r="Y32" i="50"/>
  <c r="Y40" i="50"/>
  <c r="Y44" i="51"/>
  <c r="Y20" i="50"/>
  <c r="Y36" i="50"/>
  <c r="Y44" i="50"/>
  <c r="Y7" i="51"/>
  <c r="Y39" i="51"/>
  <c r="Y55" i="51"/>
  <c r="Y23" i="50"/>
  <c r="Y39" i="50"/>
  <c r="Y11" i="51"/>
  <c r="Y19" i="51"/>
  <c r="Y27" i="51"/>
  <c r="Y35" i="51"/>
  <c r="Y43" i="51"/>
  <c r="Y51" i="51"/>
  <c r="Y59" i="51"/>
  <c r="Y11" i="50"/>
  <c r="Y19" i="50"/>
  <c r="Y27" i="50"/>
  <c r="Y35" i="50"/>
  <c r="Y43" i="50"/>
  <c r="Y51" i="50"/>
  <c r="Y59" i="50"/>
  <c r="Y14" i="51"/>
  <c r="Y22" i="51"/>
  <c r="Y30" i="51"/>
  <c r="Y38" i="51"/>
  <c r="Y46" i="51"/>
  <c r="Y54" i="51"/>
  <c r="Y14" i="50"/>
  <c r="Y22" i="50"/>
  <c r="Y30" i="50"/>
  <c r="Y38" i="50"/>
  <c r="Y46" i="50"/>
  <c r="Y54" i="50"/>
  <c r="Y9" i="51"/>
  <c r="Y17" i="51"/>
  <c r="Y25" i="51"/>
  <c r="Y33" i="51"/>
  <c r="Y41" i="51"/>
  <c r="Y49" i="51"/>
  <c r="Y57" i="51"/>
  <c r="Y9" i="50"/>
  <c r="Y25" i="50"/>
  <c r="Y33" i="50"/>
  <c r="Y41" i="50"/>
  <c r="Y49" i="50"/>
  <c r="Y57" i="50"/>
  <c r="Y28" i="51"/>
  <c r="Y52" i="51"/>
  <c r="Y12" i="50"/>
  <c r="Y52" i="50"/>
  <c r="Y23" i="51"/>
  <c r="Y31" i="50"/>
  <c r="Y47" i="50"/>
  <c r="Y6" i="52"/>
  <c r="Z13" i="54"/>
  <c r="Y8" i="55"/>
  <c r="AA44" i="52"/>
  <c r="AA10" i="49"/>
  <c r="AA14" i="49"/>
  <c r="Y8" i="45"/>
  <c r="Y9" i="45"/>
  <c r="Y10" i="45"/>
  <c r="Y11" i="45"/>
  <c r="Y12" i="45"/>
  <c r="Y13" i="45"/>
  <c r="Y14" i="45"/>
  <c r="Y15" i="45"/>
  <c r="Y16" i="45"/>
  <c r="Y17" i="45"/>
  <c r="Y18" i="45"/>
  <c r="Y19" i="45"/>
  <c r="Y20" i="45"/>
  <c r="Y21" i="45"/>
  <c r="Y22" i="45"/>
  <c r="Y23" i="45"/>
  <c r="Y24" i="45"/>
  <c r="Y25" i="45"/>
  <c r="Y26" i="45"/>
  <c r="Y27" i="45"/>
  <c r="Y28" i="45"/>
  <c r="Y29" i="45"/>
  <c r="Y30" i="45"/>
  <c r="Y31" i="45"/>
  <c r="Y32" i="45"/>
  <c r="Y33" i="45"/>
  <c r="Y7" i="37"/>
  <c r="Y11" i="37"/>
  <c r="Y15" i="37"/>
  <c r="Y19" i="37"/>
  <c r="Y23" i="37"/>
  <c r="Y27" i="37"/>
  <c r="Y10" i="52"/>
  <c r="Y14" i="52"/>
  <c r="Y18" i="52"/>
  <c r="Y22" i="52"/>
  <c r="Y26" i="52"/>
  <c r="Y30" i="52"/>
  <c r="Y34" i="52"/>
  <c r="Y38" i="52"/>
  <c r="Y42" i="52"/>
  <c r="Y6" i="54"/>
  <c r="Y13" i="53"/>
  <c r="Y17" i="53"/>
  <c r="Y21" i="53"/>
  <c r="Y25" i="53"/>
  <c r="Y29" i="53"/>
  <c r="Y33" i="53"/>
  <c r="Y37" i="53"/>
  <c r="Y41" i="53"/>
  <c r="Z10" i="54"/>
  <c r="Z16" i="54"/>
  <c r="Y9" i="55"/>
  <c r="AA45" i="52"/>
  <c r="AA32" i="49"/>
  <c r="AA40" i="49"/>
  <c r="AA48" i="49"/>
  <c r="AA56" i="49"/>
  <c r="AA62" i="51"/>
  <c r="AA15" i="48"/>
  <c r="AA23" i="48"/>
  <c r="AA32" i="48"/>
  <c r="AA44" i="48"/>
  <c r="AA52" i="48"/>
  <c r="AA60" i="48"/>
  <c r="AA32" i="47"/>
  <c r="AA40" i="47"/>
  <c r="AA48" i="47"/>
  <c r="AA56" i="47"/>
  <c r="AA40" i="45"/>
  <c r="AA48" i="45"/>
  <c r="AA56" i="45"/>
  <c r="AA33" i="37"/>
  <c r="Y8" i="48"/>
  <c r="Y6" i="45"/>
  <c r="Y7" i="45"/>
  <c r="Z7" i="54"/>
  <c r="Y10" i="55"/>
  <c r="AA46" i="52"/>
  <c r="AA7" i="49"/>
  <c r="AA11" i="49"/>
  <c r="AA15" i="49"/>
  <c r="AA19" i="49"/>
  <c r="AA31" i="49"/>
  <c r="AA23" i="49"/>
  <c r="Y8" i="37"/>
  <c r="Y12" i="37"/>
  <c r="Y16" i="37"/>
  <c r="Y20" i="37"/>
  <c r="Y24" i="37"/>
  <c r="Y28" i="37"/>
  <c r="Y11" i="52"/>
  <c r="Y15" i="52"/>
  <c r="Y19" i="52"/>
  <c r="Y23" i="52"/>
  <c r="Y27" i="52"/>
  <c r="Y31" i="52"/>
  <c r="Y35" i="52"/>
  <c r="Y39" i="52"/>
  <c r="Y10" i="53"/>
  <c r="Y14" i="53"/>
  <c r="Y18" i="53"/>
  <c r="Y22" i="53"/>
  <c r="Y26" i="53"/>
  <c r="Y30" i="53"/>
  <c r="Y34" i="53"/>
  <c r="Y38" i="53"/>
  <c r="Y42" i="53"/>
  <c r="Z12" i="54"/>
  <c r="Z15" i="54"/>
  <c r="Y11" i="55"/>
  <c r="AA47" i="52"/>
  <c r="AA27" i="49"/>
  <c r="AA30" i="49"/>
  <c r="AA42" i="49"/>
  <c r="AA50" i="49"/>
  <c r="AA64" i="51"/>
  <c r="AA17" i="48"/>
  <c r="AA25" i="48"/>
  <c r="AA38" i="48"/>
  <c r="AA46" i="48"/>
  <c r="AA54" i="48"/>
  <c r="AA62" i="48"/>
  <c r="AA34" i="47"/>
  <c r="AA42" i="47"/>
  <c r="AA50" i="47"/>
  <c r="AA58" i="47"/>
  <c r="AA46" i="45"/>
  <c r="AA54" i="45"/>
  <c r="Y7" i="48"/>
  <c r="Y6" i="51"/>
  <c r="Z9" i="54"/>
  <c r="Y12" i="55"/>
  <c r="AA8" i="49"/>
  <c r="AA12" i="49"/>
  <c r="AA16" i="49"/>
  <c r="Y8" i="52"/>
  <c r="Y13" i="52"/>
  <c r="Y24" i="52"/>
  <c r="Y29" i="52"/>
  <c r="Y40" i="52"/>
  <c r="Y6" i="55"/>
  <c r="AA45" i="53"/>
  <c r="AA24" i="49"/>
  <c r="AA33" i="49"/>
  <c r="AA39" i="49"/>
  <c r="AA51" i="49"/>
  <c r="AA63" i="51"/>
  <c r="AA13" i="48"/>
  <c r="AA24" i="48"/>
  <c r="AA33" i="48"/>
  <c r="AA40" i="48"/>
  <c r="AA50" i="48"/>
  <c r="AA61" i="48"/>
  <c r="AA36" i="47"/>
  <c r="AA46" i="47"/>
  <c r="AA57" i="47"/>
  <c r="AA44" i="45"/>
  <c r="AA50" i="45"/>
  <c r="AA43" i="45"/>
  <c r="Y23" i="53"/>
  <c r="AA47" i="48"/>
  <c r="AA34" i="45"/>
  <c r="Y7" i="47"/>
  <c r="Y12" i="47"/>
  <c r="Y17" i="47"/>
  <c r="Y22" i="47"/>
  <c r="Y24" i="47"/>
  <c r="Y17" i="52"/>
  <c r="Y7" i="55"/>
  <c r="AA37" i="49"/>
  <c r="AA35" i="48"/>
  <c r="AA54" i="47"/>
  <c r="AA31" i="37"/>
  <c r="Y35" i="53"/>
  <c r="AA13" i="49"/>
  <c r="AA12" i="48"/>
  <c r="AA39" i="48"/>
  <c r="AA59" i="48"/>
  <c r="AA45" i="47"/>
  <c r="AA51" i="45"/>
  <c r="Y17" i="37"/>
  <c r="Y22" i="37"/>
  <c r="Y6" i="50"/>
  <c r="Y15" i="53"/>
  <c r="Y20" i="53"/>
  <c r="Y31" i="53"/>
  <c r="Y36" i="53"/>
  <c r="Z11" i="54"/>
  <c r="AA43" i="52"/>
  <c r="AA20" i="49"/>
  <c r="AA28" i="49"/>
  <c r="AA41" i="49"/>
  <c r="AA52" i="49"/>
  <c r="AA14" i="48"/>
  <c r="AA30" i="48"/>
  <c r="AA36" i="48"/>
  <c r="AA41" i="48"/>
  <c r="AA51" i="48"/>
  <c r="AA63" i="48"/>
  <c r="AA27" i="47"/>
  <c r="AA37" i="47"/>
  <c r="AA47" i="47"/>
  <c r="AA59" i="47"/>
  <c r="AA37" i="45"/>
  <c r="AA49" i="45"/>
  <c r="AA64" i="48"/>
  <c r="AA38" i="47"/>
  <c r="AA36" i="45"/>
  <c r="AA55" i="45"/>
  <c r="AA37" i="48"/>
  <c r="AA66" i="48"/>
  <c r="AA41" i="47"/>
  <c r="AA35" i="45"/>
  <c r="Y9" i="37"/>
  <c r="Y25" i="37"/>
  <c r="Y12" i="53"/>
  <c r="Y28" i="53"/>
  <c r="Y44" i="53"/>
  <c r="AA36" i="49"/>
  <c r="AA10" i="48"/>
  <c r="AA28" i="48"/>
  <c r="AA67" i="48"/>
  <c r="AA53" i="45"/>
  <c r="Y11" i="47"/>
  <c r="Y14" i="47"/>
  <c r="Y18" i="47"/>
  <c r="Y21" i="47"/>
  <c r="Y26" i="47"/>
  <c r="Y28" i="52"/>
  <c r="Z17" i="54"/>
  <c r="AA35" i="49"/>
  <c r="AA11" i="48"/>
  <c r="AA33" i="47"/>
  <c r="AA52" i="45"/>
  <c r="Y21" i="37"/>
  <c r="Y19" i="53"/>
  <c r="Y40" i="53"/>
  <c r="AA29" i="49"/>
  <c r="Y9" i="52"/>
  <c r="Y20" i="52"/>
  <c r="Y25" i="52"/>
  <c r="Y41" i="52"/>
  <c r="AA9" i="49"/>
  <c r="AA25" i="49"/>
  <c r="AA43" i="49"/>
  <c r="AA53" i="49"/>
  <c r="AA16" i="48"/>
  <c r="AA42" i="48"/>
  <c r="AA53" i="48"/>
  <c r="AA28" i="47"/>
  <c r="AA49" i="47"/>
  <c r="AA60" i="47"/>
  <c r="AA42" i="45"/>
  <c r="AA45" i="48"/>
  <c r="AA30" i="47"/>
  <c r="AA52" i="47"/>
  <c r="AA47" i="45"/>
  <c r="Y14" i="37"/>
  <c r="Y7" i="53"/>
  <c r="Y39" i="53"/>
  <c r="AA57" i="49"/>
  <c r="AA20" i="48"/>
  <c r="AA57" i="48"/>
  <c r="AA31" i="47"/>
  <c r="AA53" i="47"/>
  <c r="Y8" i="47"/>
  <c r="Y10" i="47"/>
  <c r="Y13" i="47"/>
  <c r="Y16" i="47"/>
  <c r="Y20" i="47"/>
  <c r="Y25" i="47"/>
  <c r="Z14" i="54"/>
  <c r="AA47" i="49"/>
  <c r="AA21" i="48"/>
  <c r="AA58" i="48"/>
  <c r="AA44" i="47"/>
  <c r="Y10" i="37"/>
  <c r="Y26" i="37"/>
  <c r="Y8" i="53"/>
  <c r="Y24" i="53"/>
  <c r="AA34" i="49"/>
  <c r="AA49" i="49"/>
  <c r="AA61" i="51"/>
  <c r="AA29" i="48"/>
  <c r="AA35" i="47"/>
  <c r="AA45" i="45"/>
  <c r="AA32" i="37"/>
  <c r="Y13" i="37"/>
  <c r="Y18" i="37"/>
  <c r="Y29" i="37"/>
  <c r="Y9" i="48"/>
  <c r="Y6" i="49"/>
  <c r="Y11" i="53"/>
  <c r="Y16" i="53"/>
  <c r="Y27" i="53"/>
  <c r="Y32" i="53"/>
  <c r="Y43" i="53"/>
  <c r="AA21" i="49"/>
  <c r="AA44" i="49"/>
  <c r="AA54" i="49"/>
  <c r="AA18" i="48"/>
  <c r="AA27" i="48"/>
  <c r="AA31" i="48"/>
  <c r="AA34" i="48"/>
  <c r="AA43" i="48"/>
  <c r="AA55" i="48"/>
  <c r="AA65" i="48"/>
  <c r="AA29" i="47"/>
  <c r="AA39" i="47"/>
  <c r="AA51" i="47"/>
  <c r="AA61" i="47"/>
  <c r="AA41" i="45"/>
  <c r="Y16" i="52"/>
  <c r="Y21" i="52"/>
  <c r="Y32" i="52"/>
  <c r="Y37" i="52"/>
  <c r="Y6" i="53"/>
  <c r="Z8" i="54"/>
  <c r="AA17" i="49"/>
  <c r="AA26" i="49"/>
  <c r="AA45" i="49"/>
  <c r="AA55" i="49"/>
  <c r="AA19" i="48"/>
  <c r="AA56" i="48"/>
  <c r="AA62" i="47"/>
  <c r="AA46" i="49"/>
  <c r="AA43" i="47"/>
  <c r="Y6" i="47"/>
  <c r="Y15" i="47"/>
  <c r="Y19" i="47"/>
  <c r="Y23" i="47"/>
  <c r="Y6" i="48"/>
  <c r="Y33" i="52"/>
  <c r="AA18" i="49"/>
  <c r="AA48" i="48"/>
  <c r="AA39" i="45"/>
  <c r="Y13" i="55"/>
  <c r="AA38" i="49"/>
  <c r="AA22" i="48"/>
  <c r="AA49" i="48"/>
  <c r="AA55" i="47"/>
  <c r="AA57" i="45"/>
  <c r="N7" i="96"/>
  <c r="N12" i="96"/>
  <c r="Y8" i="46" s="1"/>
  <c r="N8" i="96"/>
  <c r="N6" i="96"/>
  <c r="Y6" i="37" s="1"/>
  <c r="N11" i="96"/>
  <c r="N16" i="96"/>
  <c r="N15" i="96"/>
  <c r="AA38" i="45" s="1"/>
  <c r="N20" i="96"/>
  <c r="N19" i="96"/>
  <c r="N24" i="96"/>
  <c r="N10" i="96"/>
  <c r="N23" i="96"/>
  <c r="Y9" i="47" s="1"/>
  <c r="N27" i="96"/>
  <c r="N31" i="96"/>
  <c r="N35" i="96"/>
  <c r="Y36" i="51" s="1"/>
  <c r="N39" i="96"/>
  <c r="N43" i="96"/>
  <c r="Y36" i="52" s="1"/>
  <c r="N47" i="96"/>
  <c r="N51" i="96"/>
  <c r="N55" i="96"/>
  <c r="N59" i="96"/>
  <c r="N63" i="96"/>
  <c r="N67" i="96"/>
  <c r="N71" i="96"/>
  <c r="N75" i="96"/>
  <c r="N79" i="96"/>
  <c r="N83" i="96"/>
  <c r="N87" i="96"/>
  <c r="N91" i="96"/>
  <c r="N95" i="96"/>
  <c r="N28" i="96"/>
  <c r="Y12" i="51" s="1"/>
  <c r="N32" i="96"/>
  <c r="N36" i="96"/>
  <c r="Y18" i="50" s="1"/>
  <c r="N40" i="96"/>
  <c r="Y17" i="50" s="1"/>
  <c r="N44" i="96"/>
  <c r="N48" i="96"/>
  <c r="N52" i="96"/>
  <c r="N56" i="96"/>
  <c r="N60" i="96"/>
  <c r="N64" i="96"/>
  <c r="N68" i="96"/>
  <c r="N72" i="96"/>
  <c r="N76" i="96"/>
  <c r="N80" i="96"/>
  <c r="N84" i="96"/>
  <c r="N88" i="96"/>
  <c r="N92" i="96"/>
  <c r="N96" i="96"/>
  <c r="N18" i="96"/>
  <c r="N22" i="96"/>
  <c r="N26" i="96"/>
  <c r="N30" i="96"/>
  <c r="AA22" i="49" s="1"/>
  <c r="N34" i="96"/>
  <c r="N38" i="96"/>
  <c r="N42" i="96"/>
  <c r="Y7" i="52" s="1"/>
  <c r="N46" i="96"/>
  <c r="N50" i="96"/>
  <c r="N13" i="96"/>
  <c r="N25" i="96"/>
  <c r="N29" i="96"/>
  <c r="Y7" i="50" s="1"/>
  <c r="N33" i="96"/>
  <c r="N37" i="96"/>
  <c r="N41" i="96"/>
  <c r="Y9" i="53" s="1"/>
  <c r="N45" i="96"/>
  <c r="N49" i="96"/>
  <c r="N57" i="96"/>
  <c r="N69" i="96"/>
  <c r="N73" i="96"/>
  <c r="N77" i="96"/>
  <c r="N89" i="96"/>
  <c r="N93" i="96"/>
  <c r="N9" i="96"/>
  <c r="N17" i="96"/>
  <c r="AA26" i="48" s="1"/>
  <c r="N21" i="96"/>
  <c r="Y19" i="46" s="1"/>
  <c r="N53" i="96"/>
  <c r="N61" i="96"/>
  <c r="N65" i="96"/>
  <c r="N81" i="96"/>
  <c r="N85" i="96"/>
  <c r="N97" i="96"/>
  <c r="N14" i="96"/>
  <c r="N54" i="96"/>
  <c r="N58" i="96"/>
  <c r="N62" i="96"/>
  <c r="N66" i="96"/>
  <c r="N70" i="96"/>
  <c r="N74" i="96"/>
  <c r="N78" i="96"/>
  <c r="N82" i="96"/>
  <c r="N86" i="96"/>
  <c r="N90" i="96"/>
  <c r="N94" i="96"/>
  <c r="Y23" i="46" l="1"/>
  <c r="Y12" i="52"/>
  <c r="M99" i="97"/>
  <c r="A99" i="97"/>
  <c r="M98" i="97"/>
  <c r="A98" i="97"/>
  <c r="M97" i="97"/>
  <c r="A97" i="97"/>
  <c r="M96" i="97"/>
  <c r="A96" i="97"/>
  <c r="M95" i="97"/>
  <c r="A95" i="97"/>
  <c r="M94" i="97"/>
  <c r="A94" i="97"/>
  <c r="M93" i="97"/>
  <c r="A93" i="97"/>
  <c r="M92" i="97"/>
  <c r="A92" i="97"/>
  <c r="M91" i="97"/>
  <c r="A91" i="97"/>
  <c r="M90" i="97"/>
  <c r="A90" i="97"/>
  <c r="M89" i="97"/>
  <c r="A89" i="97"/>
  <c r="M88" i="97"/>
  <c r="A88" i="97"/>
  <c r="M87" i="97"/>
  <c r="A87" i="97"/>
  <c r="M86" i="97"/>
  <c r="A86" i="97"/>
  <c r="M85" i="97"/>
  <c r="A85" i="97"/>
  <c r="M84" i="97"/>
  <c r="A84" i="97"/>
  <c r="M83" i="97"/>
  <c r="A83" i="97"/>
  <c r="M82" i="97"/>
  <c r="A82" i="97"/>
  <c r="M81" i="97"/>
  <c r="A81" i="97"/>
  <c r="M80" i="97"/>
  <c r="A80" i="97"/>
  <c r="M79" i="97"/>
  <c r="A79" i="97"/>
  <c r="M78" i="97"/>
  <c r="A78" i="97"/>
  <c r="M77" i="97"/>
  <c r="A77" i="97"/>
  <c r="M76" i="97"/>
  <c r="A76" i="97"/>
  <c r="M75" i="97"/>
  <c r="A75" i="97"/>
  <c r="M74" i="97"/>
  <c r="A74" i="97"/>
  <c r="M73" i="97"/>
  <c r="A73" i="97"/>
  <c r="M72" i="97"/>
  <c r="A72" i="97"/>
  <c r="M71" i="97"/>
  <c r="A71" i="97"/>
  <c r="M70" i="97"/>
  <c r="A70" i="97"/>
  <c r="M69" i="97"/>
  <c r="A69" i="97"/>
  <c r="M68" i="97"/>
  <c r="A68" i="97"/>
  <c r="M67" i="97"/>
  <c r="A67" i="97"/>
  <c r="M66" i="97"/>
  <c r="A66" i="97"/>
  <c r="M65" i="97"/>
  <c r="A65" i="97"/>
  <c r="M64" i="97"/>
  <c r="A64" i="97"/>
  <c r="M63" i="97"/>
  <c r="A63" i="97"/>
  <c r="M62" i="97"/>
  <c r="A62" i="97"/>
  <c r="M61" i="97"/>
  <c r="A61" i="97"/>
  <c r="M60" i="97"/>
  <c r="A60" i="97"/>
  <c r="M59" i="97"/>
  <c r="A59" i="97"/>
  <c r="M58" i="97"/>
  <c r="A58" i="97"/>
  <c r="M57" i="97"/>
  <c r="A57" i="97"/>
  <c r="M56" i="97"/>
  <c r="A56" i="97"/>
  <c r="M55" i="97"/>
  <c r="A55" i="97"/>
  <c r="M54" i="97"/>
  <c r="A54" i="97"/>
  <c r="M53" i="97"/>
  <c r="A53" i="97"/>
  <c r="M52" i="97"/>
  <c r="A52" i="97"/>
  <c r="M51" i="97"/>
  <c r="A51" i="97"/>
  <c r="M50" i="97"/>
  <c r="A50" i="97"/>
  <c r="M49" i="97"/>
  <c r="A49" i="97"/>
  <c r="M48" i="97"/>
  <c r="A48" i="97"/>
  <c r="M47" i="97"/>
  <c r="A47" i="97"/>
  <c r="M46" i="97"/>
  <c r="A46" i="97"/>
  <c r="M45" i="97"/>
  <c r="A45" i="97"/>
  <c r="M44" i="97"/>
  <c r="A44" i="97"/>
  <c r="M43" i="97"/>
  <c r="A43" i="97"/>
  <c r="M42" i="97"/>
  <c r="A42" i="97"/>
  <c r="M41" i="97"/>
  <c r="A41" i="97"/>
  <c r="M40" i="97"/>
  <c r="A40" i="97"/>
  <c r="M39" i="97"/>
  <c r="A39" i="97"/>
  <c r="M38" i="97"/>
  <c r="A38" i="97"/>
  <c r="M37" i="97"/>
  <c r="A37" i="97"/>
  <c r="M36" i="97"/>
  <c r="A36" i="97"/>
  <c r="M35" i="97"/>
  <c r="A35" i="97"/>
  <c r="M34" i="97"/>
  <c r="A34" i="97"/>
  <c r="M33" i="97"/>
  <c r="A33" i="97"/>
  <c r="M32" i="97"/>
  <c r="A32" i="97"/>
  <c r="M31" i="97"/>
  <c r="A31" i="97"/>
  <c r="M30" i="97"/>
  <c r="A30" i="97"/>
  <c r="M29" i="97"/>
  <c r="A29" i="97"/>
  <c r="M28" i="97"/>
  <c r="A28" i="97"/>
  <c r="M27" i="97"/>
  <c r="A27" i="97"/>
  <c r="M26" i="97"/>
  <c r="A26" i="97"/>
  <c r="M25" i="97"/>
  <c r="A25" i="97"/>
  <c r="M24" i="97"/>
  <c r="A24" i="97"/>
  <c r="M23" i="97"/>
  <c r="A23" i="97"/>
  <c r="M22" i="97"/>
  <c r="A22" i="97"/>
  <c r="M21" i="97"/>
  <c r="A21" i="97"/>
  <c r="M20" i="97"/>
  <c r="A20" i="97"/>
  <c r="M19" i="97"/>
  <c r="A19" i="97"/>
  <c r="M18" i="97"/>
  <c r="A18" i="97"/>
  <c r="M17" i="97"/>
  <c r="A17" i="97"/>
  <c r="M16" i="97"/>
  <c r="A16" i="97"/>
  <c r="M15" i="97"/>
  <c r="A15" i="97"/>
  <c r="M14" i="97"/>
  <c r="A14" i="97"/>
  <c r="M13" i="97"/>
  <c r="A13" i="97"/>
  <c r="M12" i="97"/>
  <c r="A12" i="97"/>
  <c r="M11" i="97"/>
  <c r="A11" i="97"/>
  <c r="M10" i="97"/>
  <c r="A10" i="97"/>
  <c r="M9" i="97"/>
  <c r="A9" i="97"/>
  <c r="M8" i="97"/>
  <c r="A8" i="97"/>
  <c r="M7" i="97"/>
  <c r="A7" i="97"/>
  <c r="M6" i="97"/>
  <c r="A6" i="97"/>
  <c r="N5" i="97"/>
  <c r="N99" i="97" s="1"/>
  <c r="A2" i="97"/>
  <c r="A1" i="97" s="1"/>
  <c r="N18" i="97" l="1"/>
  <c r="N93" i="97"/>
  <c r="N77" i="97"/>
  <c r="N22" i="97"/>
  <c r="N26" i="97"/>
  <c r="N30" i="97"/>
  <c r="N34" i="97"/>
  <c r="N38" i="97"/>
  <c r="N42" i="97"/>
  <c r="N46" i="97"/>
  <c r="N50" i="97"/>
  <c r="N54" i="97"/>
  <c r="N58" i="97"/>
  <c r="N62" i="97"/>
  <c r="N66" i="97"/>
  <c r="N82" i="97"/>
  <c r="N7" i="97"/>
  <c r="N11" i="97"/>
  <c r="N13" i="97"/>
  <c r="N29" i="97"/>
  <c r="N45" i="97"/>
  <c r="N68" i="97"/>
  <c r="N6" i="97"/>
  <c r="N14" i="97"/>
  <c r="N61" i="97"/>
  <c r="N84" i="97"/>
  <c r="N27" i="97"/>
  <c r="N70" i="97"/>
  <c r="N78" i="97"/>
  <c r="N86" i="97"/>
  <c r="N94" i="97"/>
  <c r="N98" i="97"/>
  <c r="N20" i="97"/>
  <c r="N36" i="97"/>
  <c r="N52" i="97"/>
  <c r="AP11" i="48"/>
  <c r="AP8" i="48"/>
  <c r="AP17" i="48"/>
  <c r="AP25" i="48"/>
  <c r="AP33" i="48"/>
  <c r="AP41" i="48"/>
  <c r="AP49" i="48"/>
  <c r="AP7" i="48"/>
  <c r="AP16" i="48"/>
  <c r="AP24" i="48"/>
  <c r="AP32" i="48"/>
  <c r="AP40" i="48"/>
  <c r="AP48" i="48"/>
  <c r="AP23" i="48"/>
  <c r="AP14" i="48"/>
  <c r="AP22" i="48"/>
  <c r="AP30" i="48"/>
  <c r="AP38" i="48"/>
  <c r="AP46" i="48"/>
  <c r="AP31" i="48"/>
  <c r="AP39" i="48"/>
  <c r="AP13" i="48"/>
  <c r="AP21" i="48"/>
  <c r="AP29" i="48"/>
  <c r="AP37" i="48"/>
  <c r="AP45" i="48"/>
  <c r="AP36" i="48"/>
  <c r="AP44" i="48"/>
  <c r="AP52" i="48"/>
  <c r="AP12" i="48"/>
  <c r="AP20" i="48"/>
  <c r="AP28" i="48"/>
  <c r="AP10" i="48"/>
  <c r="AP19" i="48"/>
  <c r="AP27" i="48"/>
  <c r="AP35" i="48"/>
  <c r="AP43" i="48"/>
  <c r="AP51" i="48"/>
  <c r="AP50" i="48"/>
  <c r="AP15" i="48"/>
  <c r="AP47" i="48"/>
  <c r="AP18" i="48"/>
  <c r="AP26" i="48"/>
  <c r="AP34" i="48"/>
  <c r="AP42" i="48"/>
  <c r="AP10" i="49"/>
  <c r="AP18" i="49"/>
  <c r="AP26" i="49"/>
  <c r="AP34" i="49"/>
  <c r="AP42" i="49"/>
  <c r="AP50" i="49"/>
  <c r="AP6" i="48"/>
  <c r="AP9" i="49"/>
  <c r="AP17" i="49"/>
  <c r="AP25" i="49"/>
  <c r="AP33" i="49"/>
  <c r="AP41" i="49"/>
  <c r="AP49" i="49"/>
  <c r="AP8" i="49"/>
  <c r="AP16" i="49"/>
  <c r="AP24" i="49"/>
  <c r="AP32" i="49"/>
  <c r="AP40" i="49"/>
  <c r="AP48" i="49"/>
  <c r="AP7" i="49"/>
  <c r="AP15" i="49"/>
  <c r="AP23" i="49"/>
  <c r="AP31" i="49"/>
  <c r="AP39" i="49"/>
  <c r="AP47" i="49"/>
  <c r="AP14" i="49"/>
  <c r="AP22" i="49"/>
  <c r="AP30" i="49"/>
  <c r="AP38" i="49"/>
  <c r="AP46" i="49"/>
  <c r="AP13" i="49"/>
  <c r="AP21" i="49"/>
  <c r="AP29" i="49"/>
  <c r="AP37" i="49"/>
  <c r="AP45" i="49"/>
  <c r="AP12" i="49"/>
  <c r="AP20" i="49"/>
  <c r="AP28" i="49"/>
  <c r="AP36" i="49"/>
  <c r="AP44" i="49"/>
  <c r="AP11" i="49"/>
  <c r="AP19" i="49"/>
  <c r="AP27" i="49"/>
  <c r="AP35" i="49"/>
  <c r="AP43" i="49"/>
  <c r="AP31" i="37"/>
  <c r="AP30" i="37"/>
  <c r="AP32" i="37"/>
  <c r="N9" i="97"/>
  <c r="N16" i="97"/>
  <c r="N23" i="97"/>
  <c r="N25" i="97"/>
  <c r="N41" i="97"/>
  <c r="N48" i="97"/>
  <c r="N57" i="97"/>
  <c r="N64" i="97"/>
  <c r="N73" i="97"/>
  <c r="N80" i="97"/>
  <c r="N89" i="97"/>
  <c r="N96" i="97"/>
  <c r="N8" i="97"/>
  <c r="N10" i="97"/>
  <c r="N17" i="97"/>
  <c r="N31" i="97"/>
  <c r="N33" i="97"/>
  <c r="N40" i="97"/>
  <c r="N49" i="97"/>
  <c r="N56" i="97"/>
  <c r="N65" i="97"/>
  <c r="N72" i="97"/>
  <c r="N81" i="97"/>
  <c r="N88" i="97"/>
  <c r="N97" i="97"/>
  <c r="N12" i="97"/>
  <c r="N19" i="97"/>
  <c r="N21" i="97"/>
  <c r="N37" i="97"/>
  <c r="N44" i="97"/>
  <c r="N53" i="97"/>
  <c r="N60" i="97"/>
  <c r="N69" i="97"/>
  <c r="N74" i="97"/>
  <c r="N76" i="97"/>
  <c r="N85" i="97"/>
  <c r="N90" i="97"/>
  <c r="N92" i="97"/>
  <c r="N24" i="97"/>
  <c r="N28" i="97"/>
  <c r="N32" i="97"/>
  <c r="N15" i="97"/>
  <c r="N35" i="97"/>
  <c r="N39" i="97"/>
  <c r="N43" i="97"/>
  <c r="N47" i="97"/>
  <c r="N51" i="97"/>
  <c r="N55" i="97"/>
  <c r="N59" i="97"/>
  <c r="N63" i="97"/>
  <c r="N67" i="97"/>
  <c r="N71" i="97"/>
  <c r="N75" i="97"/>
  <c r="N79" i="97"/>
  <c r="N83" i="97"/>
  <c r="N87" i="97"/>
  <c r="N91" i="97"/>
  <c r="N95" i="97"/>
  <c r="N39" i="81" l="1"/>
  <c r="M65" i="94" l="1"/>
  <c r="A65" i="94"/>
  <c r="M64" i="94"/>
  <c r="A64" i="94"/>
  <c r="M63" i="94"/>
  <c r="A63" i="94"/>
  <c r="M62" i="94"/>
  <c r="A62" i="94"/>
  <c r="M61" i="94"/>
  <c r="A61" i="94"/>
  <c r="M60" i="94"/>
  <c r="A60" i="94"/>
  <c r="M59" i="94"/>
  <c r="A59" i="94"/>
  <c r="M58" i="94"/>
  <c r="A58" i="94"/>
  <c r="M57" i="94"/>
  <c r="A57" i="94"/>
  <c r="M56" i="94"/>
  <c r="A56" i="94"/>
  <c r="M55" i="94"/>
  <c r="A55" i="94"/>
  <c r="M54" i="94"/>
  <c r="A54" i="94"/>
  <c r="M53" i="94"/>
  <c r="A53" i="94"/>
  <c r="M52" i="94"/>
  <c r="A52" i="94"/>
  <c r="M98" i="94"/>
  <c r="A98" i="94"/>
  <c r="M97" i="94"/>
  <c r="A97" i="94"/>
  <c r="M96" i="94"/>
  <c r="A96" i="94"/>
  <c r="M95" i="94"/>
  <c r="A95" i="94"/>
  <c r="M94" i="94"/>
  <c r="A94" i="94"/>
  <c r="M93" i="94"/>
  <c r="A93" i="94"/>
  <c r="M92" i="94"/>
  <c r="A92" i="94"/>
  <c r="M91" i="94"/>
  <c r="A91" i="94"/>
  <c r="M90" i="94"/>
  <c r="A90" i="94"/>
  <c r="M89" i="94"/>
  <c r="A89" i="94"/>
  <c r="M88" i="94"/>
  <c r="A88" i="94"/>
  <c r="M87" i="94"/>
  <c r="A87" i="94"/>
  <c r="M86" i="94"/>
  <c r="A86" i="94"/>
  <c r="M85" i="94"/>
  <c r="A85" i="94"/>
  <c r="M84" i="94"/>
  <c r="A84" i="94"/>
  <c r="M83" i="94"/>
  <c r="A83" i="94"/>
  <c r="M82" i="94"/>
  <c r="A82" i="94"/>
  <c r="M81" i="94"/>
  <c r="A81" i="94"/>
  <c r="M80" i="94"/>
  <c r="A80" i="94"/>
  <c r="M79" i="94"/>
  <c r="A79" i="94"/>
  <c r="M78" i="94"/>
  <c r="A78" i="94"/>
  <c r="M77" i="94"/>
  <c r="A77" i="94"/>
  <c r="M76" i="94"/>
  <c r="A76" i="94"/>
  <c r="M75" i="94"/>
  <c r="A75" i="94"/>
  <c r="M74" i="94"/>
  <c r="A74" i="94"/>
  <c r="M73" i="94"/>
  <c r="A73" i="94"/>
  <c r="M72" i="94"/>
  <c r="A72" i="94"/>
  <c r="M71" i="94"/>
  <c r="A71" i="94"/>
  <c r="M70" i="94"/>
  <c r="A70" i="94"/>
  <c r="M69" i="94"/>
  <c r="A69" i="94"/>
  <c r="M68" i="94"/>
  <c r="A68" i="94"/>
  <c r="M67" i="94"/>
  <c r="A67" i="94"/>
  <c r="M66" i="94"/>
  <c r="A66" i="94"/>
  <c r="M51" i="94"/>
  <c r="A51" i="94"/>
  <c r="M50" i="94"/>
  <c r="A50" i="94"/>
  <c r="M49" i="94"/>
  <c r="A49" i="94"/>
  <c r="M48" i="94"/>
  <c r="A48" i="94"/>
  <c r="M47" i="94"/>
  <c r="A47" i="94"/>
  <c r="M46" i="94"/>
  <c r="A46" i="94"/>
  <c r="M45" i="94"/>
  <c r="A45" i="94"/>
  <c r="M44" i="94"/>
  <c r="A44" i="94"/>
  <c r="M43" i="94"/>
  <c r="A43" i="94"/>
  <c r="M42" i="94"/>
  <c r="A42" i="94"/>
  <c r="M41" i="94"/>
  <c r="A41" i="94"/>
  <c r="M40" i="94"/>
  <c r="A40" i="94"/>
  <c r="M39" i="94"/>
  <c r="A39" i="94"/>
  <c r="M38" i="94"/>
  <c r="A38" i="94"/>
  <c r="M37" i="94"/>
  <c r="A37" i="94"/>
  <c r="M36" i="94"/>
  <c r="A36" i="94"/>
  <c r="M35" i="94"/>
  <c r="A35" i="94"/>
  <c r="M34" i="94"/>
  <c r="A34" i="94"/>
  <c r="M33" i="94"/>
  <c r="A33" i="94"/>
  <c r="M32" i="94"/>
  <c r="A32" i="94"/>
  <c r="M31" i="94"/>
  <c r="A31" i="94"/>
  <c r="M30" i="94"/>
  <c r="A30" i="94"/>
  <c r="M29" i="94"/>
  <c r="M28" i="94"/>
  <c r="A28" i="94"/>
  <c r="M27" i="94"/>
  <c r="A27" i="94"/>
  <c r="M26" i="94"/>
  <c r="A26" i="94"/>
  <c r="M25" i="94"/>
  <c r="A25" i="94"/>
  <c r="M24" i="94"/>
  <c r="A24" i="94"/>
  <c r="M23" i="94"/>
  <c r="A23" i="94"/>
  <c r="M22" i="94"/>
  <c r="A22" i="94"/>
  <c r="M21" i="94"/>
  <c r="A21" i="94"/>
  <c r="M20" i="94"/>
  <c r="A20" i="94"/>
  <c r="M19" i="94"/>
  <c r="A19" i="94"/>
  <c r="M18" i="94"/>
  <c r="A18" i="94"/>
  <c r="M17" i="94"/>
  <c r="A17" i="94"/>
  <c r="M16" i="94"/>
  <c r="A16" i="94"/>
  <c r="M15" i="94"/>
  <c r="A15" i="94"/>
  <c r="M14" i="94"/>
  <c r="A14" i="94"/>
  <c r="M13" i="94"/>
  <c r="A13" i="94"/>
  <c r="M12" i="94"/>
  <c r="A12" i="94"/>
  <c r="M11" i="94"/>
  <c r="A11" i="94"/>
  <c r="M10" i="94"/>
  <c r="A10" i="94"/>
  <c r="A9" i="94"/>
  <c r="M8" i="94"/>
  <c r="A8" i="94"/>
  <c r="M7" i="94"/>
  <c r="A7" i="94"/>
  <c r="M6" i="94"/>
  <c r="A6" i="94"/>
  <c r="N5" i="94"/>
  <c r="A2" i="94"/>
  <c r="A1" i="94" s="1"/>
  <c r="X12" i="54" l="1"/>
  <c r="X8" i="54"/>
  <c r="X13" i="54"/>
  <c r="X14" i="54"/>
  <c r="X7" i="54"/>
  <c r="X9" i="54"/>
  <c r="X10" i="54"/>
  <c r="X11" i="54"/>
  <c r="X8" i="50"/>
  <c r="X15" i="50"/>
  <c r="X23" i="50"/>
  <c r="X31" i="50"/>
  <c r="X39" i="50"/>
  <c r="X47" i="50"/>
  <c r="X55" i="50"/>
  <c r="X48" i="50"/>
  <c r="X7" i="50"/>
  <c r="X14" i="50"/>
  <c r="X22" i="50"/>
  <c r="X30" i="50"/>
  <c r="X38" i="50"/>
  <c r="X46" i="50"/>
  <c r="X54" i="50"/>
  <c r="X25" i="50"/>
  <c r="X57" i="50"/>
  <c r="X24" i="50"/>
  <c r="X21" i="50"/>
  <c r="X29" i="50"/>
  <c r="X37" i="50"/>
  <c r="X45" i="50"/>
  <c r="X53" i="50"/>
  <c r="X17" i="50"/>
  <c r="X32" i="50"/>
  <c r="X13" i="50"/>
  <c r="X20" i="50"/>
  <c r="X28" i="50"/>
  <c r="X36" i="50"/>
  <c r="X44" i="50"/>
  <c r="X52" i="50"/>
  <c r="X10" i="50"/>
  <c r="X16" i="50"/>
  <c r="X56" i="50"/>
  <c r="X12" i="50"/>
  <c r="X19" i="50"/>
  <c r="X27" i="50"/>
  <c r="X35" i="50"/>
  <c r="X43" i="50"/>
  <c r="X51" i="50"/>
  <c r="X59" i="50"/>
  <c r="X33" i="50"/>
  <c r="X9" i="50"/>
  <c r="X11" i="50"/>
  <c r="X18" i="50"/>
  <c r="X26" i="50"/>
  <c r="X34" i="50"/>
  <c r="X42" i="50"/>
  <c r="X50" i="50"/>
  <c r="X58" i="50"/>
  <c r="X41" i="50"/>
  <c r="X49" i="50"/>
  <c r="X40" i="50"/>
  <c r="X7" i="47"/>
  <c r="X9" i="47"/>
  <c r="X11" i="47"/>
  <c r="X13" i="47"/>
  <c r="X15" i="47"/>
  <c r="X17" i="47"/>
  <c r="X19" i="47"/>
  <c r="X21" i="47"/>
  <c r="X23" i="47"/>
  <c r="X25" i="47"/>
  <c r="X21" i="45"/>
  <c r="X29" i="45"/>
  <c r="X6" i="37"/>
  <c r="X9" i="48"/>
  <c r="X7" i="52"/>
  <c r="X11" i="52"/>
  <c r="X15" i="52"/>
  <c r="X19" i="52"/>
  <c r="X23" i="52"/>
  <c r="X27" i="52"/>
  <c r="X31" i="52"/>
  <c r="X35" i="52"/>
  <c r="X39" i="52"/>
  <c r="X13" i="53"/>
  <c r="X21" i="53"/>
  <c r="X29" i="53"/>
  <c r="X37" i="53"/>
  <c r="X12" i="55"/>
  <c r="AH43" i="52"/>
  <c r="AH47" i="52"/>
  <c r="AH10" i="49"/>
  <c r="AH18" i="49"/>
  <c r="AH22" i="49"/>
  <c r="AH26" i="49"/>
  <c r="AH30" i="49"/>
  <c r="AH34" i="49"/>
  <c r="AH38" i="49"/>
  <c r="AH42" i="49"/>
  <c r="AH46" i="49"/>
  <c r="AH50" i="49"/>
  <c r="AH54" i="49"/>
  <c r="AH39" i="51"/>
  <c r="X42" i="51"/>
  <c r="X45" i="51"/>
  <c r="AH49" i="51"/>
  <c r="X53" i="51"/>
  <c r="X55" i="51"/>
  <c r="AH59" i="51"/>
  <c r="X64" i="51"/>
  <c r="AH64" i="51"/>
  <c r="X10" i="48"/>
  <c r="X14" i="48"/>
  <c r="X18" i="48"/>
  <c r="X22" i="48"/>
  <c r="X26" i="48"/>
  <c r="X30" i="48"/>
  <c r="X37" i="48"/>
  <c r="AH41" i="48"/>
  <c r="AH45" i="48"/>
  <c r="AH49" i="48"/>
  <c r="AH53" i="48"/>
  <c r="AH57" i="48"/>
  <c r="AH61" i="48"/>
  <c r="AH65" i="48"/>
  <c r="AH30" i="47"/>
  <c r="AH34" i="47"/>
  <c r="AH38" i="47"/>
  <c r="AH42" i="47"/>
  <c r="AH46" i="47"/>
  <c r="AH50" i="47"/>
  <c r="AH54" i="47"/>
  <c r="X8" i="48"/>
  <c r="X15" i="45"/>
  <c r="X23" i="45"/>
  <c r="X31" i="45"/>
  <c r="X10" i="52"/>
  <c r="X18" i="52"/>
  <c r="X22" i="52"/>
  <c r="X26" i="52"/>
  <c r="X30" i="52"/>
  <c r="X34" i="52"/>
  <c r="X38" i="52"/>
  <c r="X42" i="52"/>
  <c r="X6" i="54"/>
  <c r="X7" i="53"/>
  <c r="X15" i="53"/>
  <c r="X23" i="53"/>
  <c r="X31" i="53"/>
  <c r="X39" i="53"/>
  <c r="X6" i="55"/>
  <c r="AH45" i="53"/>
  <c r="AH46" i="52"/>
  <c r="AH17" i="49"/>
  <c r="AH21" i="49"/>
  <c r="AH25" i="49"/>
  <c r="AH29" i="49"/>
  <c r="AH33" i="49"/>
  <c r="AH37" i="49"/>
  <c r="AH41" i="49"/>
  <c r="AH45" i="49"/>
  <c r="AH49" i="49"/>
  <c r="AH53" i="49"/>
  <c r="X7" i="51"/>
  <c r="X9" i="51"/>
  <c r="X11" i="51"/>
  <c r="X15" i="51"/>
  <c r="X17" i="51"/>
  <c r="X20" i="51"/>
  <c r="X22" i="51"/>
  <c r="X24" i="51"/>
  <c r="X26" i="51"/>
  <c r="X28" i="51"/>
  <c r="X30" i="51"/>
  <c r="X32" i="51"/>
  <c r="X36" i="51"/>
  <c r="AH41" i="51"/>
  <c r="X43" i="51"/>
  <c r="AH47" i="51"/>
  <c r="X51" i="51"/>
  <c r="X57" i="51"/>
  <c r="X61" i="51"/>
  <c r="X13" i="48"/>
  <c r="X17" i="48"/>
  <c r="X21" i="48"/>
  <c r="X25" i="48"/>
  <c r="X29" i="48"/>
  <c r="X35" i="48"/>
  <c r="AH40" i="48"/>
  <c r="AH44" i="48"/>
  <c r="AH48" i="48"/>
  <c r="AH52" i="48"/>
  <c r="AH56" i="48"/>
  <c r="AH60" i="48"/>
  <c r="AH64" i="48"/>
  <c r="AH29" i="47"/>
  <c r="AH33" i="47"/>
  <c r="AH37" i="47"/>
  <c r="AH41" i="47"/>
  <c r="AH45" i="47"/>
  <c r="AH49" i="47"/>
  <c r="AH53" i="47"/>
  <c r="AH57" i="47"/>
  <c r="AH61" i="47"/>
  <c r="X7" i="45"/>
  <c r="X20" i="45"/>
  <c r="X28" i="45"/>
  <c r="X10" i="37"/>
  <c r="X14" i="37"/>
  <c r="X18" i="37"/>
  <c r="X22" i="37"/>
  <c r="X26" i="37"/>
  <c r="X12" i="53"/>
  <c r="X20" i="53"/>
  <c r="X28" i="53"/>
  <c r="X36" i="53"/>
  <c r="X44" i="53"/>
  <c r="Y10" i="54"/>
  <c r="Y14" i="54"/>
  <c r="X7" i="55"/>
  <c r="X45" i="53"/>
  <c r="X46" i="52"/>
  <c r="X17" i="49"/>
  <c r="X21" i="49"/>
  <c r="X25" i="49"/>
  <c r="X29" i="49"/>
  <c r="X33" i="49"/>
  <c r="X37" i="49"/>
  <c r="X41" i="49"/>
  <c r="X45" i="49"/>
  <c r="X49" i="49"/>
  <c r="X53" i="49"/>
  <c r="X57" i="49"/>
  <c r="AH57" i="49"/>
  <c r="X34" i="51"/>
  <c r="X37" i="51"/>
  <c r="X46" i="51"/>
  <c r="AH50" i="51"/>
  <c r="X54" i="51"/>
  <c r="AH58" i="51"/>
  <c r="X60" i="51"/>
  <c r="AH62" i="51"/>
  <c r="X34" i="48"/>
  <c r="X40" i="48"/>
  <c r="X44" i="48"/>
  <c r="X48" i="48"/>
  <c r="X52" i="48"/>
  <c r="X56" i="48"/>
  <c r="X60" i="48"/>
  <c r="X64" i="48"/>
  <c r="X29" i="47"/>
  <c r="X33" i="47"/>
  <c r="X37" i="47"/>
  <c r="X41" i="47"/>
  <c r="X45" i="47"/>
  <c r="X49" i="47"/>
  <c r="X53" i="47"/>
  <c r="X57" i="47"/>
  <c r="X61" i="47"/>
  <c r="X6" i="47"/>
  <c r="X8" i="47"/>
  <c r="X10" i="47"/>
  <c r="X12" i="47"/>
  <c r="X14" i="47"/>
  <c r="X16" i="47"/>
  <c r="X18" i="47"/>
  <c r="X20" i="47"/>
  <c r="X22" i="47"/>
  <c r="X24" i="47"/>
  <c r="X26" i="47"/>
  <c r="X6" i="48"/>
  <c r="X9" i="45"/>
  <c r="X17" i="45"/>
  <c r="X25" i="45"/>
  <c r="X33" i="45"/>
  <c r="X6" i="51"/>
  <c r="X9" i="52"/>
  <c r="X13" i="52"/>
  <c r="X21" i="52"/>
  <c r="X25" i="52"/>
  <c r="X29" i="52"/>
  <c r="X33" i="52"/>
  <c r="X37" i="52"/>
  <c r="X41" i="52"/>
  <c r="X9" i="53"/>
  <c r="X17" i="53"/>
  <c r="X25" i="53"/>
  <c r="X33" i="53"/>
  <c r="X41" i="53"/>
  <c r="X6" i="53"/>
  <c r="X8" i="55"/>
  <c r="AH45" i="52"/>
  <c r="AH8" i="49"/>
  <c r="AH12" i="49"/>
  <c r="AH16" i="49"/>
  <c r="AH20" i="49"/>
  <c r="AH24" i="49"/>
  <c r="AH28" i="49"/>
  <c r="AH32" i="49"/>
  <c r="AH36" i="49"/>
  <c r="AH40" i="49"/>
  <c r="AH44" i="49"/>
  <c r="AH48" i="49"/>
  <c r="AH52" i="49"/>
  <c r="AH56" i="49"/>
  <c r="AH35" i="51"/>
  <c r="X38" i="51"/>
  <c r="AH42" i="51"/>
  <c r="AH45" i="51"/>
  <c r="X49" i="51"/>
  <c r="AH53" i="51"/>
  <c r="AH55" i="51"/>
  <c r="X59" i="51"/>
  <c r="X62" i="51"/>
  <c r="X12" i="48"/>
  <c r="X16" i="48"/>
  <c r="X20" i="48"/>
  <c r="X24" i="48"/>
  <c r="X28" i="48"/>
  <c r="X33" i="48"/>
  <c r="AH39" i="48"/>
  <c r="AH43" i="48"/>
  <c r="AH47" i="48"/>
  <c r="AH51" i="48"/>
  <c r="AH55" i="48"/>
  <c r="AH59" i="48"/>
  <c r="AH63" i="48"/>
  <c r="AH28" i="47"/>
  <c r="AH32" i="47"/>
  <c r="AH36" i="47"/>
  <c r="AH40" i="47"/>
  <c r="AH44" i="47"/>
  <c r="AH48" i="47"/>
  <c r="AH52" i="47"/>
  <c r="AH56" i="47"/>
  <c r="AH60" i="47"/>
  <c r="X14" i="45"/>
  <c r="X22" i="45"/>
  <c r="X30" i="45"/>
  <c r="X9" i="37"/>
  <c r="X13" i="37"/>
  <c r="X17" i="37"/>
  <c r="X21" i="37"/>
  <c r="X25" i="37"/>
  <c r="X29" i="37"/>
  <c r="X6" i="52"/>
  <c r="X14" i="53"/>
  <c r="X22" i="53"/>
  <c r="X30" i="53"/>
  <c r="X38" i="53"/>
  <c r="Y7" i="54"/>
  <c r="Y11" i="54"/>
  <c r="Y15" i="54"/>
  <c r="X9" i="55"/>
  <c r="X45" i="52"/>
  <c r="X8" i="49"/>
  <c r="X12" i="49"/>
  <c r="X16" i="49"/>
  <c r="X20" i="49"/>
  <c r="X24" i="49"/>
  <c r="X28" i="49"/>
  <c r="X32" i="49"/>
  <c r="X36" i="49"/>
  <c r="X40" i="49"/>
  <c r="X44" i="49"/>
  <c r="X48" i="49"/>
  <c r="X52" i="49"/>
  <c r="X56" i="49"/>
  <c r="AH36" i="51"/>
  <c r="X39" i="51"/>
  <c r="X44" i="51"/>
  <c r="AH48" i="51"/>
  <c r="X52" i="51"/>
  <c r="X56" i="51"/>
  <c r="AH63" i="51"/>
  <c r="X32" i="48"/>
  <c r="X39" i="48"/>
  <c r="X43" i="48"/>
  <c r="X47" i="48"/>
  <c r="X51" i="48"/>
  <c r="X55" i="48"/>
  <c r="X59" i="48"/>
  <c r="X63" i="48"/>
  <c r="X67" i="48"/>
  <c r="AH67" i="48"/>
  <c r="X28" i="47"/>
  <c r="X32" i="47"/>
  <c r="X24" i="45"/>
  <c r="X12" i="37"/>
  <c r="X15" i="37"/>
  <c r="X28" i="37"/>
  <c r="X40" i="52"/>
  <c r="X18" i="53"/>
  <c r="X27" i="53"/>
  <c r="X40" i="53"/>
  <c r="Y16" i="54"/>
  <c r="X44" i="52"/>
  <c r="X30" i="49"/>
  <c r="X35" i="49"/>
  <c r="AH47" i="49"/>
  <c r="X8" i="51"/>
  <c r="X23" i="51"/>
  <c r="X50" i="51"/>
  <c r="X45" i="48"/>
  <c r="X50" i="48"/>
  <c r="AH62" i="48"/>
  <c r="X30" i="47"/>
  <c r="X35" i="47"/>
  <c r="X43" i="47"/>
  <c r="X51" i="47"/>
  <c r="AH59" i="47"/>
  <c r="X62" i="47"/>
  <c r="AH62" i="47"/>
  <c r="X35" i="45"/>
  <c r="X40" i="45"/>
  <c r="AH42" i="45"/>
  <c r="X48" i="45"/>
  <c r="AH50" i="45"/>
  <c r="X56" i="45"/>
  <c r="AH30" i="37"/>
  <c r="X30" i="37"/>
  <c r="X33" i="37"/>
  <c r="X11" i="55"/>
  <c r="AH43" i="49"/>
  <c r="X41" i="48"/>
  <c r="AH35" i="45"/>
  <c r="X49" i="45"/>
  <c r="AH50" i="48"/>
  <c r="AH51" i="47"/>
  <c r="AH53" i="45"/>
  <c r="X26" i="45"/>
  <c r="X28" i="52"/>
  <c r="X42" i="53"/>
  <c r="X10" i="49"/>
  <c r="AH27" i="49"/>
  <c r="X42" i="49"/>
  <c r="X47" i="49"/>
  <c r="X21" i="51"/>
  <c r="AH44" i="51"/>
  <c r="AH56" i="51"/>
  <c r="X23" i="48"/>
  <c r="AH42" i="48"/>
  <c r="X57" i="48"/>
  <c r="X62" i="48"/>
  <c r="AH27" i="47"/>
  <c r="X59" i="47"/>
  <c r="AH34" i="45"/>
  <c r="X37" i="45"/>
  <c r="AH39" i="45"/>
  <c r="X45" i="45"/>
  <c r="AH47" i="45"/>
  <c r="X53" i="45"/>
  <c r="AH55" i="45"/>
  <c r="AH33" i="37"/>
  <c r="X10" i="53"/>
  <c r="X32" i="53"/>
  <c r="X48" i="51"/>
  <c r="AH58" i="48"/>
  <c r="X31" i="47"/>
  <c r="X57" i="45"/>
  <c r="X38" i="47"/>
  <c r="X54" i="47"/>
  <c r="AH45" i="45"/>
  <c r="X8" i="37"/>
  <c r="X11" i="37"/>
  <c r="X24" i="37"/>
  <c r="X27" i="37"/>
  <c r="X6" i="49"/>
  <c r="X16" i="52"/>
  <c r="X11" i="53"/>
  <c r="X24" i="53"/>
  <c r="Y12" i="54"/>
  <c r="Y17" i="54"/>
  <c r="AH7" i="49"/>
  <c r="X22" i="49"/>
  <c r="X27" i="49"/>
  <c r="AH39" i="49"/>
  <c r="X54" i="49"/>
  <c r="X19" i="51"/>
  <c r="AH54" i="51"/>
  <c r="AH60" i="51"/>
  <c r="X11" i="48"/>
  <c r="X36" i="48"/>
  <c r="X42" i="48"/>
  <c r="AH54" i="48"/>
  <c r="X27" i="47"/>
  <c r="X40" i="47"/>
  <c r="X48" i="47"/>
  <c r="X56" i="47"/>
  <c r="AH58" i="47"/>
  <c r="AH36" i="45"/>
  <c r="X42" i="45"/>
  <c r="AH44" i="45"/>
  <c r="X50" i="45"/>
  <c r="AH52" i="45"/>
  <c r="X26" i="49"/>
  <c r="X35" i="51"/>
  <c r="AH51" i="51"/>
  <c r="AH51" i="45"/>
  <c r="AH43" i="47"/>
  <c r="X60" i="47"/>
  <c r="X51" i="45"/>
  <c r="X6" i="45"/>
  <c r="X8" i="45"/>
  <c r="X19" i="45"/>
  <c r="X32" i="45"/>
  <c r="X36" i="52"/>
  <c r="X26" i="53"/>
  <c r="X35" i="53"/>
  <c r="X43" i="52"/>
  <c r="X7" i="49"/>
  <c r="AH19" i="49"/>
  <c r="X34" i="49"/>
  <c r="X39" i="49"/>
  <c r="AH51" i="49"/>
  <c r="X33" i="51"/>
  <c r="X40" i="51"/>
  <c r="X47" i="51"/>
  <c r="AH61" i="51"/>
  <c r="X31" i="48"/>
  <c r="X49" i="48"/>
  <c r="X54" i="48"/>
  <c r="AH66" i="48"/>
  <c r="X34" i="47"/>
  <c r="AH39" i="47"/>
  <c r="X42" i="47"/>
  <c r="AH47" i="47"/>
  <c r="X50" i="47"/>
  <c r="AH55" i="47"/>
  <c r="X58" i="47"/>
  <c r="X34" i="45"/>
  <c r="X39" i="45"/>
  <c r="AH41" i="45"/>
  <c r="X47" i="45"/>
  <c r="AH49" i="45"/>
  <c r="X55" i="45"/>
  <c r="AH57" i="45"/>
  <c r="AH32" i="37"/>
  <c r="X16" i="45"/>
  <c r="X12" i="52"/>
  <c r="AH11" i="49"/>
  <c r="X29" i="51"/>
  <c r="AH57" i="51"/>
  <c r="AH43" i="45"/>
  <c r="X32" i="37"/>
  <c r="X65" i="48"/>
  <c r="AH37" i="45"/>
  <c r="X20" i="37"/>
  <c r="X23" i="37"/>
  <c r="X6" i="50"/>
  <c r="X24" i="52"/>
  <c r="X8" i="53"/>
  <c r="Y8" i="54"/>
  <c r="Y13" i="54"/>
  <c r="X10" i="55"/>
  <c r="X14" i="49"/>
  <c r="X19" i="49"/>
  <c r="AH31" i="49"/>
  <c r="X46" i="49"/>
  <c r="X51" i="49"/>
  <c r="X16" i="51"/>
  <c r="X31" i="51"/>
  <c r="X41" i="51"/>
  <c r="AH46" i="51"/>
  <c r="X19" i="48"/>
  <c r="AH46" i="48"/>
  <c r="X61" i="48"/>
  <c r="X66" i="48"/>
  <c r="AH31" i="47"/>
  <c r="X39" i="47"/>
  <c r="X47" i="47"/>
  <c r="X55" i="47"/>
  <c r="X36" i="45"/>
  <c r="AH38" i="45"/>
  <c r="X44" i="45"/>
  <c r="AH46" i="45"/>
  <c r="X52" i="45"/>
  <c r="AH54" i="45"/>
  <c r="X7" i="48"/>
  <c r="X19" i="53"/>
  <c r="X31" i="49"/>
  <c r="X14" i="51"/>
  <c r="X46" i="48"/>
  <c r="X41" i="45"/>
  <c r="X23" i="49"/>
  <c r="AH35" i="47"/>
  <c r="X43" i="45"/>
  <c r="X18" i="45"/>
  <c r="X27" i="45"/>
  <c r="X16" i="37"/>
  <c r="X19" i="37"/>
  <c r="X32" i="52"/>
  <c r="X34" i="53"/>
  <c r="X43" i="53"/>
  <c r="Y9" i="54"/>
  <c r="X13" i="55"/>
  <c r="X47" i="52"/>
  <c r="X11" i="49"/>
  <c r="AH23" i="49"/>
  <c r="X38" i="49"/>
  <c r="X43" i="49"/>
  <c r="AH55" i="49"/>
  <c r="X12" i="51"/>
  <c r="X27" i="51"/>
  <c r="AH37" i="51"/>
  <c r="AH38" i="51"/>
  <c r="AH40" i="51"/>
  <c r="X58" i="51"/>
  <c r="X63" i="51"/>
  <c r="X27" i="48"/>
  <c r="AH38" i="48"/>
  <c r="X53" i="48"/>
  <c r="X58" i="48"/>
  <c r="X36" i="47"/>
  <c r="X44" i="47"/>
  <c r="X52" i="47"/>
  <c r="X38" i="45"/>
  <c r="AH40" i="45"/>
  <c r="X46" i="45"/>
  <c r="AH48" i="45"/>
  <c r="X54" i="45"/>
  <c r="AH56" i="45"/>
  <c r="AH31" i="37"/>
  <c r="X20" i="52"/>
  <c r="X16" i="53"/>
  <c r="AH44" i="52"/>
  <c r="X18" i="49"/>
  <c r="AH35" i="49"/>
  <c r="X50" i="49"/>
  <c r="X55" i="49"/>
  <c r="X10" i="51"/>
  <c r="X25" i="51"/>
  <c r="AH43" i="51"/>
  <c r="AH52" i="51"/>
  <c r="X15" i="48"/>
  <c r="X38" i="48"/>
  <c r="X46" i="47"/>
  <c r="X31" i="37"/>
  <c r="N6" i="94"/>
  <c r="X7" i="37" s="1"/>
  <c r="N29" i="94"/>
  <c r="N45" i="94"/>
  <c r="AH13" i="49" s="1"/>
  <c r="N93" i="94"/>
  <c r="N22" i="94"/>
  <c r="X12" i="45" s="1"/>
  <c r="N24" i="94"/>
  <c r="N26" i="94"/>
  <c r="N28" i="94"/>
  <c r="N49" i="94"/>
  <c r="X8" i="52" s="1"/>
  <c r="N69" i="94"/>
  <c r="N73" i="94"/>
  <c r="N77" i="94"/>
  <c r="N60" i="94"/>
  <c r="N8" i="94"/>
  <c r="N13" i="94"/>
  <c r="N17" i="94"/>
  <c r="N21" i="94"/>
  <c r="X13" i="45" s="1"/>
  <c r="N25" i="94"/>
  <c r="N70" i="94"/>
  <c r="N72" i="94"/>
  <c r="N74" i="94"/>
  <c r="N76" i="94"/>
  <c r="N97" i="94"/>
  <c r="N52" i="94"/>
  <c r="N12" i="94"/>
  <c r="N33" i="94"/>
  <c r="N37" i="94"/>
  <c r="N41" i="94"/>
  <c r="N86" i="94"/>
  <c r="N88" i="94"/>
  <c r="N90" i="94"/>
  <c r="N92" i="94"/>
  <c r="N62" i="94"/>
  <c r="N64" i="94"/>
  <c r="N53" i="94"/>
  <c r="N55" i="94"/>
  <c r="N57" i="94"/>
  <c r="N59" i="94"/>
  <c r="N38" i="94"/>
  <c r="X18" i="51" s="1"/>
  <c r="N40" i="94"/>
  <c r="N42" i="94"/>
  <c r="N44" i="94"/>
  <c r="AH9" i="49" s="1"/>
  <c r="N81" i="94"/>
  <c r="N85" i="94"/>
  <c r="N89" i="94"/>
  <c r="N10" i="94"/>
  <c r="N14" i="94"/>
  <c r="N16" i="94"/>
  <c r="N30" i="94"/>
  <c r="N32" i="94"/>
  <c r="N46" i="94"/>
  <c r="AH14" i="49" s="1"/>
  <c r="N48" i="94"/>
  <c r="X17" i="52" s="1"/>
  <c r="N78" i="94"/>
  <c r="N80" i="94"/>
  <c r="N94" i="94"/>
  <c r="N96" i="94"/>
  <c r="N54" i="94"/>
  <c r="N61" i="94"/>
  <c r="N63" i="94"/>
  <c r="N9" i="94"/>
  <c r="N18" i="94"/>
  <c r="N20" i="94"/>
  <c r="X11" i="45" s="1"/>
  <c r="N34" i="94"/>
  <c r="X13" i="51" s="1"/>
  <c r="N36" i="94"/>
  <c r="N50" i="94"/>
  <c r="X14" i="52" s="1"/>
  <c r="N66" i="94"/>
  <c r="N68" i="94"/>
  <c r="N82" i="94"/>
  <c r="N84" i="94"/>
  <c r="N98" i="94"/>
  <c r="N56" i="94"/>
  <c r="N58" i="94"/>
  <c r="N65" i="94"/>
  <c r="N11" i="94"/>
  <c r="N15" i="94"/>
  <c r="N19" i="94"/>
  <c r="X10" i="45" s="1"/>
  <c r="N23" i="94"/>
  <c r="N27" i="94"/>
  <c r="N31" i="94"/>
  <c r="N35" i="94"/>
  <c r="N39" i="94"/>
  <c r="N43" i="94"/>
  <c r="N47" i="94"/>
  <c r="AH15" i="49" s="1"/>
  <c r="N51" i="94"/>
  <c r="N67" i="94"/>
  <c r="N71" i="94"/>
  <c r="N75" i="94"/>
  <c r="N79" i="94"/>
  <c r="N83" i="94"/>
  <c r="N87" i="94"/>
  <c r="N91" i="94"/>
  <c r="N95" i="94"/>
  <c r="N7" i="94"/>
  <c r="X15" i="49" l="1"/>
  <c r="X13" i="49"/>
  <c r="X9" i="49"/>
  <c r="M64" i="89"/>
  <c r="A64" i="89"/>
  <c r="M63" i="89"/>
  <c r="A63" i="89"/>
  <c r="M62" i="89"/>
  <c r="A62" i="89"/>
  <c r="M61" i="89"/>
  <c r="A61" i="89"/>
  <c r="M60" i="89"/>
  <c r="A60" i="89"/>
  <c r="M59" i="89"/>
  <c r="A59" i="89"/>
  <c r="M58" i="89"/>
  <c r="A58" i="89"/>
  <c r="M57" i="89"/>
  <c r="A57" i="89"/>
  <c r="A6" i="111" l="1"/>
  <c r="A7" i="111"/>
  <c r="A8" i="111"/>
  <c r="A9" i="111"/>
  <c r="A10" i="111"/>
  <c r="A11" i="111"/>
  <c r="A12" i="111"/>
  <c r="A13" i="111"/>
  <c r="A14" i="111"/>
  <c r="A15" i="111"/>
  <c r="A16" i="111"/>
  <c r="A17" i="111"/>
  <c r="A18" i="111"/>
  <c r="A19" i="111"/>
  <c r="A20" i="111"/>
  <c r="A21" i="111"/>
  <c r="A22" i="111"/>
  <c r="A23" i="111"/>
  <c r="A24" i="111"/>
  <c r="A25" i="111"/>
  <c r="A26" i="111"/>
  <c r="A27" i="111"/>
  <c r="A28" i="111"/>
  <c r="A29" i="111"/>
  <c r="M69" i="111"/>
  <c r="A69" i="111"/>
  <c r="M68" i="111"/>
  <c r="A68" i="111"/>
  <c r="M67" i="111"/>
  <c r="A67" i="111"/>
  <c r="M66" i="111"/>
  <c r="A66" i="111"/>
  <c r="M65" i="111"/>
  <c r="A65" i="111"/>
  <c r="M64" i="111"/>
  <c r="A64" i="111"/>
  <c r="M63" i="111"/>
  <c r="A63" i="111"/>
  <c r="M62" i="111"/>
  <c r="A62" i="111"/>
  <c r="M61" i="111"/>
  <c r="A61" i="111"/>
  <c r="M60" i="111"/>
  <c r="A60" i="111"/>
  <c r="M59" i="111"/>
  <c r="A59" i="111"/>
  <c r="M58" i="111"/>
  <c r="A58" i="111"/>
  <c r="M57" i="111"/>
  <c r="A57" i="111"/>
  <c r="M56" i="111"/>
  <c r="A56" i="111"/>
  <c r="M55" i="111"/>
  <c r="A55" i="111"/>
  <c r="M54" i="111"/>
  <c r="A54" i="111"/>
  <c r="M53" i="111"/>
  <c r="A53" i="111"/>
  <c r="M52" i="111"/>
  <c r="A52" i="111"/>
  <c r="M51" i="111"/>
  <c r="A51" i="111"/>
  <c r="M50" i="111"/>
  <c r="A50" i="111"/>
  <c r="M49" i="111"/>
  <c r="A49" i="111"/>
  <c r="M48" i="111"/>
  <c r="A48" i="111"/>
  <c r="M47" i="111"/>
  <c r="A47" i="111"/>
  <c r="M46" i="111"/>
  <c r="A46" i="111"/>
  <c r="M45" i="111"/>
  <c r="A45" i="111"/>
  <c r="M44" i="111"/>
  <c r="A44" i="111"/>
  <c r="M43" i="111"/>
  <c r="A43" i="111"/>
  <c r="M42" i="111"/>
  <c r="N42" i="111" s="1"/>
  <c r="A42" i="111"/>
  <c r="M41" i="111"/>
  <c r="A41" i="111"/>
  <c r="M40" i="111"/>
  <c r="A40" i="111"/>
  <c r="M39" i="111"/>
  <c r="A39" i="111"/>
  <c r="M38" i="111"/>
  <c r="N38" i="111" s="1"/>
  <c r="A38" i="111"/>
  <c r="M37" i="111"/>
  <c r="A37" i="111"/>
  <c r="M36" i="111"/>
  <c r="A36" i="111"/>
  <c r="M35" i="111"/>
  <c r="A35" i="111"/>
  <c r="M34" i="111"/>
  <c r="N34" i="111" s="1"/>
  <c r="A34" i="111"/>
  <c r="M33" i="111"/>
  <c r="A33" i="111"/>
  <c r="M32" i="111"/>
  <c r="A32" i="111"/>
  <c r="M31" i="111"/>
  <c r="N31" i="111" s="1"/>
  <c r="A31" i="111"/>
  <c r="M30" i="111"/>
  <c r="N30" i="111" s="1"/>
  <c r="A30" i="111"/>
  <c r="M29" i="111"/>
  <c r="M28" i="111"/>
  <c r="N28" i="111" s="1"/>
  <c r="M27" i="111"/>
  <c r="M26" i="111"/>
  <c r="N26" i="111" s="1"/>
  <c r="M25" i="111"/>
  <c r="N25" i="111" s="1"/>
  <c r="M24" i="111"/>
  <c r="N24" i="111" s="1"/>
  <c r="M22" i="111"/>
  <c r="M21" i="111"/>
  <c r="M20" i="111"/>
  <c r="M13" i="111"/>
  <c r="M12" i="111"/>
  <c r="M11" i="111"/>
  <c r="M10" i="111"/>
  <c r="M9" i="111"/>
  <c r="M8" i="111"/>
  <c r="M6" i="111"/>
  <c r="N5" i="111"/>
  <c r="A2" i="111"/>
  <c r="A1" i="111" s="1"/>
  <c r="N46" i="111" l="1"/>
  <c r="N27" i="111"/>
  <c r="N35" i="111"/>
  <c r="N32" i="111"/>
  <c r="N39" i="111"/>
  <c r="N43" i="111"/>
  <c r="N36" i="111"/>
  <c r="N40" i="111"/>
  <c r="N50" i="111"/>
  <c r="N54" i="111"/>
  <c r="N58" i="111"/>
  <c r="N62" i="111"/>
  <c r="N66" i="111"/>
  <c r="N47" i="111"/>
  <c r="N51" i="111"/>
  <c r="N55" i="111"/>
  <c r="N59" i="111"/>
  <c r="N63" i="111"/>
  <c r="N67" i="111"/>
  <c r="N44" i="111"/>
  <c r="N48" i="111"/>
  <c r="N52" i="111"/>
  <c r="N56" i="111"/>
  <c r="N60" i="111"/>
  <c r="N64" i="111"/>
  <c r="N68" i="111"/>
  <c r="N29" i="111"/>
  <c r="N33" i="111"/>
  <c r="N37" i="111"/>
  <c r="N41" i="111"/>
  <c r="N45" i="111"/>
  <c r="N49" i="111"/>
  <c r="N53" i="111"/>
  <c r="N57" i="111"/>
  <c r="N61" i="111"/>
  <c r="N65" i="111"/>
  <c r="N69" i="111"/>
  <c r="AH6" i="46"/>
  <c r="AH8" i="51"/>
  <c r="AH16" i="51"/>
  <c r="AH24" i="51"/>
  <c r="AH32" i="51"/>
  <c r="AH17" i="51"/>
  <c r="AH33" i="51"/>
  <c r="AH18" i="50"/>
  <c r="AH34" i="50"/>
  <c r="AH50" i="50"/>
  <c r="AH29" i="51"/>
  <c r="AH7" i="50"/>
  <c r="AH19" i="50"/>
  <c r="AH23" i="50"/>
  <c r="AH43" i="50"/>
  <c r="AH7" i="51"/>
  <c r="AH8" i="50"/>
  <c r="AH12" i="50"/>
  <c r="AH16" i="50"/>
  <c r="AH20" i="50"/>
  <c r="AH24" i="50"/>
  <c r="AH28" i="50"/>
  <c r="AH32" i="50"/>
  <c r="AH36" i="50"/>
  <c r="AH40" i="50"/>
  <c r="AH44" i="50"/>
  <c r="AH48" i="50"/>
  <c r="AH52" i="50"/>
  <c r="AH56" i="50"/>
  <c r="AH9" i="51"/>
  <c r="AH25" i="51"/>
  <c r="AH20" i="51"/>
  <c r="AH28" i="51"/>
  <c r="AH10" i="50"/>
  <c r="AH30" i="50"/>
  <c r="AH38" i="50"/>
  <c r="AH13" i="51"/>
  <c r="AH14" i="51"/>
  <c r="AH11" i="50"/>
  <c r="AH27" i="50"/>
  <c r="AH39" i="50"/>
  <c r="AH55" i="50"/>
  <c r="AH23" i="51"/>
  <c r="AH7" i="48"/>
  <c r="AH8" i="48"/>
  <c r="AH9" i="48"/>
  <c r="AH10" i="48"/>
  <c r="AH11" i="48"/>
  <c r="AH12" i="48"/>
  <c r="AH13" i="48"/>
  <c r="AH34" i="48"/>
  <c r="AH35" i="48"/>
  <c r="AH36" i="48"/>
  <c r="AH37" i="48"/>
  <c r="AH10" i="51"/>
  <c r="AH18" i="51"/>
  <c r="AH26" i="51"/>
  <c r="AH34" i="51"/>
  <c r="AH11" i="51"/>
  <c r="AH27" i="51"/>
  <c r="AH12" i="51"/>
  <c r="AH14" i="50"/>
  <c r="AH26" i="50"/>
  <c r="AH42" i="50"/>
  <c r="AH58" i="50"/>
  <c r="AH21" i="51"/>
  <c r="AH22" i="51"/>
  <c r="AH15" i="50"/>
  <c r="AH31" i="50"/>
  <c r="AH47" i="50"/>
  <c r="AH59" i="50"/>
  <c r="AH31" i="51"/>
  <c r="AH9" i="50"/>
  <c r="AH13" i="50"/>
  <c r="AH17" i="50"/>
  <c r="AH21" i="50"/>
  <c r="AH25" i="50"/>
  <c r="AH29" i="50"/>
  <c r="AH33" i="50"/>
  <c r="AH37" i="50"/>
  <c r="AH41" i="50"/>
  <c r="AH45" i="50"/>
  <c r="AH49" i="50"/>
  <c r="AH53" i="50"/>
  <c r="AH57" i="50"/>
  <c r="AH19" i="51"/>
  <c r="AH22" i="50"/>
  <c r="AH46" i="50"/>
  <c r="AH54" i="50"/>
  <c r="AH30" i="51"/>
  <c r="AH35" i="50"/>
  <c r="AH51" i="50"/>
  <c r="AH15" i="51"/>
  <c r="AH6" i="47"/>
  <c r="AH10" i="47"/>
  <c r="AH14" i="47"/>
  <c r="AH18" i="47"/>
  <c r="AH22" i="47"/>
  <c r="AH26" i="47"/>
  <c r="AH6" i="50"/>
  <c r="AH6" i="49"/>
  <c r="AH7" i="52"/>
  <c r="AH8" i="52"/>
  <c r="AH9" i="52"/>
  <c r="AH10" i="52"/>
  <c r="AH11" i="52"/>
  <c r="AH12" i="52"/>
  <c r="AH13" i="52"/>
  <c r="AH14" i="52"/>
  <c r="AH15" i="52"/>
  <c r="AH16" i="52"/>
  <c r="AH17" i="52"/>
  <c r="AH18" i="52"/>
  <c r="AH19" i="52"/>
  <c r="AH20" i="52"/>
  <c r="AH21" i="52"/>
  <c r="AH22" i="52"/>
  <c r="AH23" i="52"/>
  <c r="AH24" i="52"/>
  <c r="AH25" i="52"/>
  <c r="AH26" i="52"/>
  <c r="AH27" i="52"/>
  <c r="AH28" i="52"/>
  <c r="AH29" i="52"/>
  <c r="AH30" i="52"/>
  <c r="AH31" i="52"/>
  <c r="AH32" i="52"/>
  <c r="AH33" i="52"/>
  <c r="AH34" i="52"/>
  <c r="AH35" i="52"/>
  <c r="AH36" i="52"/>
  <c r="AH37" i="52"/>
  <c r="AH38" i="52"/>
  <c r="AH39" i="52"/>
  <c r="AH40" i="52"/>
  <c r="AH41" i="52"/>
  <c r="AH42" i="52"/>
  <c r="AI11" i="54"/>
  <c r="AH13" i="55"/>
  <c r="AH19" i="45"/>
  <c r="AI12" i="54"/>
  <c r="AH20" i="47"/>
  <c r="AH7" i="45"/>
  <c r="AH9" i="55"/>
  <c r="AH25" i="45"/>
  <c r="AI8" i="54"/>
  <c r="AH8" i="45"/>
  <c r="AH12" i="45"/>
  <c r="AH16" i="45"/>
  <c r="AH20" i="45"/>
  <c r="AH24" i="45"/>
  <c r="AH28" i="45"/>
  <c r="AH32" i="45"/>
  <c r="AH6" i="51"/>
  <c r="AI14" i="54"/>
  <c r="AI16" i="54"/>
  <c r="AH6" i="55"/>
  <c r="AH23" i="45"/>
  <c r="AH27" i="45"/>
  <c r="AH8" i="47"/>
  <c r="AH16" i="47"/>
  <c r="AH6" i="37"/>
  <c r="AI7" i="54"/>
  <c r="AH9" i="45"/>
  <c r="AH17" i="45"/>
  <c r="AH29" i="45"/>
  <c r="AH33" i="45"/>
  <c r="AH12" i="55"/>
  <c r="AH9" i="47"/>
  <c r="AH13" i="47"/>
  <c r="AH17" i="47"/>
  <c r="AH21" i="47"/>
  <c r="AH25" i="47"/>
  <c r="AI9" i="54"/>
  <c r="AH7" i="55"/>
  <c r="AH15" i="45"/>
  <c r="AH31" i="45"/>
  <c r="AH8" i="55"/>
  <c r="AH12" i="47"/>
  <c r="AH24" i="47"/>
  <c r="AH14" i="45"/>
  <c r="AH18" i="45"/>
  <c r="AH22" i="45"/>
  <c r="AH26" i="45"/>
  <c r="AH30" i="45"/>
  <c r="AH7" i="37"/>
  <c r="AH8" i="37"/>
  <c r="AH9" i="37"/>
  <c r="AH10" i="37"/>
  <c r="AH11" i="37"/>
  <c r="AH12" i="37"/>
  <c r="AH13" i="37"/>
  <c r="AH14" i="37"/>
  <c r="AH15" i="37"/>
  <c r="AH16" i="37"/>
  <c r="AH17" i="37"/>
  <c r="AH18" i="37"/>
  <c r="AH19" i="37"/>
  <c r="AH20" i="37"/>
  <c r="AH21" i="37"/>
  <c r="AH22" i="37"/>
  <c r="AH23" i="37"/>
  <c r="AH24" i="37"/>
  <c r="AH25" i="37"/>
  <c r="AH26" i="37"/>
  <c r="AH27" i="37"/>
  <c r="AH28" i="37"/>
  <c r="AH29" i="37"/>
  <c r="AH6" i="53"/>
  <c r="AI10" i="54"/>
  <c r="AI15" i="54"/>
  <c r="AI17" i="54"/>
  <c r="AH10" i="55"/>
  <c r="AH7" i="47"/>
  <c r="AH11" i="47"/>
  <c r="AH15" i="47"/>
  <c r="AH19" i="47"/>
  <c r="AH23" i="47"/>
  <c r="AH6" i="48"/>
  <c r="AH6" i="45"/>
  <c r="AH6" i="54"/>
  <c r="AH7" i="53"/>
  <c r="AH8" i="53"/>
  <c r="AH9" i="53"/>
  <c r="AH10" i="53"/>
  <c r="AH11" i="53"/>
  <c r="AH12" i="53"/>
  <c r="AH13" i="53"/>
  <c r="AH14" i="53"/>
  <c r="AH15" i="53"/>
  <c r="AH16" i="53"/>
  <c r="AH17" i="53"/>
  <c r="AH18" i="53"/>
  <c r="AH19" i="53"/>
  <c r="AH20" i="53"/>
  <c r="AH21" i="53"/>
  <c r="AH22" i="53"/>
  <c r="AH23" i="53"/>
  <c r="AH24" i="53"/>
  <c r="AH25" i="53"/>
  <c r="AH26" i="53"/>
  <c r="AH27" i="53"/>
  <c r="AH28" i="53"/>
  <c r="AH29" i="53"/>
  <c r="AH30" i="53"/>
  <c r="AH31" i="53"/>
  <c r="AH32" i="53"/>
  <c r="AH33" i="53"/>
  <c r="AH34" i="53"/>
  <c r="AH35" i="53"/>
  <c r="AH36" i="53"/>
  <c r="AH37" i="53"/>
  <c r="AH38" i="53"/>
  <c r="AH39" i="53"/>
  <c r="AH40" i="53"/>
  <c r="AH41" i="53"/>
  <c r="AH42" i="53"/>
  <c r="AH43" i="53"/>
  <c r="AH44" i="53"/>
  <c r="AI13" i="54"/>
  <c r="AH11" i="55"/>
  <c r="AH13" i="45"/>
  <c r="AH21" i="45"/>
  <c r="AH6" i="52"/>
  <c r="N22" i="111"/>
  <c r="AH10" i="45" s="1"/>
  <c r="N21" i="111"/>
  <c r="N14" i="111"/>
  <c r="N9" i="111"/>
  <c r="N7" i="111"/>
  <c r="N15" i="111"/>
  <c r="N23" i="111"/>
  <c r="AH11" i="45" s="1"/>
  <c r="N6" i="111"/>
  <c r="N8" i="111"/>
  <c r="N19" i="111"/>
  <c r="N12" i="111"/>
  <c r="N13" i="111"/>
  <c r="N16" i="111"/>
  <c r="N17" i="111"/>
  <c r="N18" i="111"/>
  <c r="N10" i="111"/>
  <c r="N11" i="111"/>
  <c r="N20" i="111"/>
  <c r="A30" i="110"/>
  <c r="A29" i="110"/>
  <c r="A28" i="110"/>
  <c r="A27" i="110"/>
  <c r="A26" i="110"/>
  <c r="A25" i="110"/>
  <c r="A24" i="110"/>
  <c r="A15" i="110"/>
  <c r="A14" i="110"/>
  <c r="A13" i="110"/>
  <c r="A12" i="110"/>
  <c r="A11" i="110"/>
  <c r="A10" i="110"/>
  <c r="A9" i="110"/>
  <c r="A8" i="110"/>
  <c r="A7" i="110"/>
  <c r="M6" i="110"/>
  <c r="A6" i="110"/>
  <c r="I20" i="46" l="1"/>
  <c r="H20" i="46"/>
  <c r="N5" i="110"/>
  <c r="A2" i="110"/>
  <c r="A1" i="110" s="1"/>
  <c r="N33" i="110" l="1"/>
  <c r="N6" i="110"/>
  <c r="A10" i="84" l="1"/>
  <c r="A11" i="84"/>
  <c r="A12" i="84"/>
  <c r="A13" i="84"/>
  <c r="A14" i="84"/>
  <c r="A15" i="84"/>
  <c r="A16" i="84"/>
  <c r="A17" i="84"/>
  <c r="A18" i="84"/>
  <c r="A19" i="84"/>
  <c r="A20" i="84"/>
  <c r="A21" i="84"/>
  <c r="A22" i="84"/>
  <c r="A23" i="84"/>
  <c r="A24" i="84"/>
  <c r="A25" i="84"/>
  <c r="A26" i="84"/>
  <c r="A27" i="84"/>
  <c r="A28" i="84"/>
  <c r="A29" i="84"/>
  <c r="A30" i="84"/>
  <c r="A31" i="84"/>
  <c r="A32" i="84"/>
  <c r="A33" i="84"/>
  <c r="A34" i="84"/>
  <c r="A35" i="84"/>
  <c r="A36" i="84"/>
  <c r="A37" i="84"/>
  <c r="A38" i="84"/>
  <c r="A39" i="84"/>
  <c r="A40" i="84"/>
  <c r="A41" i="84"/>
  <c r="A42" i="84"/>
  <c r="A43" i="84"/>
  <c r="A44" i="84"/>
  <c r="A45" i="84"/>
  <c r="A46" i="84"/>
  <c r="A47" i="84"/>
  <c r="A48" i="84"/>
  <c r="A49" i="84"/>
  <c r="A50" i="84"/>
  <c r="A51" i="84"/>
  <c r="A52" i="84"/>
  <c r="A53" i="84"/>
  <c r="A54" i="84"/>
  <c r="A55" i="84"/>
  <c r="A56" i="84"/>
  <c r="A57" i="84"/>
  <c r="A58" i="84"/>
  <c r="A59" i="84"/>
  <c r="A60" i="84"/>
  <c r="A61" i="84"/>
  <c r="A62" i="84"/>
  <c r="A63" i="84"/>
  <c r="A64" i="84"/>
  <c r="A65" i="84"/>
  <c r="A66" i="84"/>
  <c r="A67" i="84"/>
  <c r="A68" i="84"/>
  <c r="A69" i="84"/>
  <c r="A70" i="84"/>
  <c r="A71" i="84"/>
  <c r="A72" i="84"/>
  <c r="A73" i="84"/>
  <c r="A74" i="84"/>
  <c r="A75" i="84"/>
  <c r="A76" i="84"/>
  <c r="A77" i="84"/>
  <c r="A78" i="84"/>
  <c r="A79" i="84"/>
  <c r="A80" i="84"/>
  <c r="A81" i="84"/>
  <c r="A82" i="84"/>
  <c r="A83" i="84"/>
  <c r="A84" i="84"/>
  <c r="A85" i="84"/>
  <c r="A86" i="84"/>
  <c r="A87" i="84"/>
  <c r="A88" i="84"/>
  <c r="A89" i="84"/>
  <c r="A90" i="84"/>
  <c r="A91" i="84"/>
  <c r="A92" i="84"/>
  <c r="A93" i="84"/>
  <c r="A94" i="84"/>
  <c r="A95" i="84"/>
  <c r="A96" i="84"/>
  <c r="A97" i="84"/>
  <c r="A98" i="84"/>
  <c r="A99" i="84"/>
  <c r="A100" i="84"/>
  <c r="A9" i="84"/>
  <c r="M20" i="93"/>
  <c r="A20" i="93"/>
  <c r="M19" i="93"/>
  <c r="A19" i="93"/>
  <c r="A18" i="93"/>
  <c r="M17" i="93"/>
  <c r="A17" i="93"/>
  <c r="M16" i="93"/>
  <c r="A16" i="93"/>
  <c r="M15" i="93"/>
  <c r="A15" i="93"/>
  <c r="M14" i="93"/>
  <c r="A14" i="93"/>
  <c r="M13" i="93"/>
  <c r="A13" i="93"/>
  <c r="M12" i="93"/>
  <c r="A12" i="93"/>
  <c r="M11" i="93"/>
  <c r="A11" i="93"/>
  <c r="M10" i="93"/>
  <c r="A10" i="93"/>
  <c r="A9" i="93"/>
  <c r="M8" i="93"/>
  <c r="A8" i="93"/>
  <c r="M7" i="93"/>
  <c r="A7" i="93"/>
  <c r="M6" i="93"/>
  <c r="A6" i="93"/>
  <c r="K7" i="54" l="1"/>
  <c r="K6" i="55"/>
  <c r="K6" i="53"/>
  <c r="K8" i="54"/>
  <c r="K7" i="53"/>
  <c r="K9" i="54"/>
  <c r="K8" i="53"/>
  <c r="K10" i="54"/>
  <c r="K9" i="53"/>
  <c r="K11" i="54"/>
  <c r="K10" i="53"/>
  <c r="K12" i="54"/>
  <c r="K11" i="53"/>
  <c r="K13" i="54"/>
  <c r="K12" i="53"/>
  <c r="K6" i="54"/>
  <c r="K13" i="53"/>
  <c r="K7" i="49"/>
  <c r="K15" i="49"/>
  <c r="K7" i="51"/>
  <c r="K15" i="51"/>
  <c r="K22" i="51"/>
  <c r="K29" i="51"/>
  <c r="K11" i="47"/>
  <c r="K19" i="47"/>
  <c r="K12" i="45"/>
  <c r="K20" i="45"/>
  <c r="K28" i="45"/>
  <c r="K36" i="45"/>
  <c r="K11" i="37"/>
  <c r="K19" i="37"/>
  <c r="K21" i="37"/>
  <c r="K25" i="45"/>
  <c r="K8" i="49"/>
  <c r="K16" i="49"/>
  <c r="K8" i="51"/>
  <c r="K16" i="51"/>
  <c r="K23" i="51"/>
  <c r="K6" i="47"/>
  <c r="K12" i="47"/>
  <c r="K20" i="47"/>
  <c r="K13" i="45"/>
  <c r="K21" i="45"/>
  <c r="K29" i="45"/>
  <c r="K37" i="45"/>
  <c r="K12" i="37"/>
  <c r="K20" i="37"/>
  <c r="K13" i="37"/>
  <c r="K6" i="37"/>
  <c r="K17" i="37"/>
  <c r="K9" i="49"/>
  <c r="K17" i="49"/>
  <c r="K9" i="51"/>
  <c r="K17" i="51"/>
  <c r="K24" i="51"/>
  <c r="K7" i="47"/>
  <c r="K13" i="47"/>
  <c r="K21" i="47"/>
  <c r="K14" i="45"/>
  <c r="K22" i="45"/>
  <c r="K30" i="45"/>
  <c r="K38" i="45"/>
  <c r="K22" i="37"/>
  <c r="K10" i="49"/>
  <c r="K18" i="49"/>
  <c r="K10" i="51"/>
  <c r="K25" i="51"/>
  <c r="K14" i="47"/>
  <c r="K22" i="47"/>
  <c r="K15" i="45"/>
  <c r="K23" i="45"/>
  <c r="K31" i="45"/>
  <c r="K14" i="37"/>
  <c r="K16" i="37"/>
  <c r="K11" i="49"/>
  <c r="K19" i="49"/>
  <c r="K11" i="51"/>
  <c r="K18" i="51"/>
  <c r="K26" i="51"/>
  <c r="K15" i="47"/>
  <c r="K23" i="47"/>
  <c r="K16" i="45"/>
  <c r="K24" i="45"/>
  <c r="K32" i="45"/>
  <c r="K15" i="37"/>
  <c r="K33" i="45"/>
  <c r="K12" i="49"/>
  <c r="K20" i="49"/>
  <c r="K6" i="50"/>
  <c r="K12" i="51"/>
  <c r="K19" i="51"/>
  <c r="K27" i="51"/>
  <c r="K8" i="47"/>
  <c r="K16" i="47"/>
  <c r="K24" i="47"/>
  <c r="K17" i="45"/>
  <c r="K13" i="49"/>
  <c r="K6" i="49"/>
  <c r="K13" i="51"/>
  <c r="K20" i="51"/>
  <c r="K28" i="51"/>
  <c r="K9" i="47"/>
  <c r="K17" i="47"/>
  <c r="K25" i="47"/>
  <c r="K18" i="45"/>
  <c r="K26" i="45"/>
  <c r="K34" i="45"/>
  <c r="K9" i="37"/>
  <c r="K14" i="49"/>
  <c r="K14" i="51"/>
  <c r="K21" i="51"/>
  <c r="K6" i="51"/>
  <c r="K10" i="47"/>
  <c r="K18" i="47"/>
  <c r="K26" i="47"/>
  <c r="K19" i="45"/>
  <c r="K27" i="45"/>
  <c r="K35" i="45"/>
  <c r="K10" i="37"/>
  <c r="K18" i="37"/>
  <c r="K8" i="37"/>
  <c r="A2" i="91"/>
  <c r="A2" i="88"/>
  <c r="A2" i="81"/>
  <c r="AP47" i="52"/>
  <c r="AP43" i="52"/>
  <c r="AP44" i="52"/>
  <c r="AP45" i="52"/>
  <c r="AP46" i="52"/>
  <c r="N29" i="91" l="1"/>
  <c r="A29" i="91"/>
  <c r="N28" i="91"/>
  <c r="A28" i="91"/>
  <c r="N27" i="91"/>
  <c r="A27" i="91"/>
  <c r="M100" i="91"/>
  <c r="A100" i="91"/>
  <c r="A99" i="91"/>
  <c r="A98" i="91"/>
  <c r="A97" i="91"/>
  <c r="A96" i="91"/>
  <c r="A95" i="91"/>
  <c r="A94" i="91"/>
  <c r="A93" i="91"/>
  <c r="A92" i="91"/>
  <c r="A91" i="91"/>
  <c r="A90" i="91"/>
  <c r="A89" i="91"/>
  <c r="A88" i="91"/>
  <c r="A87" i="91"/>
  <c r="A86" i="91"/>
  <c r="A85" i="91"/>
  <c r="A84" i="91"/>
  <c r="A83" i="91"/>
  <c r="A82" i="91"/>
  <c r="A81" i="91"/>
  <c r="A80" i="91"/>
  <c r="A79" i="91"/>
  <c r="A78" i="91"/>
  <c r="A77" i="91"/>
  <c r="A76" i="91"/>
  <c r="A75" i="91"/>
  <c r="A74" i="91"/>
  <c r="A73" i="91"/>
  <c r="A72" i="91"/>
  <c r="A71" i="91"/>
  <c r="A70" i="91"/>
  <c r="A69" i="91"/>
  <c r="A68" i="91"/>
  <c r="A67" i="91"/>
  <c r="A66" i="91"/>
  <c r="A65" i="91"/>
  <c r="A64" i="91"/>
  <c r="A63" i="91"/>
  <c r="A62" i="91"/>
  <c r="A61" i="91"/>
  <c r="A60" i="91"/>
  <c r="A59" i="91"/>
  <c r="A58" i="91"/>
  <c r="A57" i="91"/>
  <c r="A56" i="91"/>
  <c r="A55" i="91"/>
  <c r="A54" i="91"/>
  <c r="A53" i="91"/>
  <c r="A52" i="91"/>
  <c r="A51" i="91"/>
  <c r="A50" i="91"/>
  <c r="A49" i="91"/>
  <c r="A48" i="91"/>
  <c r="A47" i="91"/>
  <c r="A46" i="91"/>
  <c r="A45" i="91"/>
  <c r="A44" i="91"/>
  <c r="A43" i="91"/>
  <c r="A42" i="91"/>
  <c r="A41" i="91"/>
  <c r="A40" i="91"/>
  <c r="A39" i="91"/>
  <c r="A38" i="91"/>
  <c r="A37" i="91"/>
  <c r="A36" i="91"/>
  <c r="A35" i="91"/>
  <c r="A34" i="91"/>
  <c r="N33" i="91"/>
  <c r="A33" i="91"/>
  <c r="N32" i="91"/>
  <c r="A32" i="91"/>
  <c r="N31" i="91"/>
  <c r="A31" i="91"/>
  <c r="N30" i="91"/>
  <c r="A30" i="91"/>
  <c r="A26" i="91"/>
  <c r="N25" i="91"/>
  <c r="A25" i="91"/>
  <c r="N24" i="91"/>
  <c r="A24" i="91"/>
  <c r="N23" i="91"/>
  <c r="A23" i="91"/>
  <c r="N22" i="91"/>
  <c r="A22" i="91"/>
  <c r="N21" i="91"/>
  <c r="A21" i="91"/>
  <c r="N20" i="91"/>
  <c r="A20" i="91"/>
  <c r="N19" i="91"/>
  <c r="A19" i="91"/>
  <c r="N18" i="91"/>
  <c r="A18" i="91"/>
  <c r="N17" i="91"/>
  <c r="A17" i="91"/>
  <c r="N16" i="91"/>
  <c r="A16" i="91"/>
  <c r="N15" i="91"/>
  <c r="A15" i="91"/>
  <c r="N14" i="91"/>
  <c r="A14" i="91"/>
  <c r="N13" i="91"/>
  <c r="A13" i="91"/>
  <c r="N12" i="91"/>
  <c r="A12" i="91"/>
  <c r="A11" i="91"/>
  <c r="N10" i="91"/>
  <c r="A10" i="91"/>
  <c r="N9" i="91"/>
  <c r="A9" i="91"/>
  <c r="A8" i="91"/>
  <c r="M7" i="91"/>
  <c r="A7" i="91"/>
  <c r="M6" i="91"/>
  <c r="A6" i="91"/>
  <c r="N5" i="91"/>
  <c r="A1" i="91"/>
  <c r="N6" i="91" l="1"/>
  <c r="N7" i="91"/>
  <c r="M36" i="88"/>
  <c r="M35" i="88"/>
  <c r="M34" i="88"/>
  <c r="M32" i="88"/>
  <c r="N32" i="88" s="1"/>
  <c r="M30" i="88"/>
  <c r="N30" i="88" s="1"/>
  <c r="M28" i="88"/>
  <c r="N28" i="88" s="1"/>
  <c r="M98" i="88"/>
  <c r="A98" i="88"/>
  <c r="M97" i="88"/>
  <c r="A97" i="88"/>
  <c r="M96" i="88"/>
  <c r="A96" i="88"/>
  <c r="M95" i="88"/>
  <c r="A95" i="88"/>
  <c r="M94" i="88"/>
  <c r="A94" i="88"/>
  <c r="M93" i="88"/>
  <c r="A93" i="88"/>
  <c r="M92" i="88"/>
  <c r="A92" i="88"/>
  <c r="M91" i="88"/>
  <c r="A91" i="88"/>
  <c r="M90" i="88"/>
  <c r="A90" i="88"/>
  <c r="M89" i="88"/>
  <c r="A89" i="88"/>
  <c r="M88" i="88"/>
  <c r="A88" i="88"/>
  <c r="M87" i="88"/>
  <c r="A87" i="88"/>
  <c r="M86" i="88"/>
  <c r="A86" i="88"/>
  <c r="M85" i="88"/>
  <c r="A85" i="88"/>
  <c r="M84" i="88"/>
  <c r="A84" i="88"/>
  <c r="M83" i="88"/>
  <c r="A83" i="88"/>
  <c r="M82" i="88"/>
  <c r="A82" i="88"/>
  <c r="M81" i="88"/>
  <c r="A81" i="88"/>
  <c r="M80" i="88"/>
  <c r="A80" i="88"/>
  <c r="M79" i="88"/>
  <c r="A79" i="88"/>
  <c r="M78" i="88"/>
  <c r="A78" i="88"/>
  <c r="M77" i="88"/>
  <c r="A77" i="88"/>
  <c r="M76" i="88"/>
  <c r="A76" i="88"/>
  <c r="M75" i="88"/>
  <c r="A75" i="88"/>
  <c r="M74" i="88"/>
  <c r="A74" i="88"/>
  <c r="M73" i="88"/>
  <c r="A73" i="88"/>
  <c r="M72" i="88"/>
  <c r="A72" i="88"/>
  <c r="M71" i="88"/>
  <c r="A71" i="88"/>
  <c r="M70" i="88"/>
  <c r="A70" i="88"/>
  <c r="M69" i="88"/>
  <c r="A69" i="88"/>
  <c r="M68" i="88"/>
  <c r="A68" i="88"/>
  <c r="M67" i="88"/>
  <c r="A67" i="88"/>
  <c r="M66" i="88"/>
  <c r="A66" i="88"/>
  <c r="M65" i="88"/>
  <c r="A65" i="88"/>
  <c r="M64" i="88"/>
  <c r="A64" i="88"/>
  <c r="M63" i="88"/>
  <c r="A63" i="88"/>
  <c r="M62" i="88"/>
  <c r="A62" i="88"/>
  <c r="M61" i="88"/>
  <c r="A61" i="88"/>
  <c r="M60" i="88"/>
  <c r="A60" i="88"/>
  <c r="M59" i="88"/>
  <c r="A59" i="88"/>
  <c r="M58" i="88"/>
  <c r="A58" i="88"/>
  <c r="M57" i="88"/>
  <c r="A57" i="88"/>
  <c r="M56" i="88"/>
  <c r="A56" i="88"/>
  <c r="M55" i="88"/>
  <c r="A55" i="88"/>
  <c r="M54" i="88"/>
  <c r="A54" i="88"/>
  <c r="M53" i="88"/>
  <c r="A53" i="88"/>
  <c r="M52" i="88"/>
  <c r="A52" i="88"/>
  <c r="M51" i="88"/>
  <c r="A51" i="88"/>
  <c r="M50" i="88"/>
  <c r="A50" i="88"/>
  <c r="M49" i="88"/>
  <c r="A49" i="88"/>
  <c r="M48" i="88"/>
  <c r="A48" i="88"/>
  <c r="M47" i="88"/>
  <c r="A47" i="88"/>
  <c r="M46" i="88"/>
  <c r="A46" i="88"/>
  <c r="M45" i="88"/>
  <c r="A45" i="88"/>
  <c r="M44" i="88"/>
  <c r="A44" i="88"/>
  <c r="M43" i="88"/>
  <c r="A43" i="88"/>
  <c r="M42" i="88"/>
  <c r="A42" i="88"/>
  <c r="M41" i="88"/>
  <c r="A41" i="88"/>
  <c r="M40" i="88"/>
  <c r="A40" i="88"/>
  <c r="M39" i="88"/>
  <c r="A39" i="88"/>
  <c r="M38" i="88"/>
  <c r="M37" i="88"/>
  <c r="M25" i="88"/>
  <c r="N25" i="88" s="1"/>
  <c r="A25" i="88"/>
  <c r="M24" i="88"/>
  <c r="N24" i="88" s="1"/>
  <c r="A24" i="88"/>
  <c r="A23" i="88"/>
  <c r="A22" i="88"/>
  <c r="A21" i="88"/>
  <c r="A20" i="88"/>
  <c r="A19" i="88"/>
  <c r="A18" i="88"/>
  <c r="A17" i="88"/>
  <c r="A16" i="88"/>
  <c r="A15" i="88"/>
  <c r="A14" i="88"/>
  <c r="A13" i="88"/>
  <c r="A12" i="88"/>
  <c r="A11" i="88"/>
  <c r="A10" i="88"/>
  <c r="A9" i="88"/>
  <c r="M8" i="88"/>
  <c r="N8" i="88" s="1"/>
  <c r="A8" i="88"/>
  <c r="M7" i="88"/>
  <c r="N7" i="88" s="1"/>
  <c r="A7" i="88"/>
  <c r="M6" i="88"/>
  <c r="N6" i="88" s="1"/>
  <c r="A6" i="88"/>
  <c r="N5" i="88"/>
  <c r="A1" i="88"/>
  <c r="M100" i="87" l="1"/>
  <c r="A100" i="87"/>
  <c r="M99" i="87"/>
  <c r="A99" i="87"/>
  <c r="M98" i="87"/>
  <c r="A98" i="87"/>
  <c r="M97" i="87"/>
  <c r="A97" i="87"/>
  <c r="M96" i="87"/>
  <c r="A96" i="87"/>
  <c r="M95" i="87"/>
  <c r="A95" i="87"/>
  <c r="M94" i="87"/>
  <c r="A94" i="87"/>
  <c r="M93" i="87"/>
  <c r="A93" i="87"/>
  <c r="M92" i="87"/>
  <c r="A92" i="87"/>
  <c r="M91" i="87"/>
  <c r="A91" i="87"/>
  <c r="M90" i="87"/>
  <c r="A90" i="87"/>
  <c r="M89" i="87"/>
  <c r="A89" i="87"/>
  <c r="M88" i="87"/>
  <c r="A88" i="87"/>
  <c r="M87" i="87"/>
  <c r="A87" i="87"/>
  <c r="M86" i="87"/>
  <c r="A86" i="87"/>
  <c r="M85" i="87"/>
  <c r="A85" i="87"/>
  <c r="M84" i="87"/>
  <c r="A84" i="87"/>
  <c r="M83" i="87"/>
  <c r="A83" i="87"/>
  <c r="M82" i="87"/>
  <c r="A82" i="87"/>
  <c r="M81" i="87"/>
  <c r="A81" i="87"/>
  <c r="M80" i="87"/>
  <c r="A80" i="87"/>
  <c r="M79" i="87"/>
  <c r="A79" i="87"/>
  <c r="M78" i="87"/>
  <c r="A78" i="87"/>
  <c r="M77" i="87"/>
  <c r="A77" i="87"/>
  <c r="M76" i="87"/>
  <c r="A76" i="87"/>
  <c r="M75" i="87"/>
  <c r="A75" i="87"/>
  <c r="M74" i="87"/>
  <c r="A74" i="87"/>
  <c r="M73" i="87"/>
  <c r="A73" i="87"/>
  <c r="M72" i="87"/>
  <c r="A72" i="87"/>
  <c r="M71" i="87"/>
  <c r="A71" i="87"/>
  <c r="M70" i="87"/>
  <c r="A70" i="87"/>
  <c r="M69" i="87"/>
  <c r="A69" i="87"/>
  <c r="M68" i="87"/>
  <c r="A68" i="87"/>
  <c r="M67" i="87"/>
  <c r="A67" i="87"/>
  <c r="M66" i="87"/>
  <c r="A66" i="87"/>
  <c r="M65" i="87"/>
  <c r="A65" i="87"/>
  <c r="M64" i="87"/>
  <c r="A64" i="87"/>
  <c r="M63" i="87"/>
  <c r="A63" i="87"/>
  <c r="M62" i="87"/>
  <c r="A62" i="87"/>
  <c r="M61" i="87"/>
  <c r="A61" i="87"/>
  <c r="M60" i="87"/>
  <c r="A60" i="87"/>
  <c r="M59" i="87"/>
  <c r="A59" i="87"/>
  <c r="M58" i="87"/>
  <c r="A58" i="87"/>
  <c r="M57" i="87"/>
  <c r="A57" i="87"/>
  <c r="M56" i="87"/>
  <c r="A56" i="87"/>
  <c r="M55" i="87"/>
  <c r="A55" i="87"/>
  <c r="M54" i="87"/>
  <c r="A54" i="87"/>
  <c r="M53" i="87"/>
  <c r="A53" i="87"/>
  <c r="M52" i="87"/>
  <c r="A52" i="87"/>
  <c r="M51" i="87"/>
  <c r="A51" i="87"/>
  <c r="M50" i="87"/>
  <c r="A50" i="87"/>
  <c r="M49" i="87"/>
  <c r="A49" i="87"/>
  <c r="M48" i="87"/>
  <c r="A48" i="87"/>
  <c r="M47" i="87"/>
  <c r="A47" i="87"/>
  <c r="M46" i="87"/>
  <c r="A46" i="87"/>
  <c r="M45" i="87"/>
  <c r="A45" i="87"/>
  <c r="M44" i="87"/>
  <c r="A44" i="87"/>
  <c r="M43" i="87"/>
  <c r="A43" i="87"/>
  <c r="M42" i="87"/>
  <c r="A42" i="87"/>
  <c r="M41" i="87"/>
  <c r="A41" i="87"/>
  <c r="M40" i="87"/>
  <c r="A40" i="87"/>
  <c r="M39" i="87"/>
  <c r="A39" i="87"/>
  <c r="M38" i="87"/>
  <c r="A38" i="87"/>
  <c r="M37" i="87"/>
  <c r="A37" i="87"/>
  <c r="M36" i="87"/>
  <c r="A36" i="87"/>
  <c r="M35" i="87"/>
  <c r="A35" i="87"/>
  <c r="M34" i="87"/>
  <c r="A34" i="87"/>
  <c r="M33" i="87"/>
  <c r="A33" i="87"/>
  <c r="M32" i="87"/>
  <c r="N32" i="87" s="1"/>
  <c r="A32" i="87"/>
  <c r="N31" i="87"/>
  <c r="M31" i="87"/>
  <c r="A31" i="87"/>
  <c r="M30" i="87"/>
  <c r="N30" i="87" s="1"/>
  <c r="A30" i="87"/>
  <c r="M29" i="87"/>
  <c r="A29" i="87"/>
  <c r="M28" i="87"/>
  <c r="N28" i="87" s="1"/>
  <c r="A28" i="87"/>
  <c r="M27" i="87"/>
  <c r="N27" i="87" s="1"/>
  <c r="A27" i="87"/>
  <c r="M26" i="87"/>
  <c r="N26" i="87" s="1"/>
  <c r="A26" i="87"/>
  <c r="M25" i="87"/>
  <c r="A25" i="87"/>
  <c r="M24" i="87"/>
  <c r="N24" i="87" s="1"/>
  <c r="A24" i="87"/>
  <c r="M23" i="87"/>
  <c r="N23" i="87" s="1"/>
  <c r="A23" i="87"/>
  <c r="M22" i="87"/>
  <c r="N22" i="87" s="1"/>
  <c r="A22" i="87"/>
  <c r="M21" i="87"/>
  <c r="A21" i="87"/>
  <c r="M20" i="87"/>
  <c r="N20" i="87" s="1"/>
  <c r="A20" i="87"/>
  <c r="M19" i="87"/>
  <c r="N19" i="87" s="1"/>
  <c r="A19" i="87"/>
  <c r="M18" i="87"/>
  <c r="N18" i="87" s="1"/>
  <c r="A18" i="87"/>
  <c r="M17" i="87"/>
  <c r="A17" i="87"/>
  <c r="M16" i="87"/>
  <c r="N16" i="87" s="1"/>
  <c r="A16" i="87"/>
  <c r="N15" i="87"/>
  <c r="M15" i="87"/>
  <c r="A15" i="87"/>
  <c r="M14" i="87"/>
  <c r="N14" i="87" s="1"/>
  <c r="A14" i="87"/>
  <c r="M13" i="87"/>
  <c r="A13" i="87"/>
  <c r="M12" i="87"/>
  <c r="N12" i="87" s="1"/>
  <c r="A12" i="87"/>
  <c r="M11" i="87"/>
  <c r="N11" i="87" s="1"/>
  <c r="A11" i="87"/>
  <c r="M10" i="87"/>
  <c r="N10" i="87" s="1"/>
  <c r="A10" i="87"/>
  <c r="M9" i="87"/>
  <c r="A9" i="87"/>
  <c r="M8" i="87"/>
  <c r="N8" i="87" s="1"/>
  <c r="A8" i="87"/>
  <c r="N7" i="87"/>
  <c r="M7" i="87"/>
  <c r="A7" i="87"/>
  <c r="M6" i="87"/>
  <c r="N6" i="87" s="1"/>
  <c r="A6" i="87"/>
  <c r="N5" i="87"/>
  <c r="A2" i="87"/>
  <c r="A1" i="87" s="1"/>
  <c r="N9" i="87" l="1"/>
  <c r="N13" i="87"/>
  <c r="N17" i="87"/>
  <c r="N21" i="87"/>
  <c r="N25" i="87"/>
  <c r="N29" i="87"/>
  <c r="M87" i="89" l="1"/>
  <c r="A87" i="89"/>
  <c r="M86" i="89"/>
  <c r="A86" i="89"/>
  <c r="M85" i="89"/>
  <c r="A85" i="89"/>
  <c r="M84" i="89"/>
  <c r="A84" i="89"/>
  <c r="M83" i="89"/>
  <c r="A83" i="89"/>
  <c r="M82" i="89"/>
  <c r="A82" i="89"/>
  <c r="M81" i="89"/>
  <c r="A81" i="89"/>
  <c r="M80" i="89"/>
  <c r="A80" i="89"/>
  <c r="M79" i="89"/>
  <c r="A79" i="89"/>
  <c r="M78" i="89"/>
  <c r="A78" i="89"/>
  <c r="M77" i="89"/>
  <c r="A77" i="89"/>
  <c r="M76" i="89"/>
  <c r="A76" i="89"/>
  <c r="M75" i="89"/>
  <c r="A75" i="89"/>
  <c r="M74" i="89"/>
  <c r="A74" i="89"/>
  <c r="M73" i="89"/>
  <c r="A73" i="89"/>
  <c r="M72" i="89"/>
  <c r="A72" i="89"/>
  <c r="M71" i="89"/>
  <c r="A71" i="89"/>
  <c r="M70" i="89"/>
  <c r="A70" i="89"/>
  <c r="M69" i="89"/>
  <c r="A69" i="89"/>
  <c r="M68" i="89"/>
  <c r="A68" i="89"/>
  <c r="M67" i="89"/>
  <c r="A67" i="89"/>
  <c r="M66" i="89"/>
  <c r="A66" i="89"/>
  <c r="M65" i="89"/>
  <c r="A65" i="89"/>
  <c r="M56" i="89"/>
  <c r="A56" i="89"/>
  <c r="M55" i="89"/>
  <c r="A55" i="89"/>
  <c r="M54" i="89"/>
  <c r="A54" i="89"/>
  <c r="M53" i="89"/>
  <c r="A53" i="89"/>
  <c r="M52" i="89"/>
  <c r="A52" i="89"/>
  <c r="M51" i="89"/>
  <c r="A51" i="89"/>
  <c r="M50" i="89"/>
  <c r="A50" i="89"/>
  <c r="M49" i="89"/>
  <c r="A49" i="89"/>
  <c r="M48" i="89"/>
  <c r="A48" i="89"/>
  <c r="M47" i="89"/>
  <c r="A47" i="89"/>
  <c r="M46" i="89"/>
  <c r="A46" i="89"/>
  <c r="M45" i="89"/>
  <c r="A45" i="89"/>
  <c r="M44" i="89"/>
  <c r="A44" i="89"/>
  <c r="M43" i="89"/>
  <c r="A43" i="89"/>
  <c r="M42" i="89"/>
  <c r="A42" i="89"/>
  <c r="M41" i="89"/>
  <c r="A41" i="89"/>
  <c r="M40" i="89"/>
  <c r="A40" i="89"/>
  <c r="M39" i="89"/>
  <c r="A39" i="89"/>
  <c r="M38" i="89"/>
  <c r="A38" i="89"/>
  <c r="M37" i="89"/>
  <c r="A37" i="89"/>
  <c r="M36" i="89"/>
  <c r="A36" i="89"/>
  <c r="M35" i="89"/>
  <c r="A35" i="89"/>
  <c r="M34" i="89"/>
  <c r="A34" i="89"/>
  <c r="M33" i="89"/>
  <c r="A33" i="89"/>
  <c r="M32" i="89"/>
  <c r="A32" i="89"/>
  <c r="M31" i="89"/>
  <c r="A31" i="89"/>
  <c r="M30" i="89"/>
  <c r="A30" i="89"/>
  <c r="M29" i="89"/>
  <c r="A29" i="89"/>
  <c r="M28" i="89"/>
  <c r="A28" i="89"/>
  <c r="M27" i="89"/>
  <c r="A27" i="89"/>
  <c r="M26" i="89"/>
  <c r="A26" i="89"/>
  <c r="M25" i="89"/>
  <c r="A25" i="89"/>
  <c r="M24" i="89"/>
  <c r="A24" i="89"/>
  <c r="M23" i="89"/>
  <c r="A23" i="89"/>
  <c r="M22" i="89"/>
  <c r="A22" i="89"/>
  <c r="M21" i="89"/>
  <c r="A21" i="89"/>
  <c r="M20" i="89"/>
  <c r="A20" i="89"/>
  <c r="M19" i="89"/>
  <c r="A19" i="89"/>
  <c r="M18" i="89"/>
  <c r="A18" i="89"/>
  <c r="M17" i="89"/>
  <c r="A17" i="89"/>
  <c r="M16" i="89"/>
  <c r="A16" i="89"/>
  <c r="M15" i="89"/>
  <c r="A15" i="89"/>
  <c r="M14" i="89"/>
  <c r="A14" i="89"/>
  <c r="M13" i="89"/>
  <c r="A13" i="89"/>
  <c r="M12" i="89"/>
  <c r="A12" i="89"/>
  <c r="M11" i="89"/>
  <c r="A11" i="89"/>
  <c r="M10" i="89"/>
  <c r="A10" i="89"/>
  <c r="M9" i="89"/>
  <c r="A9" i="89"/>
  <c r="M8" i="89"/>
  <c r="A8" i="89"/>
  <c r="M7" i="89"/>
  <c r="A7" i="89"/>
  <c r="M6" i="89"/>
  <c r="A6" i="89"/>
  <c r="N5" i="89"/>
  <c r="A2" i="89"/>
  <c r="A1" i="89" s="1"/>
  <c r="N47" i="89" l="1"/>
  <c r="N62" i="89"/>
  <c r="N59" i="89"/>
  <c r="N63" i="89"/>
  <c r="N61" i="89"/>
  <c r="N60" i="89"/>
  <c r="N64" i="89"/>
  <c r="N58" i="89"/>
  <c r="N57" i="89"/>
  <c r="N6" i="89"/>
  <c r="N10" i="89"/>
  <c r="N14" i="89"/>
  <c r="N22" i="89"/>
  <c r="N26" i="89"/>
  <c r="N30" i="89"/>
  <c r="N38" i="89"/>
  <c r="N42" i="89"/>
  <c r="N46" i="89"/>
  <c r="N54" i="89"/>
  <c r="N11" i="89"/>
  <c r="N52" i="89"/>
  <c r="N13" i="89"/>
  <c r="N18" i="89"/>
  <c r="N20" i="89"/>
  <c r="N29" i="89"/>
  <c r="N34" i="89"/>
  <c r="N36" i="89"/>
  <c r="N45" i="89"/>
  <c r="N50" i="89"/>
  <c r="N15" i="89"/>
  <c r="N17" i="89"/>
  <c r="N24" i="89"/>
  <c r="N33" i="89"/>
  <c r="N40" i="89"/>
  <c r="N49" i="89"/>
  <c r="N56" i="89"/>
  <c r="N19" i="89"/>
  <c r="N21" i="89"/>
  <c r="N28" i="89"/>
  <c r="N37" i="89"/>
  <c r="N44" i="89"/>
  <c r="N51" i="89"/>
  <c r="N53" i="89"/>
  <c r="N9" i="89"/>
  <c r="N16" i="89"/>
  <c r="N25" i="89"/>
  <c r="N32" i="89"/>
  <c r="N41" i="89"/>
  <c r="N48" i="89"/>
  <c r="N55" i="89"/>
  <c r="N8" i="89"/>
  <c r="N12" i="89"/>
  <c r="N7" i="89"/>
  <c r="N23" i="89"/>
  <c r="N27" i="89"/>
  <c r="N31" i="89"/>
  <c r="N35" i="89"/>
  <c r="N39" i="89"/>
  <c r="N43" i="89"/>
  <c r="M84" i="85" l="1"/>
  <c r="A84" i="85"/>
  <c r="M83" i="85"/>
  <c r="A83" i="85"/>
  <c r="M82" i="85"/>
  <c r="A82" i="85"/>
  <c r="M81" i="85"/>
  <c r="A81" i="85"/>
  <c r="M80" i="85"/>
  <c r="A80" i="85"/>
  <c r="M79" i="85"/>
  <c r="A79" i="85"/>
  <c r="M78" i="85"/>
  <c r="A78" i="85"/>
  <c r="M77" i="85"/>
  <c r="A77" i="85"/>
  <c r="A76" i="85"/>
  <c r="A75" i="85"/>
  <c r="A74" i="85"/>
  <c r="A73" i="85"/>
  <c r="A72" i="85"/>
  <c r="A71" i="85"/>
  <c r="A70" i="85"/>
  <c r="A69" i="85"/>
  <c r="A68" i="85"/>
  <c r="A67" i="85"/>
  <c r="A66" i="85"/>
  <c r="A65" i="85"/>
  <c r="A64" i="85"/>
  <c r="A63" i="85"/>
  <c r="A62" i="85"/>
  <c r="A61" i="85"/>
  <c r="A60" i="85"/>
  <c r="A59" i="85"/>
  <c r="A58" i="85"/>
  <c r="A57" i="85"/>
  <c r="A56" i="85"/>
  <c r="A55" i="85"/>
  <c r="A54" i="85"/>
  <c r="A53" i="85"/>
  <c r="A52" i="85"/>
  <c r="A51" i="85"/>
  <c r="A50" i="85"/>
  <c r="A49" i="85"/>
  <c r="A48" i="85"/>
  <c r="A47" i="85"/>
  <c r="A46" i="85"/>
  <c r="A45" i="85"/>
  <c r="A44" i="85"/>
  <c r="A43" i="85"/>
  <c r="A42" i="85"/>
  <c r="A41" i="85"/>
  <c r="A40" i="85"/>
  <c r="A39" i="85"/>
  <c r="A38" i="85"/>
  <c r="A37" i="85"/>
  <c r="A36" i="85"/>
  <c r="A35" i="85"/>
  <c r="A34" i="85"/>
  <c r="A33" i="85"/>
  <c r="A32" i="85"/>
  <c r="A31" i="85"/>
  <c r="A30" i="85"/>
  <c r="A29" i="85"/>
  <c r="A28" i="85"/>
  <c r="A27" i="85"/>
  <c r="A26" i="85"/>
  <c r="A25" i="85"/>
  <c r="A24" i="85"/>
  <c r="A23" i="85"/>
  <c r="A22" i="85"/>
  <c r="A21" i="85"/>
  <c r="A20" i="85"/>
  <c r="A19" i="85"/>
  <c r="A18" i="85"/>
  <c r="A17" i="85"/>
  <c r="A16" i="85"/>
  <c r="A15" i="85"/>
  <c r="A14" i="85"/>
  <c r="A13" i="85"/>
  <c r="A12" i="85"/>
  <c r="A11" i="85"/>
  <c r="A10" i="85"/>
  <c r="A9" i="85"/>
  <c r="A8" i="85"/>
  <c r="N5" i="85"/>
  <c r="A2" i="85"/>
  <c r="A1" i="85" s="1"/>
  <c r="M68" i="84"/>
  <c r="M67" i="84"/>
  <c r="M66" i="84"/>
  <c r="M100" i="84"/>
  <c r="M99" i="84"/>
  <c r="M98" i="84"/>
  <c r="M97" i="84"/>
  <c r="M96" i="84"/>
  <c r="M95" i="84"/>
  <c r="M94" i="84"/>
  <c r="M93" i="84"/>
  <c r="M92" i="84"/>
  <c r="M91" i="84"/>
  <c r="M90" i="84"/>
  <c r="M89" i="84"/>
  <c r="M88" i="84"/>
  <c r="M87" i="84"/>
  <c r="M86" i="84"/>
  <c r="M85" i="84"/>
  <c r="M84" i="84"/>
  <c r="M83" i="84"/>
  <c r="M82" i="84"/>
  <c r="M81" i="84"/>
  <c r="M80" i="84"/>
  <c r="M79" i="84"/>
  <c r="M78" i="84"/>
  <c r="M77" i="84"/>
  <c r="M76" i="84"/>
  <c r="M75" i="84"/>
  <c r="M74" i="84"/>
  <c r="M73" i="84"/>
  <c r="M72" i="84"/>
  <c r="M71" i="84"/>
  <c r="M70" i="84"/>
  <c r="M69" i="84"/>
  <c r="A8" i="84"/>
  <c r="M7" i="84"/>
  <c r="A7" i="84"/>
  <c r="M6" i="84"/>
  <c r="A6" i="84"/>
  <c r="N5" i="84"/>
  <c r="A2" i="84"/>
  <c r="A1" i="84" s="1"/>
  <c r="AP64" i="51"/>
  <c r="N79" i="84" l="1"/>
  <c r="N72" i="84"/>
  <c r="N80" i="84"/>
  <c r="N88" i="84"/>
  <c r="N96" i="84"/>
  <c r="N43" i="84"/>
  <c r="N48" i="84"/>
  <c r="N11" i="84"/>
  <c r="N64" i="84"/>
  <c r="N17" i="84"/>
  <c r="N56" i="84"/>
  <c r="N19" i="84"/>
  <c r="N65" i="84"/>
  <c r="N47" i="84"/>
  <c r="N52" i="84"/>
  <c r="N36" i="84"/>
  <c r="N21" i="84"/>
  <c r="N45" i="84"/>
  <c r="N16" i="84"/>
  <c r="N25" i="84"/>
  <c r="N61" i="84"/>
  <c r="N23" i="84"/>
  <c r="N30" i="84"/>
  <c r="N10" i="84"/>
  <c r="N40" i="84"/>
  <c r="N58" i="84"/>
  <c r="N53" i="84"/>
  <c r="N38" i="84"/>
  <c r="N37" i="84"/>
  <c r="N31" i="84"/>
  <c r="N32" i="84"/>
  <c r="N63" i="84"/>
  <c r="N60" i="84"/>
  <c r="N44" i="84"/>
  <c r="N57" i="84"/>
  <c r="N62" i="84"/>
  <c r="N59" i="84"/>
  <c r="N28" i="84"/>
  <c r="N42" i="84"/>
  <c r="N13" i="84"/>
  <c r="N49" i="84"/>
  <c r="N54" i="84"/>
  <c r="N51" i="84"/>
  <c r="N20" i="84"/>
  <c r="N34" i="84"/>
  <c r="N15" i="84"/>
  <c r="N24" i="84"/>
  <c r="N41" i="84"/>
  <c r="N50" i="84"/>
  <c r="N35" i="84"/>
  <c r="N12" i="84"/>
  <c r="N26" i="84"/>
  <c r="N14" i="84"/>
  <c r="N22" i="84"/>
  <c r="N33" i="84"/>
  <c r="N55" i="84"/>
  <c r="N27" i="84"/>
  <c r="N39" i="84"/>
  <c r="N18" i="84"/>
  <c r="N29" i="84"/>
  <c r="N46" i="84"/>
  <c r="N95" i="84"/>
  <c r="N81" i="84"/>
  <c r="N82" i="84"/>
  <c r="N75" i="84"/>
  <c r="N83" i="84"/>
  <c r="N91" i="84"/>
  <c r="N68" i="84"/>
  <c r="N90" i="84"/>
  <c r="N76" i="84"/>
  <c r="N92" i="84"/>
  <c r="N71" i="84"/>
  <c r="N87" i="84"/>
  <c r="N73" i="84"/>
  <c r="N89" i="84"/>
  <c r="N74" i="84"/>
  <c r="N84" i="84"/>
  <c r="N69" i="84"/>
  <c r="N77" i="84"/>
  <c r="N85" i="84"/>
  <c r="N93" i="84"/>
  <c r="N66" i="84"/>
  <c r="N70" i="84"/>
  <c r="N78" i="84"/>
  <c r="N86" i="84"/>
  <c r="N94" i="84"/>
  <c r="N67" i="84"/>
  <c r="K12" i="48"/>
  <c r="K20" i="48"/>
  <c r="K10" i="45"/>
  <c r="K21" i="53"/>
  <c r="K29" i="53"/>
  <c r="K37" i="53"/>
  <c r="K10" i="55"/>
  <c r="L35" i="49"/>
  <c r="L45" i="49"/>
  <c r="L56" i="49"/>
  <c r="L35" i="51"/>
  <c r="L44" i="51"/>
  <c r="L53" i="51"/>
  <c r="L57" i="51"/>
  <c r="L62" i="51"/>
  <c r="L37" i="48"/>
  <c r="L42" i="48"/>
  <c r="L56" i="48"/>
  <c r="L60" i="48"/>
  <c r="L65" i="48"/>
  <c r="K13" i="48"/>
  <c r="K6" i="48"/>
  <c r="K9" i="45"/>
  <c r="K27" i="37"/>
  <c r="K11" i="52"/>
  <c r="K20" i="53"/>
  <c r="K28" i="53"/>
  <c r="K36" i="53"/>
  <c r="K44" i="53"/>
  <c r="K11" i="55"/>
  <c r="L44" i="52"/>
  <c r="L40" i="49"/>
  <c r="L50" i="49"/>
  <c r="L45" i="50"/>
  <c r="L49" i="50"/>
  <c r="L54" i="50"/>
  <c r="L58" i="50"/>
  <c r="L39" i="51"/>
  <c r="L43" i="51"/>
  <c r="L48" i="51"/>
  <c r="L61" i="51"/>
  <c r="L41" i="48"/>
  <c r="L46" i="48"/>
  <c r="L51" i="48"/>
  <c r="L46" i="47"/>
  <c r="L50" i="47"/>
  <c r="L54" i="47"/>
  <c r="L58" i="47"/>
  <c r="L62" i="47"/>
  <c r="L36" i="45"/>
  <c r="L40" i="45"/>
  <c r="L44" i="45"/>
  <c r="L48" i="45"/>
  <c r="K14" i="48"/>
  <c r="K8" i="45"/>
  <c r="K26" i="37"/>
  <c r="K10" i="52"/>
  <c r="K19" i="53"/>
  <c r="K27" i="53"/>
  <c r="K35" i="53"/>
  <c r="K43" i="53"/>
  <c r="K12" i="55"/>
  <c r="L34" i="49"/>
  <c r="L39" i="49"/>
  <c r="L44" i="49"/>
  <c r="L55" i="49"/>
  <c r="L34" i="51"/>
  <c r="L52" i="51"/>
  <c r="L56" i="51"/>
  <c r="L36" i="48"/>
  <c r="L45" i="48"/>
  <c r="L55" i="48"/>
  <c r="L59" i="48"/>
  <c r="L64" i="48"/>
  <c r="K7" i="48"/>
  <c r="K15" i="48"/>
  <c r="K7" i="45"/>
  <c r="K18" i="53"/>
  <c r="K26" i="53"/>
  <c r="K34" i="53"/>
  <c r="K42" i="53"/>
  <c r="L12" i="54"/>
  <c r="L14" i="54"/>
  <c r="L16" i="54"/>
  <c r="K13" i="55"/>
  <c r="L47" i="52"/>
  <c r="L33" i="49"/>
  <c r="L38" i="49"/>
  <c r="L49" i="49"/>
  <c r="L54" i="49"/>
  <c r="L44" i="50"/>
  <c r="L48" i="50"/>
  <c r="L53" i="50"/>
  <c r="L57" i="50"/>
  <c r="L38" i="51"/>
  <c r="L42" i="51"/>
  <c r="L47" i="51"/>
  <c r="L51" i="51"/>
  <c r="L60" i="51"/>
  <c r="L40" i="48"/>
  <c r="L50" i="48"/>
  <c r="L63" i="48"/>
  <c r="K8" i="48"/>
  <c r="K16" i="48"/>
  <c r="K25" i="37"/>
  <c r="K9" i="52"/>
  <c r="K6" i="52"/>
  <c r="K14" i="53"/>
  <c r="K17" i="53"/>
  <c r="K25" i="53"/>
  <c r="K33" i="53"/>
  <c r="K41" i="53"/>
  <c r="L45" i="53"/>
  <c r="L43" i="49"/>
  <c r="L53" i="49"/>
  <c r="L52" i="50"/>
  <c r="L33" i="51"/>
  <c r="L55" i="51"/>
  <c r="L59" i="51"/>
  <c r="L64" i="51"/>
  <c r="L35" i="48"/>
  <c r="L44" i="48"/>
  <c r="L49" i="48"/>
  <c r="L54" i="48"/>
  <c r="L58" i="48"/>
  <c r="K9" i="48"/>
  <c r="K17" i="48"/>
  <c r="K6" i="45"/>
  <c r="K24" i="37"/>
  <c r="K15" i="53"/>
  <c r="K24" i="53"/>
  <c r="K32" i="53"/>
  <c r="K40" i="53"/>
  <c r="K7" i="55"/>
  <c r="L46" i="52"/>
  <c r="L32" i="49"/>
  <c r="L37" i="49"/>
  <c r="L48" i="49"/>
  <c r="L47" i="50"/>
  <c r="L56" i="50"/>
  <c r="L32" i="51"/>
  <c r="L37" i="51"/>
  <c r="L41" i="51"/>
  <c r="L46" i="51"/>
  <c r="L50" i="51"/>
  <c r="L39" i="48"/>
  <c r="L53" i="48"/>
  <c r="L62" i="48"/>
  <c r="L67" i="48"/>
  <c r="L44" i="47"/>
  <c r="L48" i="47"/>
  <c r="L52" i="47"/>
  <c r="L56" i="47"/>
  <c r="L60" i="47"/>
  <c r="L34" i="45"/>
  <c r="L38" i="45"/>
  <c r="L42" i="45"/>
  <c r="L46" i="45"/>
  <c r="L50" i="45"/>
  <c r="L52" i="49"/>
  <c r="L55" i="50"/>
  <c r="L31" i="51"/>
  <c r="L53" i="47"/>
  <c r="L35" i="45"/>
  <c r="L51" i="45"/>
  <c r="L55" i="45"/>
  <c r="L31" i="37"/>
  <c r="K12" i="52"/>
  <c r="K16" i="53"/>
  <c r="L51" i="49"/>
  <c r="L40" i="51"/>
  <c r="L38" i="48"/>
  <c r="L48" i="48"/>
  <c r="L59" i="47"/>
  <c r="L41" i="45"/>
  <c r="K22" i="53"/>
  <c r="L47" i="49"/>
  <c r="K23" i="37"/>
  <c r="K23" i="53"/>
  <c r="K8" i="55"/>
  <c r="L45" i="52"/>
  <c r="L51" i="50"/>
  <c r="L49" i="51"/>
  <c r="L58" i="51"/>
  <c r="L47" i="48"/>
  <c r="L57" i="48"/>
  <c r="L49" i="47"/>
  <c r="L47" i="45"/>
  <c r="L54" i="45"/>
  <c r="L30" i="37"/>
  <c r="K8" i="52"/>
  <c r="K9" i="55"/>
  <c r="L36" i="49"/>
  <c r="L50" i="50"/>
  <c r="L36" i="51"/>
  <c r="L55" i="47"/>
  <c r="L37" i="45"/>
  <c r="L61" i="48"/>
  <c r="L45" i="45"/>
  <c r="K10" i="48"/>
  <c r="K7" i="52"/>
  <c r="K31" i="53"/>
  <c r="L46" i="49"/>
  <c r="L57" i="49"/>
  <c r="L43" i="48"/>
  <c r="L66" i="48"/>
  <c r="L45" i="47"/>
  <c r="L61" i="47"/>
  <c r="L43" i="45"/>
  <c r="L53" i="45"/>
  <c r="L57" i="45"/>
  <c r="L33" i="37"/>
  <c r="K28" i="37"/>
  <c r="L15" i="54"/>
  <c r="L42" i="49"/>
  <c r="L46" i="50"/>
  <c r="L57" i="47"/>
  <c r="L52" i="45"/>
  <c r="L56" i="45"/>
  <c r="K38" i="53"/>
  <c r="L47" i="47"/>
  <c r="K11" i="48"/>
  <c r="K29" i="37"/>
  <c r="K30" i="53"/>
  <c r="L17" i="54"/>
  <c r="L59" i="50"/>
  <c r="L45" i="51"/>
  <c r="L54" i="51"/>
  <c r="L51" i="47"/>
  <c r="L49" i="45"/>
  <c r="K18" i="48"/>
  <c r="K39" i="53"/>
  <c r="L63" i="51"/>
  <c r="L39" i="45"/>
  <c r="L32" i="37"/>
  <c r="K19" i="48"/>
  <c r="L13" i="54"/>
  <c r="L41" i="49"/>
  <c r="L52" i="48"/>
  <c r="L63" i="47"/>
  <c r="N9" i="85"/>
  <c r="N17" i="85"/>
  <c r="N25" i="85"/>
  <c r="N33" i="85"/>
  <c r="N41" i="85"/>
  <c r="N49" i="85"/>
  <c r="N57" i="85"/>
  <c r="N65" i="85"/>
  <c r="N28" i="85"/>
  <c r="N68" i="85"/>
  <c r="N45" i="85"/>
  <c r="N22" i="85"/>
  <c r="N62" i="85"/>
  <c r="N23" i="85"/>
  <c r="N63" i="85"/>
  <c r="N56" i="85"/>
  <c r="N10" i="85"/>
  <c r="N18" i="85"/>
  <c r="N26" i="85"/>
  <c r="N34" i="85"/>
  <c r="N42" i="85"/>
  <c r="N50" i="85"/>
  <c r="N58" i="85"/>
  <c r="N66" i="85"/>
  <c r="N44" i="85"/>
  <c r="N29" i="85"/>
  <c r="N8" i="85"/>
  <c r="N14" i="85"/>
  <c r="N39" i="85"/>
  <c r="N64" i="85"/>
  <c r="N11" i="85"/>
  <c r="N19" i="85"/>
  <c r="N27" i="85"/>
  <c r="N35" i="85"/>
  <c r="N43" i="85"/>
  <c r="N51" i="85"/>
  <c r="N59" i="85"/>
  <c r="N67" i="85"/>
  <c r="N52" i="85"/>
  <c r="N21" i="85"/>
  <c r="N38" i="85"/>
  <c r="N47" i="85"/>
  <c r="N40" i="85"/>
  <c r="N12" i="85"/>
  <c r="N20" i="85"/>
  <c r="N36" i="85"/>
  <c r="N60" i="85"/>
  <c r="N37" i="85"/>
  <c r="N61" i="85"/>
  <c r="N30" i="85"/>
  <c r="N46" i="85"/>
  <c r="N15" i="85"/>
  <c r="N24" i="85"/>
  <c r="N13" i="85"/>
  <c r="N53" i="85"/>
  <c r="N54" i="85"/>
  <c r="N55" i="85"/>
  <c r="N48" i="85"/>
  <c r="N31" i="85"/>
  <c r="N16" i="85"/>
  <c r="N32" i="85"/>
  <c r="N6" i="85"/>
  <c r="N7" i="85"/>
  <c r="N7" i="84"/>
  <c r="N9" i="84"/>
  <c r="N8" i="84"/>
  <c r="N6" i="84"/>
  <c r="N7" i="47" l="1"/>
  <c r="N13" i="47"/>
  <c r="N21" i="47"/>
  <c r="N13" i="55"/>
  <c r="N37" i="49"/>
  <c r="N41" i="49"/>
  <c r="N45" i="49"/>
  <c r="N49" i="49"/>
  <c r="N53" i="49"/>
  <c r="N57" i="49"/>
  <c r="N41" i="51"/>
  <c r="N57" i="51"/>
  <c r="N64" i="51"/>
  <c r="N46" i="45"/>
  <c r="N54" i="45"/>
  <c r="N55" i="45"/>
  <c r="N33" i="37"/>
  <c r="N10" i="55"/>
  <c r="N53" i="50"/>
  <c r="N14" i="47"/>
  <c r="N22" i="47"/>
  <c r="N25" i="37"/>
  <c r="N42" i="52"/>
  <c r="N42" i="53"/>
  <c r="O9" i="54"/>
  <c r="O13" i="54"/>
  <c r="N6" i="55"/>
  <c r="N45" i="53"/>
  <c r="N46" i="52"/>
  <c r="N27" i="49"/>
  <c r="N35" i="50"/>
  <c r="N39" i="50"/>
  <c r="N43" i="50"/>
  <c r="N47" i="50"/>
  <c r="N51" i="50"/>
  <c r="N55" i="50"/>
  <c r="N59" i="50"/>
  <c r="N58" i="51"/>
  <c r="N57" i="48"/>
  <c r="N61" i="48"/>
  <c r="N65" i="48"/>
  <c r="N30" i="47"/>
  <c r="N34" i="47"/>
  <c r="N38" i="47"/>
  <c r="N42" i="47"/>
  <c r="N46" i="47"/>
  <c r="N50" i="47"/>
  <c r="N54" i="47"/>
  <c r="N58" i="47"/>
  <c r="N62" i="47"/>
  <c r="N47" i="45"/>
  <c r="N15" i="47"/>
  <c r="N23" i="47"/>
  <c r="N28" i="37"/>
  <c r="N7" i="55"/>
  <c r="N38" i="49"/>
  <c r="N42" i="49"/>
  <c r="N46" i="49"/>
  <c r="N50" i="49"/>
  <c r="N54" i="49"/>
  <c r="N40" i="51"/>
  <c r="N59" i="51"/>
  <c r="N63" i="51"/>
  <c r="N48" i="45"/>
  <c r="N56" i="45"/>
  <c r="N49" i="45"/>
  <c r="N57" i="45"/>
  <c r="N18" i="47"/>
  <c r="N29" i="37"/>
  <c r="O11" i="54"/>
  <c r="N45" i="50"/>
  <c r="N8" i="47"/>
  <c r="N16" i="47"/>
  <c r="N24" i="47"/>
  <c r="O8" i="54"/>
  <c r="O12" i="54"/>
  <c r="O17" i="54"/>
  <c r="N8" i="55"/>
  <c r="N43" i="52"/>
  <c r="N47" i="52"/>
  <c r="N36" i="50"/>
  <c r="N40" i="50"/>
  <c r="N44" i="50"/>
  <c r="N48" i="50"/>
  <c r="N52" i="50"/>
  <c r="N56" i="50"/>
  <c r="N60" i="51"/>
  <c r="N54" i="48"/>
  <c r="N58" i="48"/>
  <c r="N62" i="48"/>
  <c r="N66" i="48"/>
  <c r="N27" i="47"/>
  <c r="N31" i="47"/>
  <c r="N35" i="47"/>
  <c r="N39" i="47"/>
  <c r="N43" i="47"/>
  <c r="N47" i="47"/>
  <c r="N51" i="47"/>
  <c r="N55" i="47"/>
  <c r="N59" i="47"/>
  <c r="N41" i="45"/>
  <c r="N26" i="47"/>
  <c r="O15" i="54"/>
  <c r="N41" i="50"/>
  <c r="N9" i="47"/>
  <c r="N17" i="47"/>
  <c r="N25" i="47"/>
  <c r="N26" i="37"/>
  <c r="N43" i="53"/>
  <c r="O16" i="54"/>
  <c r="N9" i="55"/>
  <c r="N39" i="49"/>
  <c r="N43" i="49"/>
  <c r="N47" i="49"/>
  <c r="N51" i="49"/>
  <c r="N55" i="49"/>
  <c r="N39" i="51"/>
  <c r="N62" i="51"/>
  <c r="N42" i="45"/>
  <c r="N50" i="45"/>
  <c r="N30" i="37"/>
  <c r="N10" i="47"/>
  <c r="N44" i="52"/>
  <c r="N11" i="47"/>
  <c r="N19" i="47"/>
  <c r="N11" i="55"/>
  <c r="N28" i="49"/>
  <c r="N29" i="49"/>
  <c r="N30" i="49"/>
  <c r="N31" i="49"/>
  <c r="N32" i="49"/>
  <c r="N33" i="49"/>
  <c r="N34" i="49"/>
  <c r="N35" i="49"/>
  <c r="N36" i="49"/>
  <c r="N40" i="49"/>
  <c r="N44" i="49"/>
  <c r="N48" i="49"/>
  <c r="N52" i="49"/>
  <c r="N56" i="49"/>
  <c r="N42" i="51"/>
  <c r="N55" i="51"/>
  <c r="N61" i="51"/>
  <c r="N44" i="45"/>
  <c r="N52" i="45"/>
  <c r="N49" i="47"/>
  <c r="N53" i="45"/>
  <c r="N32" i="37"/>
  <c r="O7" i="54"/>
  <c r="N6" i="47"/>
  <c r="N12" i="47"/>
  <c r="N20" i="47"/>
  <c r="N27" i="37"/>
  <c r="N6" i="54"/>
  <c r="N44" i="53"/>
  <c r="O10" i="54"/>
  <c r="O14" i="54"/>
  <c r="N12" i="55"/>
  <c r="N45" i="52"/>
  <c r="N34" i="50"/>
  <c r="N38" i="50"/>
  <c r="N42" i="50"/>
  <c r="N46" i="50"/>
  <c r="N50" i="50"/>
  <c r="N54" i="50"/>
  <c r="N58" i="50"/>
  <c r="N56" i="51"/>
  <c r="N56" i="48"/>
  <c r="N60" i="48"/>
  <c r="N64" i="48"/>
  <c r="N29" i="47"/>
  <c r="N33" i="47"/>
  <c r="N37" i="47"/>
  <c r="N41" i="47"/>
  <c r="N45" i="47"/>
  <c r="N53" i="47"/>
  <c r="N57" i="47"/>
  <c r="N61" i="47"/>
  <c r="N45" i="45"/>
  <c r="N37" i="50"/>
  <c r="N49" i="50"/>
  <c r="N56" i="47"/>
  <c r="N51" i="45"/>
  <c r="N31" i="37"/>
  <c r="N46" i="51"/>
  <c r="N53" i="51"/>
  <c r="N57" i="50"/>
  <c r="N63" i="48"/>
  <c r="N44" i="47"/>
  <c r="N40" i="47"/>
  <c r="N67" i="48"/>
  <c r="N48" i="47"/>
  <c r="N43" i="51"/>
  <c r="N45" i="51"/>
  <c r="N48" i="51"/>
  <c r="N50" i="51"/>
  <c r="N54" i="51"/>
  <c r="N36" i="47"/>
  <c r="N43" i="45"/>
  <c r="N32" i="47"/>
  <c r="N59" i="48"/>
  <c r="N44" i="51"/>
  <c r="N47" i="51"/>
  <c r="N52" i="51"/>
  <c r="N55" i="48"/>
  <c r="N52" i="47"/>
  <c r="N49" i="51"/>
  <c r="N28" i="47"/>
  <c r="N60" i="47"/>
  <c r="N51" i="51"/>
  <c r="AP33" i="37"/>
  <c r="M32" i="108"/>
  <c r="A32" i="108"/>
  <c r="M31" i="108"/>
  <c r="A31" i="108"/>
  <c r="M30" i="108"/>
  <c r="A30" i="108"/>
  <c r="M29" i="108"/>
  <c r="A29" i="108"/>
  <c r="M28" i="108"/>
  <c r="A28" i="108"/>
  <c r="M27" i="108"/>
  <c r="A27" i="108"/>
  <c r="M26" i="108"/>
  <c r="A26" i="108"/>
  <c r="M25" i="108"/>
  <c r="A25" i="108"/>
  <c r="M24" i="108"/>
  <c r="A24" i="108"/>
  <c r="M23" i="108"/>
  <c r="A23" i="108"/>
  <c r="M22" i="108"/>
  <c r="A22" i="108"/>
  <c r="M21" i="108"/>
  <c r="A21" i="108"/>
  <c r="M20" i="108"/>
  <c r="A20" i="108"/>
  <c r="M19" i="108"/>
  <c r="A19" i="108"/>
  <c r="M18" i="108"/>
  <c r="A18" i="108"/>
  <c r="M17" i="108"/>
  <c r="A17" i="108"/>
  <c r="M16" i="108"/>
  <c r="A16" i="108"/>
  <c r="M15" i="108"/>
  <c r="A15" i="108"/>
  <c r="M14" i="108"/>
  <c r="A14" i="108"/>
  <c r="M13" i="108"/>
  <c r="A13" i="108"/>
  <c r="M12" i="108"/>
  <c r="A12" i="108"/>
  <c r="M11" i="108"/>
  <c r="A11" i="108"/>
  <c r="M10" i="108"/>
  <c r="A10" i="108"/>
  <c r="M9" i="108"/>
  <c r="A9" i="108"/>
  <c r="M8" i="108"/>
  <c r="A8" i="108"/>
  <c r="M7" i="108"/>
  <c r="A7" i="108"/>
  <c r="A6" i="108"/>
  <c r="N5" i="108"/>
  <c r="N29" i="108" s="1"/>
  <c r="A2" i="108"/>
  <c r="A1" i="108" s="1"/>
  <c r="A32" i="107"/>
  <c r="A31" i="107"/>
  <c r="A30" i="107"/>
  <c r="A29" i="107"/>
  <c r="A28" i="107"/>
  <c r="A27" i="107"/>
  <c r="A26" i="107"/>
  <c r="A25" i="107"/>
  <c r="A24" i="107"/>
  <c r="A23" i="107"/>
  <c r="A22" i="107"/>
  <c r="A21" i="107"/>
  <c r="A20" i="107"/>
  <c r="A19" i="107"/>
  <c r="A18" i="107"/>
  <c r="A17" i="107"/>
  <c r="A16" i="107"/>
  <c r="A15" i="107"/>
  <c r="A14" i="107"/>
  <c r="A13" i="107"/>
  <c r="A12" i="107"/>
  <c r="A11" i="107"/>
  <c r="A10" i="107"/>
  <c r="A9" i="107"/>
  <c r="A8" i="107"/>
  <c r="A7" i="107"/>
  <c r="A6" i="107"/>
  <c r="A2" i="107"/>
  <c r="A1" i="107" s="1"/>
  <c r="N5" i="106"/>
  <c r="A2" i="106"/>
  <c r="A1" i="106" s="1"/>
  <c r="A28" i="105"/>
  <c r="A27" i="105"/>
  <c r="A26" i="105"/>
  <c r="A25" i="105"/>
  <c r="A24" i="105"/>
  <c r="A23" i="105"/>
  <c r="A22" i="105"/>
  <c r="A21" i="105"/>
  <c r="A20" i="105"/>
  <c r="A19" i="105"/>
  <c r="A18" i="105"/>
  <c r="A17" i="105"/>
  <c r="A16" i="105"/>
  <c r="A15" i="105"/>
  <c r="A14" i="105"/>
  <c r="A13" i="105"/>
  <c r="A12" i="105"/>
  <c r="A11" i="105"/>
  <c r="A10" i="105"/>
  <c r="A9" i="105"/>
  <c r="A8" i="105"/>
  <c r="A7" i="105"/>
  <c r="A6" i="105"/>
  <c r="A2" i="105"/>
  <c r="A1" i="105" s="1"/>
  <c r="M32" i="103"/>
  <c r="A32" i="103"/>
  <c r="M31" i="103"/>
  <c r="A31" i="103"/>
  <c r="M30" i="103"/>
  <c r="A30" i="103"/>
  <c r="M29" i="103"/>
  <c r="A29" i="103"/>
  <c r="M28" i="103"/>
  <c r="A28" i="103"/>
  <c r="M27" i="103"/>
  <c r="A27" i="103"/>
  <c r="M26" i="103"/>
  <c r="A26" i="103"/>
  <c r="M25" i="103"/>
  <c r="A25" i="103"/>
  <c r="M24" i="103"/>
  <c r="A24" i="103"/>
  <c r="M23" i="103"/>
  <c r="A23" i="103"/>
  <c r="M22" i="103"/>
  <c r="A22" i="103"/>
  <c r="M21" i="103"/>
  <c r="A21" i="103"/>
  <c r="M20" i="103"/>
  <c r="A20" i="103"/>
  <c r="M19" i="103"/>
  <c r="A19" i="103"/>
  <c r="M18" i="103"/>
  <c r="A18" i="103"/>
  <c r="M17" i="103"/>
  <c r="A17" i="103"/>
  <c r="M16" i="103"/>
  <c r="A16" i="103"/>
  <c r="M15" i="103"/>
  <c r="A15" i="103"/>
  <c r="M14" i="103"/>
  <c r="A14" i="103"/>
  <c r="M13" i="103"/>
  <c r="A13" i="103"/>
  <c r="M12" i="103"/>
  <c r="A12" i="103"/>
  <c r="M11" i="103"/>
  <c r="A11" i="103"/>
  <c r="M10" i="103"/>
  <c r="A10" i="103"/>
  <c r="M9" i="103"/>
  <c r="A9" i="103"/>
  <c r="M8" i="103"/>
  <c r="A8" i="103"/>
  <c r="M7" i="103"/>
  <c r="A7" i="103"/>
  <c r="M6" i="103"/>
  <c r="A6" i="103"/>
  <c r="N5" i="103"/>
  <c r="A2" i="103"/>
  <c r="A1" i="103" s="1"/>
  <c r="A2" i="100"/>
  <c r="A1" i="100" s="1"/>
  <c r="A27" i="99"/>
  <c r="A26" i="99"/>
  <c r="A25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N5" i="99"/>
  <c r="A2" i="99"/>
  <c r="A1" i="99" s="1"/>
  <c r="M32" i="93"/>
  <c r="A32" i="93"/>
  <c r="M31" i="93"/>
  <c r="A31" i="93"/>
  <c r="M30" i="93"/>
  <c r="A30" i="93"/>
  <c r="M29" i="93"/>
  <c r="A29" i="93"/>
  <c r="M28" i="93"/>
  <c r="A28" i="93"/>
  <c r="M27" i="93"/>
  <c r="A27" i="93"/>
  <c r="M26" i="93"/>
  <c r="A26" i="93"/>
  <c r="M25" i="93"/>
  <c r="A25" i="93"/>
  <c r="M24" i="93"/>
  <c r="A24" i="93"/>
  <c r="M23" i="93"/>
  <c r="A23" i="93"/>
  <c r="M22" i="93"/>
  <c r="A22" i="93"/>
  <c r="M21" i="93"/>
  <c r="A21" i="93"/>
  <c r="N5" i="93"/>
  <c r="A2" i="93"/>
  <c r="A1" i="93" s="1"/>
  <c r="N11" i="92"/>
  <c r="AC10" i="46" l="1"/>
  <c r="AC15" i="46"/>
  <c r="AC23" i="46"/>
  <c r="Y36" i="46"/>
  <c r="Y40" i="46"/>
  <c r="Y48" i="46"/>
  <c r="Y28" i="46"/>
  <c r="AC7" i="46"/>
  <c r="Y29" i="46"/>
  <c r="Y37" i="46"/>
  <c r="Y43" i="46"/>
  <c r="AC13" i="46"/>
  <c r="AC12" i="46"/>
  <c r="AC17" i="46"/>
  <c r="AC26" i="46"/>
  <c r="Y34" i="46"/>
  <c r="Y46" i="46"/>
  <c r="Y49" i="46"/>
  <c r="Y52" i="46"/>
  <c r="AC6" i="46"/>
  <c r="AC9" i="46"/>
  <c r="AC14" i="46"/>
  <c r="AC22" i="46"/>
  <c r="Y32" i="46"/>
  <c r="Y38" i="46"/>
  <c r="Y41" i="46"/>
  <c r="AC19" i="46"/>
  <c r="AC24" i="46"/>
  <c r="Y30" i="46"/>
  <c r="Y44" i="46"/>
  <c r="Y50" i="46"/>
  <c r="Y53" i="46"/>
  <c r="AC11" i="46"/>
  <c r="AC16" i="46"/>
  <c r="AC27" i="46"/>
  <c r="Y35" i="46"/>
  <c r="Y39" i="46"/>
  <c r="Y47" i="46"/>
  <c r="AC8" i="46"/>
  <c r="AC18" i="46"/>
  <c r="AC25" i="46"/>
  <c r="Y31" i="46"/>
  <c r="Y33" i="46"/>
  <c r="Y45" i="46"/>
  <c r="Y51" i="46"/>
  <c r="AC21" i="46"/>
  <c r="Y42" i="46"/>
  <c r="AC9" i="49"/>
  <c r="AC17" i="49"/>
  <c r="AC25" i="49"/>
  <c r="AC24" i="49"/>
  <c r="AC10" i="49"/>
  <c r="AC18" i="49"/>
  <c r="AC26" i="49"/>
  <c r="AC27" i="49"/>
  <c r="AC11" i="49"/>
  <c r="AC12" i="49"/>
  <c r="AC20" i="49"/>
  <c r="AC13" i="49"/>
  <c r="AC21" i="49"/>
  <c r="AC23" i="49"/>
  <c r="AC14" i="49"/>
  <c r="AC22" i="49"/>
  <c r="AC15" i="49"/>
  <c r="AC16" i="49"/>
  <c r="AC14" i="51"/>
  <c r="AC21" i="51"/>
  <c r="AC29" i="51"/>
  <c r="AC27" i="50"/>
  <c r="AC23" i="51"/>
  <c r="AC7" i="51"/>
  <c r="AC15" i="51"/>
  <c r="AC22" i="51"/>
  <c r="AC30" i="51"/>
  <c r="AC29" i="50"/>
  <c r="AC35" i="50"/>
  <c r="AC39" i="50"/>
  <c r="AC43" i="50"/>
  <c r="AC47" i="50"/>
  <c r="AC51" i="50"/>
  <c r="AC53" i="50"/>
  <c r="AC57" i="50"/>
  <c r="AC8" i="51"/>
  <c r="AC31" i="51"/>
  <c r="AC20" i="51"/>
  <c r="AC8" i="50"/>
  <c r="AC10" i="50"/>
  <c r="AC12" i="50"/>
  <c r="AC15" i="50"/>
  <c r="AC17" i="50"/>
  <c r="AC19" i="50"/>
  <c r="AC21" i="50"/>
  <c r="AC23" i="50"/>
  <c r="AC25" i="50"/>
  <c r="AC31" i="50"/>
  <c r="AC33" i="50"/>
  <c r="AC37" i="50"/>
  <c r="AC41" i="50"/>
  <c r="AC45" i="50"/>
  <c r="AC49" i="50"/>
  <c r="AC55" i="50"/>
  <c r="AC59" i="50"/>
  <c r="AC16" i="51"/>
  <c r="AC26" i="51"/>
  <c r="AC9" i="51"/>
  <c r="AC17" i="51"/>
  <c r="AC24" i="51"/>
  <c r="AC32" i="51"/>
  <c r="AC25" i="51"/>
  <c r="AC33" i="51"/>
  <c r="AC18" i="51"/>
  <c r="AC28" i="51"/>
  <c r="AC10" i="51"/>
  <c r="AC11" i="51"/>
  <c r="AC7" i="50"/>
  <c r="AC9" i="50"/>
  <c r="AC11" i="50"/>
  <c r="AC13" i="50"/>
  <c r="AC16" i="50"/>
  <c r="AC18" i="50"/>
  <c r="AC20" i="50"/>
  <c r="AC22" i="50"/>
  <c r="AC24" i="50"/>
  <c r="AC26" i="50"/>
  <c r="AC28" i="50"/>
  <c r="AC30" i="50"/>
  <c r="AC32" i="50"/>
  <c r="AC34" i="50"/>
  <c r="AC36" i="50"/>
  <c r="AC38" i="50"/>
  <c r="AC40" i="50"/>
  <c r="AC42" i="50"/>
  <c r="AC44" i="50"/>
  <c r="AC46" i="50"/>
  <c r="AC48" i="50"/>
  <c r="AC50" i="50"/>
  <c r="AC52" i="50"/>
  <c r="AC54" i="50"/>
  <c r="AC56" i="50"/>
  <c r="AC58" i="50"/>
  <c r="AC12" i="51"/>
  <c r="AC19" i="51"/>
  <c r="AC27" i="51"/>
  <c r="AC13" i="51"/>
  <c r="AC7" i="53"/>
  <c r="AC15" i="53"/>
  <c r="AC23" i="53"/>
  <c r="AC31" i="53"/>
  <c r="AC39" i="53"/>
  <c r="AC13" i="45"/>
  <c r="AC21" i="45"/>
  <c r="AC28" i="45"/>
  <c r="AC16" i="53"/>
  <c r="AC24" i="53"/>
  <c r="AC32" i="53"/>
  <c r="AC40" i="53"/>
  <c r="AC6" i="45"/>
  <c r="AC14" i="45"/>
  <c r="AC22" i="45"/>
  <c r="AC30" i="45"/>
  <c r="AC20" i="45"/>
  <c r="AC9" i="53"/>
  <c r="AC17" i="53"/>
  <c r="AC25" i="53"/>
  <c r="AC33" i="53"/>
  <c r="AC41" i="53"/>
  <c r="AC7" i="45"/>
  <c r="AC15" i="45"/>
  <c r="AC23" i="45"/>
  <c r="AC31" i="45"/>
  <c r="AC12" i="45"/>
  <c r="AC18" i="53"/>
  <c r="AC26" i="53"/>
  <c r="AC34" i="53"/>
  <c r="AC42" i="53"/>
  <c r="AC8" i="45"/>
  <c r="AC16" i="45"/>
  <c r="AC24" i="45"/>
  <c r="AC32" i="45"/>
  <c r="AC14" i="53"/>
  <c r="AC11" i="53"/>
  <c r="AC19" i="53"/>
  <c r="AC27" i="53"/>
  <c r="AC35" i="53"/>
  <c r="AC43" i="53"/>
  <c r="AC9" i="45"/>
  <c r="AC17" i="45"/>
  <c r="AC33" i="45"/>
  <c r="AC38" i="53"/>
  <c r="AC12" i="53"/>
  <c r="AC20" i="53"/>
  <c r="AC28" i="53"/>
  <c r="AC36" i="53"/>
  <c r="AC44" i="53"/>
  <c r="AC10" i="45"/>
  <c r="AC18" i="45"/>
  <c r="AC26" i="45"/>
  <c r="AC22" i="53"/>
  <c r="AC13" i="53"/>
  <c r="AC21" i="53"/>
  <c r="AC29" i="53"/>
  <c r="AC37" i="53"/>
  <c r="AC6" i="53"/>
  <c r="AC11" i="45"/>
  <c r="AC19" i="45"/>
  <c r="AC27" i="45"/>
  <c r="AC30" i="53"/>
  <c r="AC7" i="48"/>
  <c r="AD9" i="54"/>
  <c r="AC12" i="55"/>
  <c r="Y44" i="52"/>
  <c r="Y11" i="49"/>
  <c r="Y19" i="49"/>
  <c r="Y27" i="49"/>
  <c r="Y35" i="49"/>
  <c r="Y43" i="49"/>
  <c r="Y51" i="49"/>
  <c r="Y37" i="48"/>
  <c r="Y39" i="48"/>
  <c r="Y47" i="48"/>
  <c r="Y55" i="48"/>
  <c r="Y63" i="48"/>
  <c r="Y34" i="47"/>
  <c r="Y42" i="47"/>
  <c r="Y50" i="47"/>
  <c r="Y58" i="47"/>
  <c r="Y35" i="45"/>
  <c r="Y38" i="45"/>
  <c r="Y54" i="45"/>
  <c r="AC11" i="37"/>
  <c r="AC21" i="37"/>
  <c r="AC27" i="37"/>
  <c r="AC10" i="55"/>
  <c r="Y45" i="49"/>
  <c r="Y14" i="48"/>
  <c r="Y22" i="48"/>
  <c r="Y28" i="48"/>
  <c r="Y41" i="48"/>
  <c r="Y36" i="47"/>
  <c r="AC12" i="47"/>
  <c r="Y16" i="49"/>
  <c r="Y32" i="49"/>
  <c r="Y39" i="47"/>
  <c r="Y43" i="45"/>
  <c r="Y55" i="45"/>
  <c r="AC7" i="47"/>
  <c r="AC9" i="47"/>
  <c r="AC13" i="47"/>
  <c r="AC17" i="47"/>
  <c r="AC21" i="47"/>
  <c r="AC25" i="47"/>
  <c r="AC8" i="48"/>
  <c r="AC7" i="52"/>
  <c r="I7" i="52" s="1"/>
  <c r="AC9" i="52"/>
  <c r="I9" i="52" s="1"/>
  <c r="AC11" i="52"/>
  <c r="I11" i="52" s="1"/>
  <c r="AC13" i="52"/>
  <c r="I13" i="52" s="1"/>
  <c r="AC15" i="52"/>
  <c r="I15" i="52" s="1"/>
  <c r="AC17" i="52"/>
  <c r="I17" i="52" s="1"/>
  <c r="AC19" i="52"/>
  <c r="AC21" i="52"/>
  <c r="AC23" i="52"/>
  <c r="AC25" i="52"/>
  <c r="AC27" i="52"/>
  <c r="AC29" i="52"/>
  <c r="AC31" i="52"/>
  <c r="AC33" i="52"/>
  <c r="AC35" i="52"/>
  <c r="AC37" i="52"/>
  <c r="AC39" i="52"/>
  <c r="AC41" i="52"/>
  <c r="AD8" i="54"/>
  <c r="AC13" i="55"/>
  <c r="Y47" i="52"/>
  <c r="Y14" i="49"/>
  <c r="Y22" i="49"/>
  <c r="Y30" i="49"/>
  <c r="Y38" i="49"/>
  <c r="Y46" i="49"/>
  <c r="Y54" i="49"/>
  <c r="Y64" i="51"/>
  <c r="Y34" i="48"/>
  <c r="Y42" i="48"/>
  <c r="Y50" i="48"/>
  <c r="Y58" i="48"/>
  <c r="Y66" i="48"/>
  <c r="Y29" i="47"/>
  <c r="Y37" i="47"/>
  <c r="Y45" i="47"/>
  <c r="Y53" i="47"/>
  <c r="Y61" i="47"/>
  <c r="Y36" i="45"/>
  <c r="Y40" i="45"/>
  <c r="Y44" i="45"/>
  <c r="Y48" i="45"/>
  <c r="Y52" i="45"/>
  <c r="Y56" i="45"/>
  <c r="Y50" i="45"/>
  <c r="AC15" i="37"/>
  <c r="AD11" i="54"/>
  <c r="Y12" i="48"/>
  <c r="Y35" i="48"/>
  <c r="AC6" i="51"/>
  <c r="Y56" i="49"/>
  <c r="Y32" i="48"/>
  <c r="Y51" i="45"/>
  <c r="AC8" i="37"/>
  <c r="AC10" i="37"/>
  <c r="AC12" i="37"/>
  <c r="AC14" i="37"/>
  <c r="AC16" i="37"/>
  <c r="AC18" i="37"/>
  <c r="AC20" i="37"/>
  <c r="AC22" i="37"/>
  <c r="AC24" i="37"/>
  <c r="AC26" i="37"/>
  <c r="AC28" i="37"/>
  <c r="AC6" i="50"/>
  <c r="AC6" i="52"/>
  <c r="I6" i="52" s="1"/>
  <c r="AD7" i="54"/>
  <c r="AC6" i="55"/>
  <c r="Y45" i="53"/>
  <c r="Y9" i="49"/>
  <c r="Y17" i="49"/>
  <c r="Y25" i="49"/>
  <c r="Y33" i="49"/>
  <c r="Y41" i="49"/>
  <c r="Y49" i="49"/>
  <c r="Y57" i="49"/>
  <c r="Y63" i="51"/>
  <c r="Y11" i="48"/>
  <c r="Y13" i="48"/>
  <c r="Y15" i="48"/>
  <c r="Y17" i="48"/>
  <c r="Y19" i="48"/>
  <c r="Y21" i="48"/>
  <c r="Y23" i="48"/>
  <c r="Y25" i="48"/>
  <c r="Y27" i="48"/>
  <c r="Y29" i="48"/>
  <c r="Y31" i="48"/>
  <c r="Y45" i="48"/>
  <c r="Y53" i="48"/>
  <c r="Y61" i="48"/>
  <c r="Y32" i="47"/>
  <c r="Y40" i="47"/>
  <c r="Y48" i="47"/>
  <c r="Y56" i="47"/>
  <c r="Y32" i="37"/>
  <c r="Y46" i="45"/>
  <c r="Y33" i="37"/>
  <c r="AC7" i="37"/>
  <c r="AC17" i="37"/>
  <c r="AC23" i="37"/>
  <c r="AC29" i="37"/>
  <c r="Y46" i="52"/>
  <c r="Y37" i="49"/>
  <c r="Y10" i="48"/>
  <c r="Y24" i="48"/>
  <c r="Y30" i="48"/>
  <c r="Y49" i="48"/>
  <c r="Y60" i="47"/>
  <c r="AC10" i="47"/>
  <c r="AC14" i="47"/>
  <c r="AC18" i="47"/>
  <c r="AC22" i="47"/>
  <c r="AC26" i="47"/>
  <c r="AC6" i="37"/>
  <c r="AD14" i="54"/>
  <c r="AD15" i="54"/>
  <c r="AD16" i="54"/>
  <c r="AD17" i="54"/>
  <c r="AC7" i="55"/>
  <c r="Y45" i="52"/>
  <c r="Y12" i="49"/>
  <c r="Y20" i="49"/>
  <c r="Y28" i="49"/>
  <c r="Y36" i="49"/>
  <c r="Y44" i="49"/>
  <c r="Y52" i="49"/>
  <c r="Y62" i="51"/>
  <c r="Y36" i="48"/>
  <c r="Y40" i="48"/>
  <c r="Y48" i="48"/>
  <c r="Y56" i="48"/>
  <c r="Y64" i="48"/>
  <c r="Y27" i="47"/>
  <c r="Y35" i="47"/>
  <c r="Y43" i="47"/>
  <c r="Y51" i="47"/>
  <c r="Y59" i="47"/>
  <c r="Y37" i="45"/>
  <c r="Y41" i="45"/>
  <c r="Y45" i="45"/>
  <c r="Y49" i="45"/>
  <c r="Y53" i="45"/>
  <c r="Y57" i="45"/>
  <c r="Y42" i="45"/>
  <c r="AC19" i="37"/>
  <c r="Y13" i="49"/>
  <c r="Y53" i="49"/>
  <c r="Y20" i="48"/>
  <c r="Y26" i="48"/>
  <c r="Y28" i="47"/>
  <c r="Y34" i="45"/>
  <c r="AC24" i="47"/>
  <c r="AD10" i="54"/>
  <c r="Y40" i="49"/>
  <c r="Y60" i="48"/>
  <c r="Y31" i="37"/>
  <c r="AD13" i="54"/>
  <c r="AC8" i="55"/>
  <c r="Y15" i="49"/>
  <c r="Y23" i="49"/>
  <c r="Y31" i="49"/>
  <c r="Y39" i="49"/>
  <c r="Y47" i="49"/>
  <c r="Y55" i="49"/>
  <c r="Y61" i="51"/>
  <c r="Y33" i="48"/>
  <c r="Y43" i="48"/>
  <c r="Y51" i="48"/>
  <c r="Y59" i="48"/>
  <c r="Y67" i="48"/>
  <c r="Y30" i="47"/>
  <c r="Y38" i="47"/>
  <c r="Y46" i="47"/>
  <c r="Y54" i="47"/>
  <c r="Y62" i="47"/>
  <c r="Y30" i="37"/>
  <c r="AC13" i="37"/>
  <c r="AC25" i="37"/>
  <c r="AC6" i="49"/>
  <c r="Y29" i="49"/>
  <c r="Y16" i="48"/>
  <c r="Y65" i="48"/>
  <c r="Y52" i="47"/>
  <c r="AC8" i="47"/>
  <c r="AC20" i="47"/>
  <c r="AC6" i="48"/>
  <c r="Y48" i="49"/>
  <c r="Y52" i="48"/>
  <c r="Y55" i="47"/>
  <c r="Y39" i="45"/>
  <c r="AC11" i="47"/>
  <c r="AC15" i="47"/>
  <c r="AC19" i="47"/>
  <c r="AC23" i="47"/>
  <c r="AC9" i="48"/>
  <c r="AC8" i="52"/>
  <c r="I8" i="52" s="1"/>
  <c r="AC10" i="52"/>
  <c r="I10" i="52" s="1"/>
  <c r="AC12" i="52"/>
  <c r="I12" i="52" s="1"/>
  <c r="AC14" i="52"/>
  <c r="I14" i="52" s="1"/>
  <c r="AC16" i="52"/>
  <c r="I16" i="52" s="1"/>
  <c r="AC18" i="52"/>
  <c r="AC20" i="52"/>
  <c r="AC22" i="52"/>
  <c r="AC24" i="52"/>
  <c r="AC26" i="52"/>
  <c r="AC28" i="52"/>
  <c r="AC30" i="52"/>
  <c r="AC32" i="52"/>
  <c r="AC34" i="52"/>
  <c r="AC36" i="52"/>
  <c r="AC38" i="52"/>
  <c r="AC40" i="52"/>
  <c r="AC42" i="52"/>
  <c r="AC6" i="54"/>
  <c r="AD12" i="54"/>
  <c r="AC9" i="55"/>
  <c r="Y43" i="52"/>
  <c r="Y10" i="49"/>
  <c r="Y18" i="49"/>
  <c r="Y26" i="49"/>
  <c r="Y34" i="49"/>
  <c r="Y42" i="49"/>
  <c r="Y50" i="49"/>
  <c r="Y38" i="48"/>
  <c r="Y46" i="48"/>
  <c r="Y54" i="48"/>
  <c r="Y62" i="48"/>
  <c r="Y33" i="47"/>
  <c r="Y41" i="47"/>
  <c r="Y49" i="47"/>
  <c r="Y57" i="47"/>
  <c r="Y21" i="49"/>
  <c r="Y18" i="48"/>
  <c r="Y57" i="48"/>
  <c r="Y44" i="47"/>
  <c r="AC16" i="47"/>
  <c r="AC11" i="55"/>
  <c r="Y24" i="49"/>
  <c r="Y44" i="48"/>
  <c r="Y31" i="47"/>
  <c r="Y47" i="47"/>
  <c r="Y47" i="45"/>
  <c r="AF11" i="47"/>
  <c r="AF19" i="47"/>
  <c r="AF12" i="37"/>
  <c r="AF20" i="37"/>
  <c r="AF28" i="37"/>
  <c r="AF6" i="51"/>
  <c r="AF8" i="52"/>
  <c r="AF16" i="52"/>
  <c r="AF24" i="52"/>
  <c r="AF32" i="52"/>
  <c r="AF40" i="52"/>
  <c r="AG13" i="54"/>
  <c r="AF11" i="55"/>
  <c r="AF10" i="47"/>
  <c r="AF18" i="47"/>
  <c r="AF26" i="47"/>
  <c r="AF13" i="37"/>
  <c r="AF21" i="37"/>
  <c r="AF29" i="37"/>
  <c r="AF6" i="50"/>
  <c r="AF9" i="52"/>
  <c r="AF25" i="52"/>
  <c r="AF33" i="52"/>
  <c r="AF41" i="52"/>
  <c r="AG10" i="54"/>
  <c r="AF12" i="55"/>
  <c r="AF9" i="47"/>
  <c r="AF17" i="47"/>
  <c r="AF25" i="47"/>
  <c r="AF8" i="45"/>
  <c r="AF9" i="45"/>
  <c r="AF10" i="45"/>
  <c r="AF11" i="45"/>
  <c r="AF12" i="45"/>
  <c r="AF13" i="45"/>
  <c r="AF14" i="45"/>
  <c r="AF15" i="45"/>
  <c r="AF16" i="45"/>
  <c r="AF17" i="45"/>
  <c r="AF19" i="45"/>
  <c r="AF20" i="45"/>
  <c r="AF21" i="45"/>
  <c r="AF22" i="45"/>
  <c r="AF23" i="45"/>
  <c r="AF24" i="45"/>
  <c r="AF26" i="45"/>
  <c r="AF27" i="45"/>
  <c r="AF28" i="45"/>
  <c r="AF29" i="45"/>
  <c r="AF30" i="45"/>
  <c r="AF31" i="45"/>
  <c r="AF32" i="45"/>
  <c r="AF33" i="45"/>
  <c r="AF14" i="37"/>
  <c r="AF22" i="37"/>
  <c r="AF6" i="49"/>
  <c r="AF10" i="52"/>
  <c r="AF18" i="52"/>
  <c r="AF26" i="52"/>
  <c r="AF34" i="52"/>
  <c r="AF42" i="52"/>
  <c r="AF7" i="53"/>
  <c r="AF8" i="53"/>
  <c r="AF9" i="53"/>
  <c r="AF10" i="53"/>
  <c r="AF11" i="53"/>
  <c r="AF12" i="53"/>
  <c r="AF13" i="53"/>
  <c r="AF14" i="53"/>
  <c r="AF15" i="53"/>
  <c r="AF16" i="53"/>
  <c r="AF17" i="53"/>
  <c r="AF18" i="53"/>
  <c r="AF19" i="53"/>
  <c r="AF20" i="53"/>
  <c r="AF21" i="53"/>
  <c r="AF22" i="53"/>
  <c r="AF23" i="53"/>
  <c r="AF24" i="53"/>
  <c r="AF25" i="53"/>
  <c r="AF26" i="53"/>
  <c r="AF27" i="53"/>
  <c r="AF28" i="53"/>
  <c r="AF29" i="53"/>
  <c r="AF30" i="53"/>
  <c r="AF31" i="53"/>
  <c r="AF32" i="53"/>
  <c r="AF33" i="53"/>
  <c r="AF34" i="53"/>
  <c r="AF35" i="53"/>
  <c r="AF36" i="53"/>
  <c r="AF37" i="53"/>
  <c r="AF38" i="53"/>
  <c r="AF39" i="53"/>
  <c r="AF40" i="53"/>
  <c r="AF41" i="53"/>
  <c r="AF42" i="53"/>
  <c r="AF43" i="53"/>
  <c r="AF44" i="53"/>
  <c r="AG7" i="54"/>
  <c r="AG15" i="54"/>
  <c r="AF13" i="55"/>
  <c r="AF8" i="47"/>
  <c r="AF16" i="47"/>
  <c r="AF24" i="47"/>
  <c r="AF6" i="45"/>
  <c r="AF7" i="45"/>
  <c r="AF7" i="37"/>
  <c r="AF15" i="37"/>
  <c r="AF23" i="37"/>
  <c r="AF11" i="52"/>
  <c r="AF19" i="52"/>
  <c r="AF27" i="52"/>
  <c r="AF35" i="52"/>
  <c r="AG12" i="54"/>
  <c r="AF6" i="55"/>
  <c r="AI64" i="51"/>
  <c r="AF7" i="47"/>
  <c r="AF13" i="47"/>
  <c r="AF21" i="47"/>
  <c r="AF10" i="37"/>
  <c r="AF18" i="37"/>
  <c r="AF26" i="37"/>
  <c r="AF6" i="37"/>
  <c r="AF22" i="52"/>
  <c r="AF30" i="52"/>
  <c r="AF38" i="52"/>
  <c r="AG11" i="54"/>
  <c r="AF9" i="55"/>
  <c r="AF23" i="47"/>
  <c r="AF11" i="37"/>
  <c r="AF31" i="52"/>
  <c r="AF6" i="52"/>
  <c r="AF6" i="54"/>
  <c r="AI67" i="48"/>
  <c r="AI35" i="45"/>
  <c r="AI43" i="45"/>
  <c r="AI51" i="45"/>
  <c r="AI42" i="45"/>
  <c r="AI50" i="45"/>
  <c r="AI30" i="37"/>
  <c r="AI31" i="37"/>
  <c r="AI32" i="37"/>
  <c r="AI33" i="37"/>
  <c r="AF12" i="47"/>
  <c r="AF22" i="47"/>
  <c r="AF16" i="37"/>
  <c r="AF13" i="52"/>
  <c r="AF36" i="52"/>
  <c r="AG8" i="54"/>
  <c r="AG17" i="54"/>
  <c r="AF7" i="55"/>
  <c r="AF17" i="37"/>
  <c r="AF15" i="52"/>
  <c r="AF37" i="52"/>
  <c r="AF6" i="53"/>
  <c r="AF8" i="55"/>
  <c r="AF19" i="37"/>
  <c r="AF20" i="52"/>
  <c r="AF39" i="52"/>
  <c r="AG14" i="54"/>
  <c r="AF10" i="55"/>
  <c r="AI27" i="47"/>
  <c r="AI28" i="47"/>
  <c r="AI29" i="47"/>
  <c r="AI30" i="47"/>
  <c r="AI31" i="47"/>
  <c r="AI32" i="47"/>
  <c r="AI33" i="47"/>
  <c r="AI34" i="47"/>
  <c r="AI35" i="47"/>
  <c r="AI36" i="47"/>
  <c r="AI37" i="47"/>
  <c r="AI38" i="47"/>
  <c r="AI39" i="47"/>
  <c r="AI40" i="47"/>
  <c r="AI41" i="47"/>
  <c r="AI42" i="47"/>
  <c r="AI43" i="47"/>
  <c r="AI44" i="47"/>
  <c r="AI45" i="47"/>
  <c r="AI46" i="47"/>
  <c r="AI47" i="47"/>
  <c r="AI48" i="47"/>
  <c r="AI49" i="47"/>
  <c r="AI50" i="47"/>
  <c r="AI51" i="47"/>
  <c r="AI52" i="47"/>
  <c r="AI53" i="47"/>
  <c r="AI54" i="47"/>
  <c r="AI55" i="47"/>
  <c r="AI56" i="47"/>
  <c r="AI57" i="47"/>
  <c r="AI58" i="47"/>
  <c r="AI59" i="47"/>
  <c r="AI60" i="47"/>
  <c r="AI61" i="47"/>
  <c r="AI40" i="45"/>
  <c r="AI48" i="45"/>
  <c r="AI56" i="45"/>
  <c r="AF20" i="47"/>
  <c r="AF8" i="37"/>
  <c r="AF27" i="37"/>
  <c r="AF28" i="52"/>
  <c r="AG9" i="54"/>
  <c r="AI57" i="49"/>
  <c r="AI37" i="45"/>
  <c r="AI45" i="45"/>
  <c r="AI53" i="45"/>
  <c r="AF24" i="37"/>
  <c r="AF7" i="52"/>
  <c r="AI62" i="47"/>
  <c r="AI37" i="49"/>
  <c r="AI41" i="49"/>
  <c r="AI43" i="49"/>
  <c r="AI45" i="49"/>
  <c r="AI47" i="49"/>
  <c r="AI50" i="49"/>
  <c r="AI54" i="49"/>
  <c r="AF6" i="48"/>
  <c r="AF25" i="37"/>
  <c r="AF21" i="52"/>
  <c r="AI34" i="45"/>
  <c r="AI39" i="45"/>
  <c r="AI44" i="45"/>
  <c r="AI55" i="45"/>
  <c r="AI40" i="49"/>
  <c r="AI49" i="49"/>
  <c r="AI52" i="49"/>
  <c r="AI55" i="49"/>
  <c r="AF15" i="47"/>
  <c r="AF23" i="52"/>
  <c r="AI38" i="45"/>
  <c r="AI49" i="45"/>
  <c r="AI54" i="45"/>
  <c r="AF29" i="52"/>
  <c r="AI45" i="53"/>
  <c r="AI43" i="52"/>
  <c r="AI44" i="52"/>
  <c r="AI45" i="52"/>
  <c r="AI46" i="52"/>
  <c r="AI47" i="52"/>
  <c r="AI36" i="49"/>
  <c r="AI38" i="49"/>
  <c r="AI39" i="49"/>
  <c r="AI42" i="49"/>
  <c r="AI44" i="49"/>
  <c r="AI46" i="49"/>
  <c r="AI48" i="49"/>
  <c r="AI51" i="49"/>
  <c r="AI53" i="49"/>
  <c r="AI56" i="49"/>
  <c r="AI48" i="51"/>
  <c r="AI49" i="51"/>
  <c r="AI50" i="51"/>
  <c r="AI51" i="51"/>
  <c r="AI52" i="51"/>
  <c r="AI53" i="51"/>
  <c r="AI54" i="51"/>
  <c r="AI55" i="51"/>
  <c r="AI47" i="45"/>
  <c r="AI56" i="51"/>
  <c r="AI59" i="51"/>
  <c r="AI61" i="51"/>
  <c r="AI63" i="51"/>
  <c r="AI46" i="45"/>
  <c r="AI41" i="45"/>
  <c r="AI36" i="45"/>
  <c r="AI57" i="51"/>
  <c r="AI58" i="51"/>
  <c r="AI60" i="51"/>
  <c r="AI62" i="51"/>
  <c r="AG16" i="54"/>
  <c r="AI57" i="45"/>
  <c r="AI38" i="48"/>
  <c r="AI40" i="48"/>
  <c r="AI42" i="48"/>
  <c r="AI44" i="48"/>
  <c r="AI46" i="48"/>
  <c r="AI48" i="48"/>
  <c r="AI50" i="48"/>
  <c r="AI52" i="48"/>
  <c r="AI54" i="48"/>
  <c r="AI56" i="48"/>
  <c r="AI58" i="48"/>
  <c r="AI60" i="48"/>
  <c r="AI62" i="48"/>
  <c r="AI64" i="48"/>
  <c r="AI65" i="48"/>
  <c r="AF6" i="47"/>
  <c r="AI39" i="48"/>
  <c r="AI41" i="48"/>
  <c r="AI43" i="48"/>
  <c r="AI45" i="48"/>
  <c r="AI47" i="48"/>
  <c r="AI49" i="48"/>
  <c r="AI51" i="48"/>
  <c r="AI53" i="48"/>
  <c r="AI55" i="48"/>
  <c r="AI57" i="48"/>
  <c r="AI59" i="48"/>
  <c r="AI61" i="48"/>
  <c r="AI63" i="48"/>
  <c r="AI66" i="48"/>
  <c r="AI52" i="45"/>
  <c r="AB6" i="54"/>
  <c r="AA11" i="52"/>
  <c r="AA14" i="53"/>
  <c r="AA12" i="45"/>
  <c r="AC10" i="54"/>
  <c r="AA29" i="45"/>
  <c r="AA36" i="52"/>
  <c r="AA25" i="53"/>
  <c r="AA11" i="47"/>
  <c r="AA19" i="47"/>
  <c r="AA6" i="48"/>
  <c r="AA13" i="52"/>
  <c r="AA10" i="53"/>
  <c r="AA43" i="53"/>
  <c r="AA9" i="45"/>
  <c r="AA22" i="52"/>
  <c r="AA28" i="53"/>
  <c r="AA18" i="45"/>
  <c r="AC11" i="54"/>
  <c r="AA6" i="49"/>
  <c r="AA13" i="53"/>
  <c r="AA17" i="53"/>
  <c r="AA26" i="47"/>
  <c r="AA15" i="52"/>
  <c r="AA22" i="53"/>
  <c r="AA20" i="45"/>
  <c r="AA9" i="48"/>
  <c r="AC14" i="54"/>
  <c r="AA8" i="52"/>
  <c r="AA40" i="52"/>
  <c r="AA33" i="53"/>
  <c r="AA6" i="47"/>
  <c r="AA12" i="47"/>
  <c r="AA20" i="47"/>
  <c r="AA7" i="48"/>
  <c r="AA17" i="52"/>
  <c r="AA18" i="53"/>
  <c r="AA7" i="45"/>
  <c r="AC8" i="54"/>
  <c r="AA17" i="45"/>
  <c r="AA26" i="52"/>
  <c r="AA36" i="53"/>
  <c r="AA26" i="45"/>
  <c r="AC15" i="54"/>
  <c r="AA8" i="55"/>
  <c r="AA21" i="45"/>
  <c r="AA18" i="47"/>
  <c r="AA10" i="45"/>
  <c r="AA19" i="52"/>
  <c r="AA30" i="53"/>
  <c r="AA28" i="45"/>
  <c r="AA6" i="52"/>
  <c r="AA10" i="55"/>
  <c r="AA12" i="52"/>
  <c r="AA8" i="53"/>
  <c r="AA41" i="53"/>
  <c r="AA7" i="47"/>
  <c r="AA13" i="47"/>
  <c r="AA21" i="47"/>
  <c r="AA8" i="48"/>
  <c r="AA21" i="52"/>
  <c r="AA26" i="53"/>
  <c r="AA8" i="45"/>
  <c r="AC12" i="54"/>
  <c r="AA30" i="52"/>
  <c r="AA44" i="53"/>
  <c r="AA39" i="53"/>
  <c r="AA41" i="52"/>
  <c r="AA20" i="53"/>
  <c r="AA23" i="52"/>
  <c r="AA38" i="53"/>
  <c r="AA7" i="53"/>
  <c r="AA16" i="52"/>
  <c r="AA16" i="53"/>
  <c r="AC9" i="54"/>
  <c r="AA22" i="47"/>
  <c r="AA6" i="45"/>
  <c r="AA25" i="52"/>
  <c r="AA34" i="53"/>
  <c r="AA16" i="45"/>
  <c r="AA6" i="50"/>
  <c r="AC16" i="54"/>
  <c r="AA33" i="45"/>
  <c r="AA34" i="52"/>
  <c r="AA7" i="55"/>
  <c r="AA21" i="53"/>
  <c r="AA32" i="52"/>
  <c r="AA9" i="52"/>
  <c r="AA35" i="53"/>
  <c r="AA11" i="45"/>
  <c r="AA27" i="52"/>
  <c r="AA9" i="55"/>
  <c r="AA15" i="53"/>
  <c r="AA20" i="52"/>
  <c r="AA24" i="53"/>
  <c r="AA14" i="45"/>
  <c r="AC13" i="54"/>
  <c r="AA15" i="47"/>
  <c r="AA23" i="47"/>
  <c r="AA15" i="45"/>
  <c r="AA29" i="52"/>
  <c r="AA42" i="53"/>
  <c r="AA24" i="45"/>
  <c r="AA11" i="53"/>
  <c r="AA6" i="55"/>
  <c r="AA38" i="52"/>
  <c r="AA29" i="53"/>
  <c r="AA10" i="52"/>
  <c r="AA37" i="53"/>
  <c r="AA11" i="55"/>
  <c r="AA19" i="45"/>
  <c r="AA31" i="52"/>
  <c r="AA23" i="53"/>
  <c r="AA24" i="52"/>
  <c r="AA32" i="53"/>
  <c r="AA22" i="45"/>
  <c r="AA6" i="51"/>
  <c r="AC17" i="54"/>
  <c r="AA8" i="47"/>
  <c r="AA16" i="47"/>
  <c r="AA24" i="47"/>
  <c r="AA23" i="45"/>
  <c r="AA33" i="52"/>
  <c r="AA13" i="55"/>
  <c r="AA32" i="45"/>
  <c r="AA19" i="53"/>
  <c r="AA42" i="52"/>
  <c r="AA18" i="52"/>
  <c r="AA27" i="45"/>
  <c r="AA35" i="52"/>
  <c r="AA31" i="53"/>
  <c r="AA13" i="45"/>
  <c r="AA28" i="52"/>
  <c r="AA40" i="53"/>
  <c r="AA30" i="45"/>
  <c r="AA9" i="53"/>
  <c r="AA12" i="55"/>
  <c r="AA9" i="47"/>
  <c r="AA17" i="47"/>
  <c r="AA25" i="47"/>
  <c r="AA31" i="45"/>
  <c r="AA37" i="52"/>
  <c r="AA27" i="53"/>
  <c r="AA14" i="52"/>
  <c r="AA12" i="53"/>
  <c r="AA6" i="53"/>
  <c r="AA7" i="52"/>
  <c r="AA39" i="52"/>
  <c r="AA10" i="47"/>
  <c r="AC7" i="54"/>
  <c r="N43" i="106"/>
  <c r="N38" i="106"/>
  <c r="N42" i="106"/>
  <c r="N41" i="106"/>
  <c r="AB9" i="53" s="1"/>
  <c r="N39" i="106"/>
  <c r="N37" i="106"/>
  <c r="N35" i="106"/>
  <c r="N36" i="106"/>
  <c r="N40" i="106"/>
  <c r="AB14" i="52" s="1"/>
  <c r="N10" i="106"/>
  <c r="N14" i="106"/>
  <c r="N19" i="106"/>
  <c r="N26" i="106"/>
  <c r="N17" i="106"/>
  <c r="N23" i="106"/>
  <c r="AB16" i="47" s="1"/>
  <c r="N29" i="106"/>
  <c r="N33" i="106"/>
  <c r="N20" i="106"/>
  <c r="N30" i="106"/>
  <c r="N25" i="106"/>
  <c r="N15" i="106"/>
  <c r="AB22" i="45" s="1"/>
  <c r="N9" i="106"/>
  <c r="N24" i="106"/>
  <c r="N28" i="106"/>
  <c r="N12" i="106"/>
  <c r="N34" i="106"/>
  <c r="N18" i="106"/>
  <c r="N11" i="106"/>
  <c r="N32" i="106"/>
  <c r="N13" i="106"/>
  <c r="N22" i="106"/>
  <c r="N8" i="106"/>
  <c r="N27" i="106"/>
  <c r="N16" i="106"/>
  <c r="N21" i="106"/>
  <c r="N31" i="106"/>
  <c r="AQ21" i="48"/>
  <c r="AQ29" i="48"/>
  <c r="AQ34" i="48"/>
  <c r="AQ43" i="48"/>
  <c r="AQ14" i="48"/>
  <c r="AQ10" i="49"/>
  <c r="AQ14" i="53"/>
  <c r="AQ17" i="49"/>
  <c r="AQ48" i="48"/>
  <c r="AQ6" i="49"/>
  <c r="AQ41" i="48"/>
  <c r="AQ37" i="49"/>
  <c r="AQ6" i="53"/>
  <c r="AQ42" i="48"/>
  <c r="AQ38" i="49"/>
  <c r="AQ19" i="48"/>
  <c r="AQ31" i="49"/>
  <c r="AQ35" i="53"/>
  <c r="AQ28" i="48"/>
  <c r="AQ24" i="49"/>
  <c r="AQ28" i="53"/>
  <c r="AQ47" i="48"/>
  <c r="AQ7" i="49"/>
  <c r="AQ20" i="53"/>
  <c r="AQ22" i="48"/>
  <c r="AQ18" i="49"/>
  <c r="AQ22" i="53"/>
  <c r="AQ7" i="53"/>
  <c r="AQ29" i="53"/>
  <c r="AQ33" i="49"/>
  <c r="AQ49" i="48"/>
  <c r="AQ45" i="49"/>
  <c r="AQ50" i="48"/>
  <c r="AQ46" i="49"/>
  <c r="AQ37" i="48"/>
  <c r="AQ27" i="48"/>
  <c r="AQ39" i="49"/>
  <c r="AQ36" i="48"/>
  <c r="AQ32" i="49"/>
  <c r="AQ36" i="53"/>
  <c r="AQ44" i="49"/>
  <c r="AQ33" i="53"/>
  <c r="AQ11" i="48"/>
  <c r="AQ16" i="49"/>
  <c r="AQ30" i="48"/>
  <c r="AQ26" i="49"/>
  <c r="AQ30" i="53"/>
  <c r="AQ7" i="48"/>
  <c r="AQ11" i="49"/>
  <c r="AQ15" i="53"/>
  <c r="AQ8" i="53"/>
  <c r="AQ37" i="53"/>
  <c r="AQ9" i="49"/>
  <c r="AQ35" i="48"/>
  <c r="AQ47" i="49"/>
  <c r="AQ13" i="48"/>
  <c r="AQ44" i="48"/>
  <c r="AQ40" i="49"/>
  <c r="AQ21" i="53"/>
  <c r="AQ45" i="48"/>
  <c r="AQ26" i="48"/>
  <c r="AQ38" i="48"/>
  <c r="AQ34" i="49"/>
  <c r="AQ38" i="53"/>
  <c r="AQ15" i="48"/>
  <c r="AQ19" i="49"/>
  <c r="AQ23" i="53"/>
  <c r="AQ8" i="48"/>
  <c r="AQ12" i="49"/>
  <c r="AQ16" i="53"/>
  <c r="AQ41" i="49"/>
  <c r="AQ51" i="48"/>
  <c r="AQ6" i="48"/>
  <c r="AQ48" i="49"/>
  <c r="AQ33" i="48"/>
  <c r="AQ27" i="53"/>
  <c r="AQ46" i="48"/>
  <c r="AQ42" i="49"/>
  <c r="AQ23" i="48"/>
  <c r="AQ27" i="49"/>
  <c r="AQ31" i="53"/>
  <c r="AQ16" i="48"/>
  <c r="AQ20" i="49"/>
  <c r="AQ24" i="53"/>
  <c r="AQ9" i="48"/>
  <c r="AQ9" i="53"/>
  <c r="AQ10" i="53"/>
  <c r="AQ25" i="49"/>
  <c r="AQ40" i="48"/>
  <c r="AQ29" i="49"/>
  <c r="AQ50" i="49"/>
  <c r="AQ31" i="48"/>
  <c r="AQ35" i="49"/>
  <c r="AQ39" i="53"/>
  <c r="AQ24" i="48"/>
  <c r="AQ28" i="49"/>
  <c r="AQ32" i="53"/>
  <c r="AQ17" i="48"/>
  <c r="AQ13" i="49"/>
  <c r="AQ17" i="53"/>
  <c r="AQ10" i="48"/>
  <c r="AQ14" i="49"/>
  <c r="AQ18" i="53"/>
  <c r="AQ11" i="53"/>
  <c r="AQ13" i="53"/>
  <c r="AQ30" i="49"/>
  <c r="AQ23" i="49"/>
  <c r="AQ39" i="48"/>
  <c r="AQ43" i="49"/>
  <c r="AQ32" i="48"/>
  <c r="AQ36" i="49"/>
  <c r="AQ40" i="53"/>
  <c r="AQ25" i="48"/>
  <c r="AQ21" i="49"/>
  <c r="AQ25" i="53"/>
  <c r="AQ18" i="48"/>
  <c r="AQ22" i="49"/>
  <c r="AQ26" i="53"/>
  <c r="AQ15" i="49"/>
  <c r="AQ19" i="53"/>
  <c r="AQ12" i="48"/>
  <c r="AQ8" i="49"/>
  <c r="AQ12" i="53"/>
  <c r="AQ49" i="49"/>
  <c r="AQ34" i="53"/>
  <c r="AQ20" i="48"/>
  <c r="AQ52" i="48"/>
  <c r="N15" i="108"/>
  <c r="AP57" i="47"/>
  <c r="AP60" i="47"/>
  <c r="AP59" i="47"/>
  <c r="AP58" i="47"/>
  <c r="N6" i="108"/>
  <c r="N8" i="108"/>
  <c r="N22" i="108"/>
  <c r="Y8" i="49" s="1"/>
  <c r="N26" i="108"/>
  <c r="AC8" i="53" s="1"/>
  <c r="N11" i="108"/>
  <c r="AC25" i="45" s="1"/>
  <c r="N27" i="108"/>
  <c r="N31" i="108"/>
  <c r="N20" i="108"/>
  <c r="N24" i="108"/>
  <c r="N10" i="108"/>
  <c r="AC29" i="45" s="1"/>
  <c r="AS6" i="55"/>
  <c r="AT6" i="53"/>
  <c r="AS13" i="55"/>
  <c r="AT6" i="52"/>
  <c r="AS11" i="55"/>
  <c r="AS12" i="55"/>
  <c r="AU20" i="53"/>
  <c r="AU14" i="53"/>
  <c r="AT57" i="48"/>
  <c r="AP62" i="47"/>
  <c r="AP51" i="47"/>
  <c r="AP16" i="47"/>
  <c r="AP26" i="47"/>
  <c r="AP11" i="47"/>
  <c r="AT61" i="48"/>
  <c r="AU43" i="53"/>
  <c r="AU39" i="53"/>
  <c r="AU35" i="53"/>
  <c r="AU31" i="53"/>
  <c r="AU27" i="53"/>
  <c r="AU19" i="53"/>
  <c r="AU9" i="53"/>
  <c r="AT64" i="48"/>
  <c r="AT60" i="48"/>
  <c r="AP50" i="47"/>
  <c r="AP36" i="47"/>
  <c r="AP31" i="47"/>
  <c r="AP25" i="47"/>
  <c r="AP19" i="47"/>
  <c r="AU16" i="53"/>
  <c r="AU36" i="53"/>
  <c r="AP46" i="47"/>
  <c r="AU26" i="53"/>
  <c r="AU12" i="53"/>
  <c r="AU11" i="53"/>
  <c r="AP56" i="47"/>
  <c r="AP14" i="47"/>
  <c r="AP15" i="47"/>
  <c r="AP30" i="47"/>
  <c r="AP24" i="47"/>
  <c r="AU44" i="53"/>
  <c r="AU15" i="53"/>
  <c r="AU42" i="53"/>
  <c r="AU38" i="53"/>
  <c r="AU34" i="53"/>
  <c r="AU30" i="53"/>
  <c r="AU25" i="53"/>
  <c r="AU8" i="53"/>
  <c r="AT67" i="48"/>
  <c r="AT63" i="48"/>
  <c r="AP49" i="47"/>
  <c r="AP35" i="47"/>
  <c r="AP29" i="47"/>
  <c r="AP23" i="47"/>
  <c r="AP17" i="47"/>
  <c r="AP27" i="47"/>
  <c r="AU40" i="53"/>
  <c r="AU21" i="53"/>
  <c r="AT65" i="48"/>
  <c r="AP52" i="47"/>
  <c r="AU24" i="53"/>
  <c r="AU18" i="53"/>
  <c r="AU7" i="53"/>
  <c r="AT59" i="48"/>
  <c r="AP55" i="47"/>
  <c r="AP48" i="47"/>
  <c r="AP28" i="47"/>
  <c r="AP22" i="47"/>
  <c r="AP10" i="47"/>
  <c r="AT58" i="48"/>
  <c r="AP8" i="47"/>
  <c r="AU32" i="53"/>
  <c r="AP18" i="47"/>
  <c r="AU45" i="53"/>
  <c r="AU41" i="53"/>
  <c r="AU37" i="53"/>
  <c r="AU33" i="53"/>
  <c r="AU29" i="53"/>
  <c r="AU23" i="53"/>
  <c r="AU17" i="53"/>
  <c r="AT66" i="48"/>
  <c r="AT62" i="48"/>
  <c r="AP54" i="47"/>
  <c r="AP47" i="47"/>
  <c r="AP13" i="47"/>
  <c r="AP21" i="47"/>
  <c r="AU22" i="53"/>
  <c r="AU28" i="53"/>
  <c r="AP20" i="47"/>
  <c r="AT60" i="51"/>
  <c r="AT59" i="51"/>
  <c r="AT57" i="51"/>
  <c r="AT61" i="51"/>
  <c r="AT31" i="52"/>
  <c r="AT39" i="52"/>
  <c r="AT28" i="52"/>
  <c r="AT47" i="52"/>
  <c r="AT30" i="52"/>
  <c r="AT38" i="52"/>
  <c r="AT46" i="52"/>
  <c r="AT43" i="52"/>
  <c r="AT24" i="52"/>
  <c r="AT32" i="52"/>
  <c r="AT62" i="51"/>
  <c r="AT19" i="52"/>
  <c r="AT29" i="52"/>
  <c r="AT37" i="52"/>
  <c r="AT45" i="52"/>
  <c r="AT35" i="52"/>
  <c r="AT41" i="52"/>
  <c r="AT23" i="52"/>
  <c r="AT20" i="52"/>
  <c r="AT36" i="52"/>
  <c r="AT44" i="52"/>
  <c r="AT26" i="52"/>
  <c r="AT7" i="52"/>
  <c r="AT40" i="52"/>
  <c r="AT21" i="52"/>
  <c r="AT15" i="52"/>
  <c r="AT25" i="52"/>
  <c r="AT27" i="52"/>
  <c r="AT34" i="52"/>
  <c r="AT42" i="52"/>
  <c r="AT33" i="52"/>
  <c r="AT18" i="52"/>
  <c r="AT10" i="52"/>
  <c r="AT16" i="52"/>
  <c r="AT9" i="52"/>
  <c r="AT13" i="52"/>
  <c r="AT64" i="51"/>
  <c r="AT63" i="51"/>
  <c r="AT11" i="52"/>
  <c r="AT14" i="52"/>
  <c r="AT17" i="52"/>
  <c r="AR12" i="49"/>
  <c r="AR20" i="49"/>
  <c r="AR28" i="49"/>
  <c r="AR36" i="49"/>
  <c r="AR44" i="49"/>
  <c r="AR7" i="53"/>
  <c r="AR15" i="53"/>
  <c r="AR23" i="53"/>
  <c r="AR41" i="49"/>
  <c r="AR13" i="53"/>
  <c r="AR26" i="53"/>
  <c r="AR13" i="49"/>
  <c r="AR21" i="49"/>
  <c r="AR37" i="49"/>
  <c r="AR45" i="49"/>
  <c r="AR12" i="53"/>
  <c r="AR20" i="53"/>
  <c r="AR17" i="49"/>
  <c r="AR49" i="49"/>
  <c r="AR24" i="53"/>
  <c r="AR19" i="49"/>
  <c r="AR35" i="49"/>
  <c r="AR18" i="53"/>
  <c r="AR14" i="49"/>
  <c r="AR22" i="49"/>
  <c r="AR30" i="49"/>
  <c r="AR38" i="49"/>
  <c r="AR46" i="49"/>
  <c r="AR9" i="53"/>
  <c r="AR17" i="53"/>
  <c r="AR25" i="53"/>
  <c r="AR9" i="49"/>
  <c r="AR8" i="53"/>
  <c r="AR6" i="53"/>
  <c r="AR21" i="53"/>
  <c r="AR27" i="49"/>
  <c r="AR43" i="49"/>
  <c r="AR7" i="49"/>
  <c r="AR15" i="49"/>
  <c r="AR23" i="49"/>
  <c r="AR31" i="49"/>
  <c r="AR39" i="49"/>
  <c r="AR47" i="49"/>
  <c r="AR14" i="53"/>
  <c r="AR22" i="53"/>
  <c r="AR25" i="49"/>
  <c r="AR16" i="53"/>
  <c r="AR11" i="49"/>
  <c r="AR6" i="49"/>
  <c r="AR8" i="49"/>
  <c r="AR16" i="49"/>
  <c r="AR24" i="49"/>
  <c r="AR32" i="49"/>
  <c r="AR40" i="49"/>
  <c r="AR48" i="49"/>
  <c r="AR11" i="53"/>
  <c r="AR19" i="53"/>
  <c r="AR27" i="53"/>
  <c r="AR18" i="49"/>
  <c r="AR26" i="49"/>
  <c r="AR34" i="49"/>
  <c r="AR42" i="49"/>
  <c r="AR50" i="49"/>
  <c r="AQ12" i="55"/>
  <c r="AQ11" i="55"/>
  <c r="AQ6" i="55"/>
  <c r="AQ13" i="55"/>
  <c r="N27" i="93"/>
  <c r="N40" i="103"/>
  <c r="N44" i="103"/>
  <c r="N46" i="103"/>
  <c r="N41" i="103"/>
  <c r="N45" i="103"/>
  <c r="N42" i="103"/>
  <c r="N43" i="103"/>
  <c r="AT18" i="53"/>
  <c r="AT45" i="53"/>
  <c r="AT16" i="53"/>
  <c r="AT11" i="53"/>
  <c r="AT10" i="53"/>
  <c r="AT9" i="53"/>
  <c r="AT17" i="53"/>
  <c r="AT44" i="53"/>
  <c r="AT43" i="53"/>
  <c r="AT42" i="53"/>
  <c r="AT41" i="53"/>
  <c r="AT40" i="53"/>
  <c r="AT39" i="53"/>
  <c r="AT38" i="53"/>
  <c r="AT37" i="53"/>
  <c r="AT36" i="53"/>
  <c r="AT35" i="53"/>
  <c r="AT34" i="53"/>
  <c r="AT33" i="53"/>
  <c r="AT32" i="53"/>
  <c r="AT31" i="53"/>
  <c r="AT30" i="53"/>
  <c r="AT29" i="53"/>
  <c r="AT28" i="53"/>
  <c r="AT27" i="53"/>
  <c r="AT26" i="53"/>
  <c r="AT25" i="53"/>
  <c r="AT24" i="53"/>
  <c r="AT23" i="53"/>
  <c r="AT22" i="53"/>
  <c r="AT21" i="53"/>
  <c r="AT20" i="53"/>
  <c r="AT19" i="53"/>
  <c r="AT12" i="53"/>
  <c r="AT8" i="53"/>
  <c r="AT14" i="53"/>
  <c r="AS65" i="48"/>
  <c r="AS62" i="48"/>
  <c r="AS60" i="48"/>
  <c r="AT15" i="53"/>
  <c r="AS67" i="48"/>
  <c r="AS64" i="48"/>
  <c r="AS61" i="48"/>
  <c r="AS59" i="48"/>
  <c r="AT7" i="53"/>
  <c r="AS66" i="48"/>
  <c r="AS63" i="48"/>
  <c r="AS59" i="51"/>
  <c r="AS61" i="51"/>
  <c r="AS60" i="51"/>
  <c r="AS57" i="51"/>
  <c r="AS56" i="51"/>
  <c r="AS62" i="51"/>
  <c r="AS55" i="51"/>
  <c r="AS54" i="51"/>
  <c r="AS64" i="51"/>
  <c r="AS63" i="51"/>
  <c r="N7" i="99"/>
  <c r="AF14" i="47" s="1"/>
  <c r="N9" i="99"/>
  <c r="AF9" i="37" s="1"/>
  <c r="N11" i="99"/>
  <c r="AF14" i="52" s="1"/>
  <c r="N13" i="99"/>
  <c r="AF17" i="52" s="1"/>
  <c r="N15" i="99"/>
  <c r="AF25" i="45" s="1"/>
  <c r="N17" i="99"/>
  <c r="N18" i="99"/>
  <c r="N20" i="99"/>
  <c r="N10" i="99"/>
  <c r="N16" i="99"/>
  <c r="AF18" i="45" s="1"/>
  <c r="N6" i="99"/>
  <c r="N12" i="99"/>
  <c r="AF12" i="52" s="1"/>
  <c r="N8" i="99"/>
  <c r="N14" i="99"/>
  <c r="N19" i="99"/>
  <c r="N23" i="103"/>
  <c r="N20" i="103"/>
  <c r="N36" i="103"/>
  <c r="N35" i="103"/>
  <c r="N37" i="103"/>
  <c r="N39" i="103"/>
  <c r="N33" i="103"/>
  <c r="N38" i="103"/>
  <c r="N34" i="103"/>
  <c r="N7" i="103"/>
  <c r="N9" i="103"/>
  <c r="N11" i="103"/>
  <c r="N13" i="103"/>
  <c r="N15" i="103"/>
  <c r="N17" i="103"/>
  <c r="N25" i="103"/>
  <c r="N27" i="103"/>
  <c r="N29" i="103"/>
  <c r="N31" i="103"/>
  <c r="N6" i="103"/>
  <c r="N8" i="103"/>
  <c r="N10" i="103"/>
  <c r="N16" i="103"/>
  <c r="N18" i="103"/>
  <c r="N22" i="103"/>
  <c r="N24" i="103"/>
  <c r="N26" i="103"/>
  <c r="N32" i="103"/>
  <c r="O44" i="105"/>
  <c r="O37" i="105"/>
  <c r="O20" i="105"/>
  <c r="O26" i="105"/>
  <c r="O21" i="105"/>
  <c r="O18" i="105"/>
  <c r="O31" i="105"/>
  <c r="O43" i="105"/>
  <c r="O35" i="105"/>
  <c r="O8" i="105"/>
  <c r="O17" i="105"/>
  <c r="O27" i="105"/>
  <c r="O22" i="105"/>
  <c r="O19" i="105"/>
  <c r="O42" i="105"/>
  <c r="O33" i="105"/>
  <c r="O11" i="105"/>
  <c r="O45" i="105"/>
  <c r="O39" i="105"/>
  <c r="O15" i="105"/>
  <c r="O23" i="105"/>
  <c r="O9" i="105"/>
  <c r="O28" i="105"/>
  <c r="O13" i="105"/>
  <c r="O34" i="105"/>
  <c r="O36" i="105"/>
  <c r="O10" i="105"/>
  <c r="O14" i="105"/>
  <c r="O38" i="105"/>
  <c r="O12" i="105"/>
  <c r="O32" i="105"/>
  <c r="O25" i="105"/>
  <c r="O40" i="105"/>
  <c r="O41" i="105"/>
  <c r="O6" i="105"/>
  <c r="O16" i="105"/>
  <c r="O7" i="105"/>
  <c r="O29" i="105"/>
  <c r="O30" i="105"/>
  <c r="O24" i="105"/>
  <c r="AR42" i="53"/>
  <c r="AR38" i="53"/>
  <c r="AR34" i="53"/>
  <c r="AR30" i="53"/>
  <c r="AQ56" i="49"/>
  <c r="AQ52" i="49"/>
  <c r="AR45" i="53"/>
  <c r="AR29" i="53"/>
  <c r="AQ57" i="49"/>
  <c r="AR43" i="53"/>
  <c r="AR39" i="53"/>
  <c r="AR35" i="53"/>
  <c r="AR31" i="53"/>
  <c r="AQ54" i="49"/>
  <c r="AR41" i="53"/>
  <c r="AR33" i="53"/>
  <c r="AQ53" i="49"/>
  <c r="AR44" i="53"/>
  <c r="AR40" i="53"/>
  <c r="AR36" i="53"/>
  <c r="AR32" i="53"/>
  <c r="AR28" i="53"/>
  <c r="AQ55" i="49"/>
  <c r="AQ51" i="49"/>
  <c r="AQ67" i="48"/>
  <c r="AQ66" i="48"/>
  <c r="AQ65" i="48"/>
  <c r="AQ64" i="48"/>
  <c r="AQ63" i="48"/>
  <c r="AQ62" i="48"/>
  <c r="AQ61" i="48"/>
  <c r="AQ60" i="48"/>
  <c r="AQ59" i="48"/>
  <c r="AQ58" i="48"/>
  <c r="AQ57" i="48"/>
  <c r="AR37" i="53"/>
  <c r="AQ59" i="51"/>
  <c r="AQ57" i="51"/>
  <c r="AQ56" i="51"/>
  <c r="AQ60" i="51"/>
  <c r="AQ61" i="51"/>
  <c r="AQ54" i="51"/>
  <c r="AQ55" i="51"/>
  <c r="AQ62" i="51"/>
  <c r="AQ63" i="51"/>
  <c r="AQ64" i="51"/>
  <c r="AR56" i="49"/>
  <c r="AR67" i="48"/>
  <c r="AR63" i="48"/>
  <c r="AR66" i="48"/>
  <c r="AS43" i="53"/>
  <c r="AS41" i="53"/>
  <c r="AS39" i="53"/>
  <c r="AS38" i="53"/>
  <c r="AS36" i="53"/>
  <c r="AS28" i="53"/>
  <c r="AS26" i="53"/>
  <c r="AR57" i="49"/>
  <c r="AR55" i="49"/>
  <c r="AR54" i="49"/>
  <c r="AR53" i="49"/>
  <c r="AR52" i="49"/>
  <c r="AR51" i="49"/>
  <c r="AR65" i="48"/>
  <c r="AS44" i="53"/>
  <c r="AS42" i="53"/>
  <c r="AS40" i="53"/>
  <c r="AS37" i="53"/>
  <c r="AS35" i="53"/>
  <c r="AS34" i="53"/>
  <c r="AS33" i="53"/>
  <c r="AS32" i="53"/>
  <c r="AS31" i="53"/>
  <c r="AS30" i="53"/>
  <c r="AS29" i="53"/>
  <c r="AS27" i="53"/>
  <c r="AS25" i="53"/>
  <c r="AS24" i="53"/>
  <c r="AS23" i="53"/>
  <c r="AS22" i="53"/>
  <c r="AS21" i="53"/>
  <c r="AS20" i="53"/>
  <c r="AS19" i="53"/>
  <c r="AS12" i="53"/>
  <c r="AS8" i="53"/>
  <c r="AS18" i="53"/>
  <c r="AS17" i="53"/>
  <c r="AS16" i="53"/>
  <c r="AS15" i="53"/>
  <c r="AS14" i="53"/>
  <c r="AS9" i="53"/>
  <c r="AS11" i="53"/>
  <c r="AS7" i="53"/>
  <c r="AR64" i="48"/>
  <c r="AS45" i="53"/>
  <c r="AR59" i="51"/>
  <c r="AR61" i="51"/>
  <c r="AR60" i="51"/>
  <c r="AR56" i="51"/>
  <c r="AR57" i="51"/>
  <c r="AR54" i="51"/>
  <c r="AR62" i="51"/>
  <c r="AR55" i="51"/>
  <c r="AR64" i="51"/>
  <c r="AR63" i="51"/>
  <c r="N22" i="93"/>
  <c r="N24" i="93"/>
  <c r="N26" i="93"/>
  <c r="N31" i="93"/>
  <c r="N19" i="93"/>
  <c r="N14" i="93"/>
  <c r="N7" i="93"/>
  <c r="N16" i="93"/>
  <c r="N12" i="93"/>
  <c r="AA14" i="47" s="1"/>
  <c r="N9" i="93"/>
  <c r="N10" i="93"/>
  <c r="N18" i="93"/>
  <c r="AA25" i="45" s="1"/>
  <c r="N15" i="93"/>
  <c r="N20" i="93"/>
  <c r="N17" i="93"/>
  <c r="N6" i="93"/>
  <c r="N8" i="93"/>
  <c r="N11" i="93"/>
  <c r="N13" i="93"/>
  <c r="N29" i="93"/>
  <c r="N23" i="93"/>
  <c r="N25" i="93"/>
  <c r="N32" i="93"/>
  <c r="N13" i="92"/>
  <c r="N17" i="92"/>
  <c r="N21" i="92"/>
  <c r="N25" i="92"/>
  <c r="N29" i="92"/>
  <c r="N33" i="92"/>
  <c r="N76" i="92"/>
  <c r="N80" i="92"/>
  <c r="N15" i="92"/>
  <c r="N23" i="92"/>
  <c r="N27" i="92"/>
  <c r="N31" i="92"/>
  <c r="N35" i="92"/>
  <c r="N77" i="92"/>
  <c r="N19" i="92"/>
  <c r="N81" i="92"/>
  <c r="N7" i="92"/>
  <c r="N12" i="92"/>
  <c r="N28" i="92"/>
  <c r="N6" i="92"/>
  <c r="N22" i="92"/>
  <c r="N20" i="92"/>
  <c r="N14" i="92"/>
  <c r="N75" i="92"/>
  <c r="N8" i="92"/>
  <c r="N34" i="92"/>
  <c r="N78" i="92"/>
  <c r="N16" i="92"/>
  <c r="N32" i="92"/>
  <c r="N10" i="92"/>
  <c r="N26" i="92"/>
  <c r="N79" i="92"/>
  <c r="N74" i="92"/>
  <c r="N36" i="92"/>
  <c r="N30" i="92"/>
  <c r="N24" i="92"/>
  <c r="N9" i="92"/>
  <c r="N18" i="92"/>
  <c r="N12" i="108"/>
  <c r="N14" i="108"/>
  <c r="N19" i="108"/>
  <c r="N28" i="108"/>
  <c r="AC10" i="53" s="1"/>
  <c r="N30" i="108"/>
  <c r="N7" i="108"/>
  <c r="AC9" i="37" s="1"/>
  <c r="N16" i="108"/>
  <c r="N18" i="108"/>
  <c r="N23" i="108"/>
  <c r="Y7" i="49" s="1"/>
  <c r="N32" i="108"/>
  <c r="O6" i="107"/>
  <c r="AS10" i="53"/>
  <c r="N6" i="106"/>
  <c r="AR33" i="49"/>
  <c r="N7" i="106"/>
  <c r="N12" i="103"/>
  <c r="N14" i="103"/>
  <c r="N19" i="103"/>
  <c r="N21" i="103"/>
  <c r="N28" i="103"/>
  <c r="N30" i="103"/>
  <c r="N21" i="93"/>
  <c r="N28" i="93"/>
  <c r="N30" i="93"/>
  <c r="N9" i="108"/>
  <c r="N13" i="108"/>
  <c r="N17" i="108"/>
  <c r="AC6" i="47" s="1"/>
  <c r="N21" i="108"/>
  <c r="AC14" i="50" s="1"/>
  <c r="N25" i="108"/>
  <c r="AR29" i="49"/>
  <c r="H32" i="46" l="1"/>
  <c r="I32" i="46"/>
  <c r="H7" i="46"/>
  <c r="I7" i="46"/>
  <c r="I36" i="52"/>
  <c r="H36" i="52"/>
  <c r="H37" i="45"/>
  <c r="I37" i="45"/>
  <c r="I42" i="46"/>
  <c r="H42" i="46"/>
  <c r="H8" i="46"/>
  <c r="I8" i="46"/>
  <c r="H50" i="46"/>
  <c r="I50" i="46"/>
  <c r="H22" i="46"/>
  <c r="I22" i="46"/>
  <c r="I26" i="46"/>
  <c r="H26" i="46"/>
  <c r="I28" i="46"/>
  <c r="H28" i="46"/>
  <c r="I53" i="46"/>
  <c r="H53" i="46"/>
  <c r="I21" i="46"/>
  <c r="H21" i="46"/>
  <c r="H47" i="46"/>
  <c r="I47" i="46"/>
  <c r="I44" i="46"/>
  <c r="H44" i="46"/>
  <c r="H14" i="46"/>
  <c r="I14" i="46"/>
  <c r="H17" i="46"/>
  <c r="I17" i="46"/>
  <c r="I48" i="46"/>
  <c r="H48" i="46"/>
  <c r="I18" i="46"/>
  <c r="H18" i="46"/>
  <c r="H42" i="45"/>
  <c r="I42" i="45"/>
  <c r="H44" i="45"/>
  <c r="I44" i="45"/>
  <c r="H51" i="46"/>
  <c r="I51" i="46"/>
  <c r="H39" i="46"/>
  <c r="I39" i="46"/>
  <c r="H30" i="46"/>
  <c r="I30" i="46"/>
  <c r="H9" i="46"/>
  <c r="I9" i="46"/>
  <c r="H12" i="46"/>
  <c r="I12" i="46"/>
  <c r="I40" i="46"/>
  <c r="H40" i="46"/>
  <c r="I34" i="46"/>
  <c r="H34" i="46"/>
  <c r="H40" i="45"/>
  <c r="I40" i="45"/>
  <c r="I43" i="45"/>
  <c r="H43" i="45"/>
  <c r="I38" i="45"/>
  <c r="H38" i="45"/>
  <c r="I45" i="46"/>
  <c r="H45" i="46"/>
  <c r="I35" i="46"/>
  <c r="H35" i="46"/>
  <c r="H24" i="46"/>
  <c r="I24" i="46"/>
  <c r="I6" i="46"/>
  <c r="H6" i="46"/>
  <c r="H13" i="46"/>
  <c r="I13" i="46"/>
  <c r="H36" i="46"/>
  <c r="I36" i="46"/>
  <c r="H38" i="52"/>
  <c r="I38" i="52"/>
  <c r="H36" i="45"/>
  <c r="I36" i="45"/>
  <c r="I33" i="46"/>
  <c r="H33" i="46"/>
  <c r="I27" i="46"/>
  <c r="H27" i="46"/>
  <c r="H19" i="46"/>
  <c r="I19" i="46"/>
  <c r="I52" i="46"/>
  <c r="H52" i="46"/>
  <c r="I43" i="46"/>
  <c r="H43" i="46"/>
  <c r="H23" i="46"/>
  <c r="I23" i="46"/>
  <c r="H41" i="45"/>
  <c r="I41" i="45"/>
  <c r="I31" i="46"/>
  <c r="H31" i="46"/>
  <c r="I16" i="46"/>
  <c r="H16" i="46"/>
  <c r="H41" i="46"/>
  <c r="I41" i="46"/>
  <c r="H49" i="46"/>
  <c r="I49" i="46"/>
  <c r="H37" i="46"/>
  <c r="I37" i="46"/>
  <c r="H15" i="46"/>
  <c r="I15" i="46"/>
  <c r="H45" i="45"/>
  <c r="I45" i="45"/>
  <c r="I25" i="46"/>
  <c r="H25" i="46"/>
  <c r="H11" i="46"/>
  <c r="I11" i="46"/>
  <c r="H38" i="46"/>
  <c r="I38" i="46"/>
  <c r="H46" i="46"/>
  <c r="I46" i="46"/>
  <c r="J46" i="46" s="1"/>
  <c r="I29" i="46"/>
  <c r="H29" i="46"/>
  <c r="I10" i="46"/>
  <c r="H10" i="46"/>
  <c r="AU10" i="53"/>
  <c r="AB10" i="49"/>
  <c r="AL10" i="49"/>
  <c r="AR10" i="49"/>
  <c r="AB12" i="50"/>
  <c r="AB12" i="51"/>
  <c r="AB6" i="37"/>
  <c r="AR10" i="53"/>
  <c r="AV61" i="51"/>
  <c r="AV63" i="51"/>
  <c r="AV62" i="51"/>
  <c r="AV64" i="51"/>
  <c r="N5" i="82"/>
  <c r="A2" i="82"/>
  <c r="A1" i="82" s="1"/>
  <c r="A2" i="83"/>
  <c r="A1" i="83" s="1"/>
  <c r="J41" i="46" l="1"/>
  <c r="J23" i="46"/>
  <c r="J36" i="46"/>
  <c r="J9" i="46"/>
  <c r="J17" i="46"/>
  <c r="J22" i="46"/>
  <c r="J27" i="46"/>
  <c r="J35" i="46"/>
  <c r="J21" i="46"/>
  <c r="J15" i="46"/>
  <c r="J13" i="46"/>
  <c r="J30" i="46"/>
  <c r="J14" i="46"/>
  <c r="J50" i="46"/>
  <c r="J38" i="46"/>
  <c r="J16" i="46"/>
  <c r="J43" i="46"/>
  <c r="J33" i="46"/>
  <c r="J45" i="46"/>
  <c r="J34" i="46"/>
  <c r="J53" i="46"/>
  <c r="J11" i="46"/>
  <c r="J37" i="46"/>
  <c r="J39" i="46"/>
  <c r="J8" i="46"/>
  <c r="J7" i="46"/>
  <c r="J31" i="46"/>
  <c r="J52" i="46"/>
  <c r="J6" i="46"/>
  <c r="J20" i="46"/>
  <c r="J40" i="46"/>
  <c r="J18" i="46"/>
  <c r="J44" i="46"/>
  <c r="J28" i="46"/>
  <c r="J10" i="46"/>
  <c r="J49" i="46"/>
  <c r="J19" i="46"/>
  <c r="J24" i="46"/>
  <c r="J12" i="46"/>
  <c r="J51" i="46"/>
  <c r="J47" i="46"/>
  <c r="J32" i="46"/>
  <c r="J29" i="46"/>
  <c r="J25" i="46"/>
  <c r="J48" i="46"/>
  <c r="J26" i="46"/>
  <c r="J42" i="46"/>
  <c r="N6" i="82"/>
  <c r="N6" i="83"/>
  <c r="M8" i="86" l="1"/>
  <c r="M9" i="86"/>
  <c r="M10" i="86"/>
  <c r="M11" i="86"/>
  <c r="M12" i="86"/>
  <c r="M13" i="86"/>
  <c r="M15" i="86"/>
  <c r="M16" i="86"/>
  <c r="M17" i="86"/>
  <c r="M18" i="86"/>
  <c r="M19" i="86"/>
  <c r="M35" i="86"/>
  <c r="M36" i="86"/>
  <c r="M37" i="86"/>
  <c r="M38" i="86"/>
  <c r="M39" i="86"/>
  <c r="M40" i="86"/>
  <c r="M41" i="86"/>
  <c r="M42" i="86"/>
  <c r="M43" i="86"/>
  <c r="M44" i="86"/>
  <c r="M45" i="86"/>
  <c r="M46" i="86"/>
  <c r="M47" i="86"/>
  <c r="M48" i="86"/>
  <c r="M49" i="86"/>
  <c r="M50" i="86"/>
  <c r="M7" i="86"/>
  <c r="M6" i="86"/>
  <c r="A50" i="86"/>
  <c r="A7" i="86"/>
  <c r="A8" i="86"/>
  <c r="A9" i="86"/>
  <c r="A10" i="86"/>
  <c r="A11" i="86"/>
  <c r="A12" i="86"/>
  <c r="A13" i="86"/>
  <c r="A14" i="86"/>
  <c r="A15" i="86"/>
  <c r="A16" i="86"/>
  <c r="A17" i="86"/>
  <c r="A18" i="86"/>
  <c r="A19" i="86"/>
  <c r="A35" i="86"/>
  <c r="A36" i="86"/>
  <c r="A37" i="86"/>
  <c r="A38" i="86"/>
  <c r="A39" i="86"/>
  <c r="A40" i="86"/>
  <c r="A41" i="86"/>
  <c r="A42" i="86"/>
  <c r="A43" i="86"/>
  <c r="A44" i="86"/>
  <c r="A45" i="86"/>
  <c r="A46" i="86"/>
  <c r="A47" i="86"/>
  <c r="A48" i="86"/>
  <c r="A49" i="86"/>
  <c r="A6" i="86"/>
  <c r="N5" i="86"/>
  <c r="A2" i="86"/>
  <c r="A1" i="86" s="1"/>
  <c r="V7" i="51" l="1"/>
  <c r="V11" i="51"/>
  <c r="V15" i="51"/>
  <c r="V18" i="51"/>
  <c r="V22" i="51"/>
  <c r="V26" i="51"/>
  <c r="V13" i="50"/>
  <c r="V14" i="51"/>
  <c r="V12" i="51"/>
  <c r="V8" i="50"/>
  <c r="V10" i="50"/>
  <c r="V12" i="50"/>
  <c r="V14" i="50"/>
  <c r="V16" i="50"/>
  <c r="V18" i="50"/>
  <c r="V20" i="50"/>
  <c r="V8" i="51"/>
  <c r="V16" i="51"/>
  <c r="V19" i="51"/>
  <c r="V23" i="51"/>
  <c r="V27" i="51"/>
  <c r="V7" i="50"/>
  <c r="V9" i="50"/>
  <c r="V11" i="50"/>
  <c r="V15" i="50"/>
  <c r="V17" i="50"/>
  <c r="V19" i="50"/>
  <c r="V10" i="51"/>
  <c r="V21" i="51"/>
  <c r="V9" i="51"/>
  <c r="V13" i="51"/>
  <c r="V17" i="51"/>
  <c r="V20" i="51"/>
  <c r="V24" i="51"/>
  <c r="V25" i="51"/>
  <c r="V7" i="45"/>
  <c r="V14" i="45"/>
  <c r="V22" i="45"/>
  <c r="V30" i="45"/>
  <c r="V6" i="50"/>
  <c r="V6" i="49"/>
  <c r="V6" i="52"/>
  <c r="V12" i="53"/>
  <c r="V20" i="53"/>
  <c r="V28" i="53"/>
  <c r="V36" i="53"/>
  <c r="V44" i="53"/>
  <c r="V12" i="55"/>
  <c r="V15" i="53"/>
  <c r="V31" i="53"/>
  <c r="V9" i="55"/>
  <c r="V13" i="47"/>
  <c r="V17" i="47"/>
  <c r="V7" i="48"/>
  <c r="V23" i="45"/>
  <c r="V9" i="52"/>
  <c r="V10" i="52"/>
  <c r="V13" i="52"/>
  <c r="V18" i="52"/>
  <c r="V20" i="52"/>
  <c r="V23" i="52"/>
  <c r="V27" i="52"/>
  <c r="V29" i="52"/>
  <c r="V34" i="52"/>
  <c r="V13" i="53"/>
  <c r="V6" i="53"/>
  <c r="V6" i="47"/>
  <c r="V8" i="47"/>
  <c r="V12" i="47"/>
  <c r="V16" i="47"/>
  <c r="V6" i="48"/>
  <c r="V6" i="45"/>
  <c r="V13" i="45"/>
  <c r="V21" i="45"/>
  <c r="V29" i="45"/>
  <c r="V6" i="51"/>
  <c r="V11" i="53"/>
  <c r="V19" i="53"/>
  <c r="V27" i="53"/>
  <c r="V35" i="53"/>
  <c r="V43" i="53"/>
  <c r="V13" i="55"/>
  <c r="V13" i="37"/>
  <c r="V24" i="53"/>
  <c r="V40" i="53"/>
  <c r="V10" i="47"/>
  <c r="V17" i="45"/>
  <c r="V25" i="45"/>
  <c r="V7" i="53"/>
  <c r="V39" i="53"/>
  <c r="V9" i="47"/>
  <c r="V8" i="52"/>
  <c r="V11" i="52"/>
  <c r="V14" i="52"/>
  <c r="V16" i="52"/>
  <c r="V19" i="52"/>
  <c r="V22" i="52"/>
  <c r="V26" i="52"/>
  <c r="V30" i="52"/>
  <c r="V32" i="52"/>
  <c r="V6" i="54"/>
  <c r="V11" i="55"/>
  <c r="V12" i="45"/>
  <c r="V20" i="45"/>
  <c r="V28" i="45"/>
  <c r="V9" i="48"/>
  <c r="V18" i="53"/>
  <c r="V26" i="53"/>
  <c r="V34" i="53"/>
  <c r="V42" i="53"/>
  <c r="W8" i="54"/>
  <c r="W10" i="54"/>
  <c r="W12" i="54"/>
  <c r="W14" i="54"/>
  <c r="W16" i="54"/>
  <c r="V6" i="55"/>
  <c r="V8" i="48"/>
  <c r="V26" i="45"/>
  <c r="V8" i="37"/>
  <c r="V10" i="37"/>
  <c r="V12" i="37"/>
  <c r="V14" i="37"/>
  <c r="V16" i="37"/>
  <c r="V18" i="37"/>
  <c r="V16" i="53"/>
  <c r="V11" i="47"/>
  <c r="V15" i="47"/>
  <c r="V11" i="45"/>
  <c r="V19" i="45"/>
  <c r="V27" i="45"/>
  <c r="V9" i="53"/>
  <c r="V17" i="53"/>
  <c r="V25" i="53"/>
  <c r="V33" i="53"/>
  <c r="V41" i="53"/>
  <c r="V7" i="55"/>
  <c r="V10" i="45"/>
  <c r="V18" i="45"/>
  <c r="V7" i="37"/>
  <c r="V9" i="37"/>
  <c r="V11" i="37"/>
  <c r="V15" i="37"/>
  <c r="V17" i="37"/>
  <c r="V19" i="37"/>
  <c r="V8" i="53"/>
  <c r="V32" i="53"/>
  <c r="V8" i="55"/>
  <c r="V14" i="47"/>
  <c r="V9" i="45"/>
  <c r="V6" i="37"/>
  <c r="V23" i="53"/>
  <c r="V17" i="52"/>
  <c r="V25" i="52"/>
  <c r="V31" i="52"/>
  <c r="V35" i="52"/>
  <c r="V29" i="53"/>
  <c r="V37" i="53"/>
  <c r="V8" i="45"/>
  <c r="V16" i="45"/>
  <c r="V24" i="45"/>
  <c r="V14" i="53"/>
  <c r="V22" i="53"/>
  <c r="V30" i="53"/>
  <c r="V38" i="53"/>
  <c r="W7" i="54"/>
  <c r="W9" i="54"/>
  <c r="W11" i="54"/>
  <c r="W13" i="54"/>
  <c r="W15" i="54"/>
  <c r="W17" i="54"/>
  <c r="V10" i="55"/>
  <c r="V7" i="47"/>
  <c r="V15" i="45"/>
  <c r="V7" i="52"/>
  <c r="V12" i="52"/>
  <c r="V15" i="52"/>
  <c r="V21" i="52"/>
  <c r="V24" i="52"/>
  <c r="V28" i="52"/>
  <c r="V33" i="52"/>
  <c r="V37" i="52"/>
  <c r="V42" i="52"/>
  <c r="V21" i="53"/>
  <c r="N21" i="86"/>
  <c r="N29" i="86"/>
  <c r="N22" i="86"/>
  <c r="V10" i="53" s="1"/>
  <c r="N30" i="86"/>
  <c r="N23" i="86"/>
  <c r="V38" i="51" s="1"/>
  <c r="N31" i="86"/>
  <c r="N33" i="86"/>
  <c r="N25" i="86"/>
  <c r="N20" i="86"/>
  <c r="N28" i="86"/>
  <c r="N34" i="86"/>
  <c r="N32" i="86"/>
  <c r="N26" i="86"/>
  <c r="N24" i="86"/>
  <c r="N27" i="86"/>
  <c r="N47" i="86"/>
  <c r="N43" i="86"/>
  <c r="N39" i="86"/>
  <c r="N35" i="86"/>
  <c r="N16" i="86"/>
  <c r="N12" i="86"/>
  <c r="N8" i="86"/>
  <c r="N50" i="86"/>
  <c r="N46" i="86"/>
  <c r="N42" i="86"/>
  <c r="N38" i="86"/>
  <c r="N19" i="86"/>
  <c r="N15" i="86"/>
  <c r="N11" i="86"/>
  <c r="N6" i="86"/>
  <c r="N49" i="86"/>
  <c r="N45" i="86"/>
  <c r="N41" i="86"/>
  <c r="N37" i="86"/>
  <c r="N18" i="86"/>
  <c r="N14" i="86"/>
  <c r="N10" i="86"/>
  <c r="N7" i="86"/>
  <c r="N48" i="86"/>
  <c r="N44" i="86"/>
  <c r="N40" i="86"/>
  <c r="N36" i="86"/>
  <c r="N17" i="86"/>
  <c r="N13" i="86"/>
  <c r="N9" i="86"/>
  <c r="A39" i="81"/>
  <c r="N38" i="81"/>
  <c r="A38" i="81"/>
  <c r="N37" i="81"/>
  <c r="A37" i="81"/>
  <c r="N36" i="81"/>
  <c r="A36" i="81"/>
  <c r="N35" i="81"/>
  <c r="A35" i="81"/>
  <c r="N34" i="81"/>
  <c r="A34" i="81"/>
  <c r="N33" i="81"/>
  <c r="A33" i="81"/>
  <c r="N32" i="81"/>
  <c r="A32" i="81"/>
  <c r="N31" i="81"/>
  <c r="A31" i="81"/>
  <c r="N30" i="81"/>
  <c r="A30" i="81"/>
  <c r="N29" i="81"/>
  <c r="A29" i="81"/>
  <c r="N28" i="81"/>
  <c r="A28" i="81"/>
  <c r="N27" i="81"/>
  <c r="A27" i="81"/>
  <c r="N26" i="81"/>
  <c r="A26" i="81"/>
  <c r="N25" i="81"/>
  <c r="A25" i="81"/>
  <c r="N24" i="81"/>
  <c r="A24" i="81"/>
  <c r="N23" i="81"/>
  <c r="A23" i="81"/>
  <c r="N22" i="81"/>
  <c r="A22" i="81"/>
  <c r="N21" i="81"/>
  <c r="A21" i="81"/>
  <c r="N20" i="81"/>
  <c r="A20" i="81"/>
  <c r="N19" i="81"/>
  <c r="A19" i="81"/>
  <c r="N18" i="81"/>
  <c r="A18" i="81"/>
  <c r="A17" i="81"/>
  <c r="A16" i="81"/>
  <c r="N15" i="81"/>
  <c r="A15" i="81"/>
  <c r="N14" i="81"/>
  <c r="A14" i="81"/>
  <c r="N13" i="81"/>
  <c r="A13" i="81"/>
  <c r="A12" i="81"/>
  <c r="N11" i="81"/>
  <c r="A11" i="81"/>
  <c r="M6" i="49" s="1"/>
  <c r="A10" i="81"/>
  <c r="N9" i="81"/>
  <c r="A9" i="81"/>
  <c r="A8" i="81"/>
  <c r="A1" i="81"/>
  <c r="I10" i="45" l="1"/>
  <c r="I18" i="45"/>
  <c r="I26" i="45"/>
  <c r="M8" i="37"/>
  <c r="M16" i="37"/>
  <c r="M15" i="37"/>
  <c r="I11" i="45"/>
  <c r="I19" i="45"/>
  <c r="I27" i="45"/>
  <c r="M9" i="37"/>
  <c r="M17" i="37"/>
  <c r="M7" i="37"/>
  <c r="I12" i="45"/>
  <c r="I20" i="45"/>
  <c r="I28" i="45"/>
  <c r="M10" i="37"/>
  <c r="M18" i="37"/>
  <c r="M6" i="37"/>
  <c r="I13" i="45"/>
  <c r="I21" i="45"/>
  <c r="I29" i="45"/>
  <c r="M11" i="37"/>
  <c r="M19" i="37"/>
  <c r="I25" i="45"/>
  <c r="M6" i="45"/>
  <c r="I6" i="45" s="1"/>
  <c r="I14" i="45"/>
  <c r="I22" i="45"/>
  <c r="I30" i="45"/>
  <c r="M12" i="37"/>
  <c r="M20" i="37"/>
  <c r="I20" i="37" s="1"/>
  <c r="I17" i="45"/>
  <c r="I7" i="45"/>
  <c r="I15" i="45"/>
  <c r="I23" i="45"/>
  <c r="M13" i="37"/>
  <c r="M21" i="37"/>
  <c r="I8" i="45"/>
  <c r="I16" i="45"/>
  <c r="I24" i="45"/>
  <c r="M14" i="37"/>
  <c r="M22" i="37"/>
  <c r="I9" i="45"/>
  <c r="M7" i="54"/>
  <c r="M10" i="53"/>
  <c r="M10" i="52"/>
  <c r="M18" i="52"/>
  <c r="H18" i="52" s="1"/>
  <c r="M26" i="52"/>
  <c r="M34" i="52"/>
  <c r="M6" i="52"/>
  <c r="M14" i="49"/>
  <c r="M14" i="51"/>
  <c r="M21" i="51"/>
  <c r="M29" i="51"/>
  <c r="M11" i="48"/>
  <c r="M19" i="48"/>
  <c r="M25" i="52"/>
  <c r="M8" i="54"/>
  <c r="M11" i="53"/>
  <c r="M11" i="52"/>
  <c r="M19" i="52"/>
  <c r="M27" i="52"/>
  <c r="M35" i="52"/>
  <c r="M7" i="49"/>
  <c r="M15" i="49"/>
  <c r="M7" i="51"/>
  <c r="M15" i="51"/>
  <c r="M22" i="51"/>
  <c r="M30" i="51"/>
  <c r="M12" i="48"/>
  <c r="M20" i="48"/>
  <c r="M28" i="51"/>
  <c r="M9" i="54"/>
  <c r="M12" i="53"/>
  <c r="M12" i="52"/>
  <c r="M20" i="52"/>
  <c r="M28" i="52"/>
  <c r="M36" i="52"/>
  <c r="M8" i="49"/>
  <c r="M16" i="49"/>
  <c r="M8" i="51"/>
  <c r="M16" i="51"/>
  <c r="M23" i="51"/>
  <c r="M31" i="51"/>
  <c r="M13" i="48"/>
  <c r="M6" i="48"/>
  <c r="M17" i="48"/>
  <c r="M13" i="49"/>
  <c r="M18" i="48"/>
  <c r="M10" i="54"/>
  <c r="M13" i="53"/>
  <c r="M13" i="52"/>
  <c r="M21" i="52"/>
  <c r="M29" i="52"/>
  <c r="M37" i="52"/>
  <c r="M9" i="49"/>
  <c r="M17" i="49"/>
  <c r="M9" i="51"/>
  <c r="M17" i="51"/>
  <c r="M24" i="51"/>
  <c r="M6" i="51"/>
  <c r="M14" i="48"/>
  <c r="M9" i="52"/>
  <c r="M10" i="48"/>
  <c r="M11" i="54"/>
  <c r="M6" i="53"/>
  <c r="M14" i="52"/>
  <c r="M22" i="52"/>
  <c r="M30" i="52"/>
  <c r="M38" i="52"/>
  <c r="M10" i="49"/>
  <c r="M18" i="49"/>
  <c r="M10" i="51"/>
  <c r="M25" i="51"/>
  <c r="M7" i="48"/>
  <c r="M15" i="48"/>
  <c r="M9" i="48"/>
  <c r="M41" i="52"/>
  <c r="M20" i="51"/>
  <c r="M7" i="53"/>
  <c r="M7" i="52"/>
  <c r="M15" i="52"/>
  <c r="M23" i="52"/>
  <c r="M31" i="52"/>
  <c r="M39" i="52"/>
  <c r="M11" i="49"/>
  <c r="M19" i="49"/>
  <c r="I19" i="49" s="1"/>
  <c r="M11" i="51"/>
  <c r="M18" i="51"/>
  <c r="M26" i="51"/>
  <c r="M8" i="48"/>
  <c r="M16" i="48"/>
  <c r="M33" i="52"/>
  <c r="M8" i="53"/>
  <c r="M8" i="52"/>
  <c r="M16" i="52"/>
  <c r="M24" i="52"/>
  <c r="M32" i="52"/>
  <c r="M40" i="52"/>
  <c r="M12" i="49"/>
  <c r="M12" i="51"/>
  <c r="M19" i="51"/>
  <c r="M27" i="51"/>
  <c r="M17" i="52"/>
  <c r="M13" i="51"/>
  <c r="M9" i="53"/>
  <c r="V32" i="45"/>
  <c r="V29" i="37"/>
  <c r="V19" i="47"/>
  <c r="V33" i="45"/>
  <c r="V56" i="51"/>
  <c r="V39" i="50"/>
  <c r="V51" i="51"/>
  <c r="V44" i="50"/>
  <c r="V53" i="51"/>
  <c r="V45" i="50"/>
  <c r="V24" i="50"/>
  <c r="V34" i="51"/>
  <c r="V21" i="47"/>
  <c r="V39" i="52"/>
  <c r="V25" i="37"/>
  <c r="V27" i="37"/>
  <c r="V22" i="47"/>
  <c r="V52" i="51"/>
  <c r="V36" i="50"/>
  <c r="V47" i="51"/>
  <c r="V41" i="50"/>
  <c r="V41" i="51"/>
  <c r="V43" i="50"/>
  <c r="V30" i="51"/>
  <c r="V18" i="47"/>
  <c r="V22" i="37"/>
  <c r="I22" i="37" s="1"/>
  <c r="V26" i="37"/>
  <c r="V57" i="51"/>
  <c r="V48" i="51"/>
  <c r="V58" i="50"/>
  <c r="V33" i="50"/>
  <c r="V43" i="51"/>
  <c r="V37" i="50"/>
  <c r="V29" i="51"/>
  <c r="V40" i="50"/>
  <c r="V58" i="51"/>
  <c r="V23" i="37"/>
  <c r="V40" i="52"/>
  <c r="V45" i="51"/>
  <c r="V44" i="51"/>
  <c r="V55" i="50"/>
  <c r="V28" i="50"/>
  <c r="V39" i="51"/>
  <c r="V59" i="50"/>
  <c r="V34" i="50"/>
  <c r="V38" i="50"/>
  <c r="V54" i="51"/>
  <c r="V20" i="37"/>
  <c r="V36" i="52"/>
  <c r="V28" i="37"/>
  <c r="V24" i="47"/>
  <c r="V37" i="51"/>
  <c r="V40" i="51"/>
  <c r="V52" i="50"/>
  <c r="V25" i="50"/>
  <c r="V35" i="51"/>
  <c r="V56" i="50"/>
  <c r="V31" i="50"/>
  <c r="V57" i="50"/>
  <c r="V35" i="50"/>
  <c r="V50" i="51"/>
  <c r="V26" i="47"/>
  <c r="V24" i="37"/>
  <c r="V20" i="47"/>
  <c r="V36" i="51"/>
  <c r="V49" i="50"/>
  <c r="V23" i="50"/>
  <c r="V31" i="51"/>
  <c r="V53" i="50"/>
  <c r="V29" i="50"/>
  <c r="V54" i="50"/>
  <c r="V32" i="50"/>
  <c r="V46" i="51"/>
  <c r="V31" i="45"/>
  <c r="V21" i="37"/>
  <c r="V41" i="52"/>
  <c r="V32" i="51"/>
  <c r="V49" i="51"/>
  <c r="V46" i="50"/>
  <c r="V21" i="50"/>
  <c r="V59" i="51"/>
  <c r="V50" i="50"/>
  <c r="V26" i="50"/>
  <c r="V51" i="50"/>
  <c r="V30" i="50"/>
  <c r="V42" i="51"/>
  <c r="V23" i="47"/>
  <c r="V25" i="47"/>
  <c r="V38" i="52"/>
  <c r="V28" i="51"/>
  <c r="V33" i="51"/>
  <c r="V42" i="50"/>
  <c r="V55" i="51"/>
  <c r="V47" i="50"/>
  <c r="V22" i="50"/>
  <c r="V48" i="50"/>
  <c r="V27" i="50"/>
  <c r="H10" i="55"/>
  <c r="I10" i="55"/>
  <c r="I8" i="55"/>
  <c r="H8" i="55"/>
  <c r="I7" i="55"/>
  <c r="H7" i="55"/>
  <c r="H9" i="55"/>
  <c r="I9" i="55"/>
  <c r="M12" i="50"/>
  <c r="M17" i="50"/>
  <c r="M16" i="50"/>
  <c r="M14" i="53"/>
  <c r="M53" i="45"/>
  <c r="M42" i="50"/>
  <c r="M58" i="50"/>
  <c r="M47" i="45"/>
  <c r="M24" i="53"/>
  <c r="M24" i="49"/>
  <c r="M40" i="49"/>
  <c r="M56" i="49"/>
  <c r="M37" i="51"/>
  <c r="M53" i="51"/>
  <c r="M22" i="48"/>
  <c r="M38" i="48"/>
  <c r="M54" i="48"/>
  <c r="M36" i="53"/>
  <c r="M54" i="51"/>
  <c r="M23" i="53"/>
  <c r="M55" i="49"/>
  <c r="M54" i="47"/>
  <c r="M33" i="53"/>
  <c r="M48" i="45"/>
  <c r="M30" i="37"/>
  <c r="M44" i="47"/>
  <c r="M34" i="51"/>
  <c r="M39" i="47"/>
  <c r="M55" i="47"/>
  <c r="M46" i="47"/>
  <c r="M31" i="48"/>
  <c r="M26" i="53"/>
  <c r="M48" i="51"/>
  <c r="M39" i="50"/>
  <c r="I6" i="37"/>
  <c r="M41" i="53"/>
  <c r="M15" i="50"/>
  <c r="M33" i="37"/>
  <c r="M48" i="48"/>
  <c r="M33" i="50"/>
  <c r="M43" i="48"/>
  <c r="M33" i="48"/>
  <c r="M19" i="50"/>
  <c r="M11" i="50"/>
  <c r="M10" i="50"/>
  <c r="M22" i="53"/>
  <c r="M31" i="37"/>
  <c r="M19" i="53"/>
  <c r="M28" i="50"/>
  <c r="M44" i="50"/>
  <c r="M49" i="45"/>
  <c r="M32" i="53"/>
  <c r="M26" i="49"/>
  <c r="H26" i="49" s="1"/>
  <c r="M42" i="49"/>
  <c r="M39" i="51"/>
  <c r="M55" i="51"/>
  <c r="M24" i="48"/>
  <c r="M40" i="48"/>
  <c r="M56" i="48"/>
  <c r="M44" i="53"/>
  <c r="M6" i="55"/>
  <c r="M29" i="48"/>
  <c r="M25" i="49"/>
  <c r="M37" i="50"/>
  <c r="M60" i="47"/>
  <c r="M42" i="53"/>
  <c r="M36" i="51"/>
  <c r="M52" i="47"/>
  <c r="M44" i="52"/>
  <c r="M15" i="53"/>
  <c r="M50" i="51"/>
  <c r="M41" i="47"/>
  <c r="M57" i="47"/>
  <c r="M46" i="51"/>
  <c r="M46" i="52"/>
  <c r="M50" i="47"/>
  <c r="M63" i="48"/>
  <c r="M39" i="53"/>
  <c r="M64" i="51"/>
  <c r="M28" i="37"/>
  <c r="H9" i="52"/>
  <c r="M27" i="37"/>
  <c r="I17" i="37"/>
  <c r="M23" i="37"/>
  <c r="N9" i="54"/>
  <c r="M25" i="37"/>
  <c r="I25" i="37" s="1"/>
  <c r="M21" i="50"/>
  <c r="M34" i="49"/>
  <c r="H34" i="49" s="1"/>
  <c r="M63" i="51"/>
  <c r="M47" i="50"/>
  <c r="H10" i="49"/>
  <c r="M6" i="50"/>
  <c r="M26" i="50"/>
  <c r="M25" i="50"/>
  <c r="M30" i="53"/>
  <c r="M27" i="53"/>
  <c r="M30" i="50"/>
  <c r="M46" i="50"/>
  <c r="M51" i="45"/>
  <c r="M40" i="53"/>
  <c r="M21" i="53"/>
  <c r="M28" i="49"/>
  <c r="M44" i="49"/>
  <c r="M41" i="51"/>
  <c r="M57" i="51"/>
  <c r="M26" i="48"/>
  <c r="M42" i="48"/>
  <c r="M58" i="48"/>
  <c r="I16" i="37"/>
  <c r="N10" i="54"/>
  <c r="M45" i="53"/>
  <c r="M45" i="48"/>
  <c r="M27" i="49"/>
  <c r="H27" i="49" s="1"/>
  <c r="M55" i="50"/>
  <c r="M42" i="51"/>
  <c r="M47" i="48"/>
  <c r="M33" i="49"/>
  <c r="M52" i="51"/>
  <c r="M57" i="49"/>
  <c r="M58" i="47"/>
  <c r="M53" i="49"/>
  <c r="N13" i="54"/>
  <c r="M25" i="48"/>
  <c r="M43" i="47"/>
  <c r="M59" i="47"/>
  <c r="M23" i="49"/>
  <c r="M56" i="47"/>
  <c r="M54" i="45"/>
  <c r="M52" i="45"/>
  <c r="M29" i="49"/>
  <c r="M23" i="48"/>
  <c r="I14" i="37"/>
  <c r="I11" i="37"/>
  <c r="M43" i="52"/>
  <c r="M52" i="50"/>
  <c r="M26" i="37"/>
  <c r="M50" i="49"/>
  <c r="M32" i="48"/>
  <c r="M38" i="47"/>
  <c r="M39" i="49"/>
  <c r="M49" i="47"/>
  <c r="H10" i="53"/>
  <c r="H15" i="49"/>
  <c r="M14" i="50"/>
  <c r="M13" i="50"/>
  <c r="M18" i="50"/>
  <c r="M38" i="53"/>
  <c r="M35" i="53"/>
  <c r="M32" i="50"/>
  <c r="M48" i="50"/>
  <c r="M55" i="45"/>
  <c r="M24" i="37"/>
  <c r="N8" i="54"/>
  <c r="M29" i="53"/>
  <c r="M30" i="49"/>
  <c r="M46" i="49"/>
  <c r="M43" i="51"/>
  <c r="M59" i="51"/>
  <c r="M28" i="48"/>
  <c r="M44" i="48"/>
  <c r="M60" i="48"/>
  <c r="N14" i="54"/>
  <c r="M35" i="49"/>
  <c r="M61" i="48"/>
  <c r="I24" i="51"/>
  <c r="M60" i="51"/>
  <c r="M49" i="48"/>
  <c r="H8" i="49"/>
  <c r="M49" i="49"/>
  <c r="M67" i="48"/>
  <c r="M56" i="51"/>
  <c r="M41" i="48"/>
  <c r="M45" i="47"/>
  <c r="M61" i="47"/>
  <c r="M53" i="48"/>
  <c r="M53" i="50"/>
  <c r="M62" i="47"/>
  <c r="M45" i="49"/>
  <c r="M39" i="48"/>
  <c r="N11" i="54"/>
  <c r="M36" i="50"/>
  <c r="N16" i="54"/>
  <c r="M66" i="48"/>
  <c r="M56" i="45"/>
  <c r="M47" i="49"/>
  <c r="M22" i="50"/>
  <c r="M20" i="50"/>
  <c r="N7" i="54"/>
  <c r="M43" i="53"/>
  <c r="M34" i="50"/>
  <c r="M50" i="50"/>
  <c r="M57" i="45"/>
  <c r="N12" i="54"/>
  <c r="M37" i="53"/>
  <c r="M32" i="49"/>
  <c r="M48" i="49"/>
  <c r="M45" i="51"/>
  <c r="M61" i="51"/>
  <c r="M30" i="48"/>
  <c r="M46" i="48"/>
  <c r="M62" i="48"/>
  <c r="M42" i="52"/>
  <c r="H13" i="49"/>
  <c r="M51" i="49"/>
  <c r="M50" i="45"/>
  <c r="M62" i="51"/>
  <c r="M65" i="48"/>
  <c r="M31" i="50"/>
  <c r="M27" i="48"/>
  <c r="M25" i="53"/>
  <c r="M31" i="49"/>
  <c r="M57" i="48"/>
  <c r="M47" i="47"/>
  <c r="M46" i="45"/>
  <c r="M6" i="47"/>
  <c r="M58" i="51"/>
  <c r="N17" i="54"/>
  <c r="M27" i="50"/>
  <c r="M55" i="48"/>
  <c r="M41" i="49"/>
  <c r="M7" i="50"/>
  <c r="M47" i="51"/>
  <c r="M21" i="49"/>
  <c r="H21" i="49" s="1"/>
  <c r="M9" i="50"/>
  <c r="M8" i="50"/>
  <c r="N15" i="54"/>
  <c r="M45" i="52"/>
  <c r="M38" i="50"/>
  <c r="M54" i="50"/>
  <c r="H9" i="49"/>
  <c r="M64" i="48"/>
  <c r="M20" i="49"/>
  <c r="M36" i="49"/>
  <c r="M52" i="49"/>
  <c r="M33" i="51"/>
  <c r="M49" i="51"/>
  <c r="M34" i="48"/>
  <c r="M50" i="48"/>
  <c r="M20" i="53"/>
  <c r="M18" i="53"/>
  <c r="M49" i="50"/>
  <c r="M42" i="47"/>
  <c r="M37" i="49"/>
  <c r="M59" i="48"/>
  <c r="M29" i="50"/>
  <c r="M51" i="47"/>
  <c r="M43" i="49"/>
  <c r="M51" i="48"/>
  <c r="M35" i="50"/>
  <c r="M59" i="50"/>
  <c r="H30" i="51"/>
  <c r="M35" i="48"/>
  <c r="M29" i="37"/>
  <c r="M24" i="50"/>
  <c r="M23" i="50"/>
  <c r="M47" i="52"/>
  <c r="M40" i="50"/>
  <c r="M56" i="50"/>
  <c r="M16" i="53"/>
  <c r="H17" i="49"/>
  <c r="M22" i="49"/>
  <c r="M38" i="49"/>
  <c r="M54" i="49"/>
  <c r="M35" i="51"/>
  <c r="M51" i="51"/>
  <c r="M36" i="48"/>
  <c r="M37" i="48"/>
  <c r="M41" i="50"/>
  <c r="M32" i="51"/>
  <c r="M57" i="50"/>
  <c r="M51" i="50"/>
  <c r="M21" i="48"/>
  <c r="M52" i="48"/>
  <c r="M34" i="53"/>
  <c r="M45" i="50"/>
  <c r="M37" i="47"/>
  <c r="M43" i="50"/>
  <c r="M7" i="47"/>
  <c r="M48" i="47"/>
  <c r="M40" i="47"/>
  <c r="M32" i="37"/>
  <c r="H8" i="52"/>
  <c r="M40" i="51"/>
  <c r="M31" i="53"/>
  <c r="M44" i="51"/>
  <c r="M38" i="51"/>
  <c r="M17" i="53"/>
  <c r="M28" i="53"/>
  <c r="M6" i="54"/>
  <c r="I6" i="54" s="1"/>
  <c r="M53" i="47"/>
  <c r="I13" i="51"/>
  <c r="H6" i="49"/>
  <c r="H10" i="52"/>
  <c r="H11" i="49"/>
  <c r="H6" i="52"/>
  <c r="H14" i="49"/>
  <c r="I27" i="37"/>
  <c r="I8" i="37"/>
  <c r="I39" i="45" l="1"/>
  <c r="H39" i="45"/>
  <c r="H37" i="52"/>
  <c r="I37" i="52"/>
  <c r="H31" i="45"/>
  <c r="I31" i="45"/>
  <c r="H34" i="45"/>
  <c r="I34" i="45"/>
  <c r="I35" i="45"/>
  <c r="H35" i="45"/>
  <c r="H32" i="45"/>
  <c r="I32" i="45"/>
  <c r="I33" i="45"/>
  <c r="H33" i="45"/>
  <c r="H26" i="52"/>
  <c r="I26" i="52"/>
  <c r="I22" i="52"/>
  <c r="H22" i="52"/>
  <c r="H25" i="52"/>
  <c r="I25" i="52"/>
  <c r="H35" i="52"/>
  <c r="I35" i="52"/>
  <c r="I32" i="52"/>
  <c r="H32" i="52"/>
  <c r="I24" i="52"/>
  <c r="H24" i="52"/>
  <c r="I27" i="52"/>
  <c r="H27" i="52"/>
  <c r="I31" i="52"/>
  <c r="H31" i="52"/>
  <c r="H30" i="52"/>
  <c r="I30" i="52"/>
  <c r="I33" i="52"/>
  <c r="H33" i="52"/>
  <c r="H23" i="52"/>
  <c r="I23" i="52"/>
  <c r="H34" i="52"/>
  <c r="I34" i="52"/>
  <c r="H28" i="52"/>
  <c r="I28" i="52"/>
  <c r="I29" i="52"/>
  <c r="H29" i="52"/>
  <c r="I12" i="55"/>
  <c r="H12" i="55"/>
  <c r="I57" i="47"/>
  <c r="H57" i="47"/>
  <c r="I11" i="55"/>
  <c r="H11" i="55"/>
  <c r="I58" i="47"/>
  <c r="H58" i="47"/>
  <c r="I34" i="49"/>
  <c r="I55" i="47"/>
  <c r="H55" i="47"/>
  <c r="H54" i="47"/>
  <c r="I54" i="47"/>
  <c r="H56" i="47"/>
  <c r="I56" i="47"/>
  <c r="I53" i="47"/>
  <c r="H53" i="47"/>
  <c r="H49" i="50"/>
  <c r="I49" i="50"/>
  <c r="H48" i="50"/>
  <c r="I48" i="50"/>
  <c r="H50" i="50"/>
  <c r="I50" i="50"/>
  <c r="I28" i="49"/>
  <c r="H28" i="49"/>
  <c r="I12" i="49"/>
  <c r="H12" i="49"/>
  <c r="H12" i="48"/>
  <c r="I12" i="48"/>
  <c r="I10" i="51"/>
  <c r="H10" i="51"/>
  <c r="H8" i="45"/>
  <c r="H38" i="49"/>
  <c r="I38" i="49"/>
  <c r="H12" i="52"/>
  <c r="I33" i="49"/>
  <c r="H33" i="49"/>
  <c r="H39" i="49"/>
  <c r="I39" i="49"/>
  <c r="I51" i="48"/>
  <c r="H51" i="48"/>
  <c r="I39" i="47"/>
  <c r="H39" i="47"/>
  <c r="H43" i="47"/>
  <c r="I43" i="47"/>
  <c r="I41" i="47"/>
  <c r="H41" i="47"/>
  <c r="H10" i="45"/>
  <c r="I29" i="49"/>
  <c r="H29" i="49"/>
  <c r="H9" i="54"/>
  <c r="I9" i="54"/>
  <c r="H40" i="49"/>
  <c r="I40" i="49"/>
  <c r="H30" i="49"/>
  <c r="I30" i="49"/>
  <c r="I43" i="48"/>
  <c r="H43" i="48"/>
  <c r="H41" i="48"/>
  <c r="I41" i="48"/>
  <c r="I55" i="48"/>
  <c r="H55" i="48"/>
  <c r="H49" i="48"/>
  <c r="I49" i="48"/>
  <c r="H53" i="48"/>
  <c r="I53" i="48"/>
  <c r="H6" i="45"/>
  <c r="H31" i="49"/>
  <c r="I31" i="49"/>
  <c r="H52" i="48"/>
  <c r="I52" i="48"/>
  <c r="I40" i="47"/>
  <c r="H40" i="47"/>
  <c r="H56" i="48"/>
  <c r="I56" i="48"/>
  <c r="I44" i="47"/>
  <c r="H44" i="47"/>
  <c r="I47" i="48"/>
  <c r="H47" i="48"/>
  <c r="H45" i="48"/>
  <c r="I45" i="48"/>
  <c r="H44" i="48"/>
  <c r="I44" i="48"/>
  <c r="H48" i="48"/>
  <c r="I48" i="48"/>
  <c r="I39" i="48"/>
  <c r="H39" i="48"/>
  <c r="I35" i="49"/>
  <c r="H35" i="49"/>
  <c r="I36" i="49"/>
  <c r="H36" i="49"/>
  <c r="H41" i="49"/>
  <c r="I41" i="49"/>
  <c r="H50" i="48"/>
  <c r="I50" i="48"/>
  <c r="I38" i="47"/>
  <c r="H38" i="47"/>
  <c r="I45" i="47"/>
  <c r="H45" i="47"/>
  <c r="H40" i="48"/>
  <c r="I40" i="48"/>
  <c r="I42" i="47"/>
  <c r="H42" i="47"/>
  <c r="H9" i="45"/>
  <c r="H11" i="45"/>
  <c r="H32" i="49"/>
  <c r="I32" i="49"/>
  <c r="H42" i="48"/>
  <c r="I42" i="48"/>
  <c r="I37" i="47"/>
  <c r="H37" i="47"/>
  <c r="H54" i="48"/>
  <c r="I54" i="48"/>
  <c r="I37" i="49"/>
  <c r="H37" i="49"/>
  <c r="I13" i="53"/>
  <c r="H13" i="53"/>
  <c r="H9" i="47"/>
  <c r="I9" i="47"/>
  <c r="H46" i="48"/>
  <c r="I46" i="48"/>
  <c r="H7" i="45"/>
  <c r="I10" i="53"/>
  <c r="I10" i="49"/>
  <c r="I62" i="48"/>
  <c r="H62" i="48"/>
  <c r="H61" i="48"/>
  <c r="I61" i="48"/>
  <c r="I66" i="48"/>
  <c r="H66" i="48"/>
  <c r="H60" i="48"/>
  <c r="I60" i="48"/>
  <c r="H67" i="48"/>
  <c r="I67" i="48"/>
  <c r="H65" i="48"/>
  <c r="I65" i="48"/>
  <c r="I64" i="48"/>
  <c r="H64" i="48"/>
  <c r="H14" i="53"/>
  <c r="I14" i="53"/>
  <c r="I12" i="37"/>
  <c r="H12" i="37"/>
  <c r="H63" i="48"/>
  <c r="I63" i="48"/>
  <c r="H11" i="54"/>
  <c r="I11" i="54"/>
  <c r="H10" i="54"/>
  <c r="I10" i="54"/>
  <c r="I17" i="49"/>
  <c r="I14" i="49"/>
  <c r="H8" i="51"/>
  <c r="I8" i="51"/>
  <c r="H9" i="51"/>
  <c r="I9" i="51"/>
  <c r="I7" i="51"/>
  <c r="H7" i="51"/>
  <c r="H59" i="48"/>
  <c r="I59" i="48"/>
  <c r="H58" i="48"/>
  <c r="I58" i="48"/>
  <c r="H57" i="48"/>
  <c r="I57" i="48"/>
  <c r="I34" i="48"/>
  <c r="H34" i="48"/>
  <c r="I38" i="48"/>
  <c r="H38" i="48"/>
  <c r="I28" i="48"/>
  <c r="H28" i="48"/>
  <c r="I33" i="48"/>
  <c r="H33" i="48"/>
  <c r="I37" i="48"/>
  <c r="H37" i="48"/>
  <c r="H30" i="48"/>
  <c r="I30" i="48"/>
  <c r="I35" i="48"/>
  <c r="H35" i="48"/>
  <c r="I32" i="48"/>
  <c r="H32" i="48"/>
  <c r="I24" i="48"/>
  <c r="H24" i="48"/>
  <c r="H31" i="48"/>
  <c r="I31" i="48"/>
  <c r="I25" i="48"/>
  <c r="H25" i="48"/>
  <c r="H29" i="48"/>
  <c r="I29" i="48"/>
  <c r="I36" i="48"/>
  <c r="H36" i="48"/>
  <c r="I23" i="48"/>
  <c r="H23" i="48"/>
  <c r="I27" i="48"/>
  <c r="H27" i="48"/>
  <c r="H22" i="48"/>
  <c r="I22" i="48"/>
  <c r="H26" i="48"/>
  <c r="I26" i="48"/>
  <c r="I47" i="47"/>
  <c r="H47" i="47"/>
  <c r="I46" i="47"/>
  <c r="H46" i="47"/>
  <c r="I6" i="50"/>
  <c r="H6" i="50"/>
  <c r="H7" i="50"/>
  <c r="I7" i="50"/>
  <c r="I16" i="48"/>
  <c r="H16" i="48"/>
  <c r="I6" i="48"/>
  <c r="H6" i="48"/>
  <c r="H23" i="37"/>
  <c r="I21" i="37"/>
  <c r="I19" i="37"/>
  <c r="I10" i="37"/>
  <c r="I7" i="37"/>
  <c r="I26" i="37"/>
  <c r="I18" i="37"/>
  <c r="I15" i="37"/>
  <c r="I24" i="37"/>
  <c r="I13" i="37"/>
  <c r="I49" i="47"/>
  <c r="H49" i="47"/>
  <c r="H33" i="47"/>
  <c r="I33" i="47"/>
  <c r="I25" i="47"/>
  <c r="H25" i="47"/>
  <c r="H15" i="47"/>
  <c r="I15" i="47"/>
  <c r="H25" i="50"/>
  <c r="I25" i="50"/>
  <c r="I38" i="50"/>
  <c r="H38" i="50"/>
  <c r="I18" i="49"/>
  <c r="H18" i="49"/>
  <c r="I8" i="53"/>
  <c r="H8" i="53"/>
  <c r="I21" i="48"/>
  <c r="H21" i="48"/>
  <c r="I22" i="47"/>
  <c r="H22" i="47"/>
  <c r="I13" i="47"/>
  <c r="H13" i="47"/>
  <c r="H17" i="48"/>
  <c r="I17" i="48"/>
  <c r="I26" i="50"/>
  <c r="H26" i="50"/>
  <c r="I39" i="50"/>
  <c r="H39" i="50"/>
  <c r="H48" i="49"/>
  <c r="I48" i="49"/>
  <c r="H7" i="53"/>
  <c r="I7" i="53"/>
  <c r="I17" i="50"/>
  <c r="H17" i="50"/>
  <c r="I52" i="49"/>
  <c r="H52" i="49"/>
  <c r="I32" i="47"/>
  <c r="H32" i="47"/>
  <c r="H51" i="47"/>
  <c r="I51" i="47"/>
  <c r="I18" i="48"/>
  <c r="H18" i="48"/>
  <c r="H13" i="50"/>
  <c r="I13" i="50"/>
  <c r="I36" i="50"/>
  <c r="H36" i="50"/>
  <c r="I42" i="49"/>
  <c r="H42" i="49"/>
  <c r="I23" i="49"/>
  <c r="H23" i="49"/>
  <c r="I17" i="53"/>
  <c r="H17" i="53"/>
  <c r="I8" i="54"/>
  <c r="H8" i="54"/>
  <c r="H10" i="47"/>
  <c r="I10" i="47"/>
  <c r="H52" i="47"/>
  <c r="I52" i="47"/>
  <c r="I15" i="48"/>
  <c r="H15" i="48"/>
  <c r="H24" i="50"/>
  <c r="I24" i="50"/>
  <c r="I27" i="47"/>
  <c r="H27" i="47"/>
  <c r="I10" i="48"/>
  <c r="H10" i="48"/>
  <c r="I9" i="50"/>
  <c r="H9" i="50"/>
  <c r="I29" i="50"/>
  <c r="H29" i="50"/>
  <c r="H42" i="50"/>
  <c r="I42" i="50"/>
  <c r="H20" i="49"/>
  <c r="I20" i="49"/>
  <c r="H44" i="49"/>
  <c r="I44" i="49"/>
  <c r="I28" i="50"/>
  <c r="H28" i="50"/>
  <c r="I6" i="47"/>
  <c r="H6" i="47"/>
  <c r="H26" i="47"/>
  <c r="I26" i="47"/>
  <c r="I36" i="47"/>
  <c r="H36" i="47"/>
  <c r="I19" i="48"/>
  <c r="H19" i="48"/>
  <c r="I10" i="50"/>
  <c r="H10" i="50"/>
  <c r="H30" i="50"/>
  <c r="I30" i="50"/>
  <c r="I43" i="50"/>
  <c r="H43" i="50"/>
  <c r="I13" i="49"/>
  <c r="H16" i="53"/>
  <c r="I16" i="53"/>
  <c r="H7" i="48"/>
  <c r="I7" i="48"/>
  <c r="I21" i="50"/>
  <c r="H21" i="50"/>
  <c r="I18" i="53"/>
  <c r="H18" i="53"/>
  <c r="I34" i="47"/>
  <c r="H34" i="47"/>
  <c r="H8" i="50"/>
  <c r="I8" i="50"/>
  <c r="I27" i="50"/>
  <c r="H27" i="50"/>
  <c r="I40" i="50"/>
  <c r="H40" i="50"/>
  <c r="H46" i="49"/>
  <c r="I46" i="49"/>
  <c r="I12" i="53"/>
  <c r="H12" i="53"/>
  <c r="H21" i="51"/>
  <c r="I21" i="51"/>
  <c r="I57" i="51"/>
  <c r="H57" i="51"/>
  <c r="H12" i="47"/>
  <c r="I12" i="47"/>
  <c r="I18" i="47"/>
  <c r="H18" i="47"/>
  <c r="H19" i="47"/>
  <c r="I19" i="47"/>
  <c r="I37" i="50"/>
  <c r="H37" i="50"/>
  <c r="I24" i="49"/>
  <c r="H24" i="49"/>
  <c r="H11" i="47"/>
  <c r="I11" i="47"/>
  <c r="H30" i="47"/>
  <c r="I30" i="47"/>
  <c r="H14" i="47"/>
  <c r="I14" i="47"/>
  <c r="I14" i="50"/>
  <c r="H14" i="50"/>
  <c r="I31" i="50"/>
  <c r="H31" i="50"/>
  <c r="I46" i="50"/>
  <c r="H46" i="50"/>
  <c r="H47" i="49"/>
  <c r="I47" i="49"/>
  <c r="I11" i="53"/>
  <c r="H11" i="53"/>
  <c r="H20" i="48"/>
  <c r="I20" i="48"/>
  <c r="H33" i="50"/>
  <c r="I33" i="50"/>
  <c r="I17" i="47"/>
  <c r="H17" i="47"/>
  <c r="H7" i="47"/>
  <c r="I7" i="47"/>
  <c r="I11" i="48"/>
  <c r="H11" i="48"/>
  <c r="H19" i="50"/>
  <c r="I19" i="50"/>
  <c r="I32" i="50"/>
  <c r="H32" i="50"/>
  <c r="H25" i="49"/>
  <c r="I25" i="49"/>
  <c r="H7" i="49"/>
  <c r="I7" i="49"/>
  <c r="I8" i="48"/>
  <c r="H8" i="48"/>
  <c r="I11" i="50"/>
  <c r="H11" i="50"/>
  <c r="I23" i="47"/>
  <c r="H23" i="47"/>
  <c r="H16" i="47"/>
  <c r="I16" i="47"/>
  <c r="H9" i="48"/>
  <c r="I9" i="48"/>
  <c r="H16" i="50"/>
  <c r="I16" i="50"/>
  <c r="I18" i="50"/>
  <c r="H18" i="50"/>
  <c r="I44" i="50"/>
  <c r="H44" i="50"/>
  <c r="I49" i="49"/>
  <c r="H49" i="49"/>
  <c r="H6" i="53"/>
  <c r="I6" i="53"/>
  <c r="H7" i="54"/>
  <c r="I7" i="54"/>
  <c r="H6" i="54"/>
  <c r="I56" i="51"/>
  <c r="H56" i="51"/>
  <c r="H29" i="47"/>
  <c r="I29" i="47"/>
  <c r="H24" i="47"/>
  <c r="I24" i="47"/>
  <c r="I35" i="47"/>
  <c r="H35" i="47"/>
  <c r="H45" i="50"/>
  <c r="I45" i="50"/>
  <c r="H50" i="49"/>
  <c r="I50" i="49"/>
  <c r="I21" i="47"/>
  <c r="H21" i="47"/>
  <c r="I8" i="47"/>
  <c r="H8" i="47"/>
  <c r="I22" i="50"/>
  <c r="H22" i="50"/>
  <c r="I34" i="50"/>
  <c r="H34" i="50"/>
  <c r="H51" i="49"/>
  <c r="I51" i="49"/>
  <c r="H15" i="53"/>
  <c r="I15" i="53"/>
  <c r="H47" i="50"/>
  <c r="I47" i="50"/>
  <c r="I22" i="49"/>
  <c r="H22" i="49"/>
  <c r="H20" i="47"/>
  <c r="I20" i="47"/>
  <c r="H31" i="47"/>
  <c r="I31" i="47"/>
  <c r="H50" i="47"/>
  <c r="I50" i="47"/>
  <c r="I14" i="48"/>
  <c r="H14" i="48"/>
  <c r="H23" i="50"/>
  <c r="I23" i="50"/>
  <c r="I35" i="50"/>
  <c r="H35" i="50"/>
  <c r="I15" i="49"/>
  <c r="H45" i="49"/>
  <c r="I45" i="49"/>
  <c r="I41" i="50"/>
  <c r="H41" i="50"/>
  <c r="I43" i="49"/>
  <c r="H43" i="49"/>
  <c r="H28" i="47"/>
  <c r="I28" i="47"/>
  <c r="H48" i="47"/>
  <c r="I48" i="47"/>
  <c r="I13" i="48"/>
  <c r="H13" i="48"/>
  <c r="I20" i="50"/>
  <c r="H20" i="50"/>
  <c r="I15" i="50"/>
  <c r="H15" i="50"/>
  <c r="H12" i="50"/>
  <c r="I12" i="50"/>
  <c r="I53" i="49"/>
  <c r="H53" i="49"/>
  <c r="H9" i="53"/>
  <c r="I9" i="53"/>
  <c r="H6" i="55"/>
  <c r="I6" i="55"/>
  <c r="H13" i="52"/>
  <c r="I21" i="49"/>
  <c r="H21" i="52"/>
  <c r="I21" i="52"/>
  <c r="H18" i="51"/>
  <c r="I18" i="51"/>
  <c r="H49" i="51"/>
  <c r="I49" i="51"/>
  <c r="H53" i="51"/>
  <c r="I53" i="51"/>
  <c r="I16" i="49"/>
  <c r="H16" i="49"/>
  <c r="H16" i="45"/>
  <c r="H51" i="51"/>
  <c r="I51" i="51"/>
  <c r="H24" i="45"/>
  <c r="H7" i="52"/>
  <c r="H55" i="51"/>
  <c r="I55" i="51"/>
  <c r="H25" i="51"/>
  <c r="I25" i="51"/>
  <c r="I47" i="51"/>
  <c r="H47" i="51"/>
  <c r="H21" i="45"/>
  <c r="H19" i="52"/>
  <c r="I19" i="52"/>
  <c r="H54" i="51"/>
  <c r="I54" i="51"/>
  <c r="H28" i="45"/>
  <c r="I50" i="51"/>
  <c r="H50" i="51"/>
  <c r="H48" i="51"/>
  <c r="I48" i="51"/>
  <c r="H52" i="51"/>
  <c r="I52" i="51"/>
  <c r="H20" i="45"/>
  <c r="H20" i="52"/>
  <c r="I20" i="52"/>
  <c r="H15" i="52"/>
  <c r="I11" i="49"/>
  <c r="I8" i="49"/>
  <c r="H19" i="49"/>
  <c r="I9" i="49"/>
  <c r="I6" i="49"/>
  <c r="I27" i="49"/>
  <c r="H11" i="52"/>
  <c r="H17" i="52"/>
  <c r="H14" i="52"/>
  <c r="H16" i="52"/>
  <c r="I18" i="52"/>
  <c r="I23" i="37"/>
  <c r="I26" i="49"/>
  <c r="H17" i="37"/>
  <c r="H10" i="37"/>
  <c r="H19" i="37"/>
  <c r="H13" i="37"/>
  <c r="H20" i="37"/>
  <c r="I9" i="37"/>
  <c r="H9" i="37"/>
  <c r="H25" i="37"/>
  <c r="H16" i="37"/>
  <c r="H7" i="37"/>
  <c r="H8" i="37"/>
  <c r="H15" i="37"/>
  <c r="H26" i="37"/>
  <c r="H11" i="37"/>
  <c r="H21" i="37"/>
  <c r="H14" i="37"/>
  <c r="H6" i="37"/>
  <c r="H22" i="37"/>
  <c r="H24" i="37"/>
  <c r="H18" i="37"/>
  <c r="H27" i="37"/>
  <c r="H25" i="45"/>
  <c r="H27" i="45"/>
  <c r="H30" i="45"/>
  <c r="H23" i="45"/>
  <c r="H13" i="45"/>
  <c r="H26" i="45"/>
  <c r="H12" i="45"/>
  <c r="H29" i="45"/>
  <c r="H17" i="45"/>
  <c r="H18" i="45"/>
  <c r="H19" i="45"/>
  <c r="H22" i="45"/>
  <c r="H14" i="45"/>
  <c r="H15" i="45"/>
  <c r="I16" i="51"/>
  <c r="H16" i="51"/>
  <c r="I12" i="51"/>
  <c r="H12" i="51"/>
  <c r="I43" i="51"/>
  <c r="H43" i="51"/>
  <c r="I36" i="51"/>
  <c r="H36" i="51"/>
  <c r="H6" i="51"/>
  <c r="I6" i="51"/>
  <c r="H20" i="51"/>
  <c r="I20" i="51"/>
  <c r="H46" i="51"/>
  <c r="I46" i="51"/>
  <c r="H27" i="51"/>
  <c r="I27" i="51"/>
  <c r="I30" i="51"/>
  <c r="H19" i="51"/>
  <c r="I19" i="51"/>
  <c r="I40" i="51"/>
  <c r="H40" i="51"/>
  <c r="I22" i="51"/>
  <c r="H22" i="51"/>
  <c r="H17" i="51"/>
  <c r="I17" i="51"/>
  <c r="I42" i="51"/>
  <c r="H42" i="51"/>
  <c r="I41" i="51"/>
  <c r="H41" i="51"/>
  <c r="I31" i="51"/>
  <c r="H31" i="51"/>
  <c r="I23" i="51"/>
  <c r="H23" i="51"/>
  <c r="I38" i="51"/>
  <c r="H38" i="51"/>
  <c r="I14" i="51"/>
  <c r="H14" i="51"/>
  <c r="I45" i="51"/>
  <c r="H45" i="51"/>
  <c r="H39" i="51"/>
  <c r="I39" i="51"/>
  <c r="I29" i="51"/>
  <c r="H29" i="51"/>
  <c r="H13" i="51"/>
  <c r="H32" i="51"/>
  <c r="I32" i="51"/>
  <c r="H15" i="51"/>
  <c r="I15" i="51"/>
  <c r="I28" i="51"/>
  <c r="H28" i="51"/>
  <c r="H33" i="51"/>
  <c r="I33" i="51"/>
  <c r="I35" i="51"/>
  <c r="H35" i="51"/>
  <c r="H24" i="51"/>
  <c r="H34" i="51"/>
  <c r="I34" i="51"/>
  <c r="H11" i="51"/>
  <c r="I11" i="51"/>
  <c r="H37" i="51"/>
  <c r="I37" i="51"/>
  <c r="H44" i="51"/>
  <c r="I44" i="51"/>
  <c r="I26" i="51"/>
  <c r="H26" i="51"/>
  <c r="J38" i="52" l="1"/>
  <c r="J42" i="45"/>
  <c r="J41" i="45"/>
  <c r="J44" i="45"/>
  <c r="J45" i="45"/>
  <c r="J43" i="45"/>
  <c r="J40" i="45"/>
  <c r="J36" i="45"/>
  <c r="J38" i="45"/>
  <c r="J37" i="45"/>
  <c r="J39" i="45"/>
  <c r="J36" i="52"/>
  <c r="J37" i="52"/>
  <c r="J33" i="45"/>
  <c r="J34" i="45"/>
  <c r="J31" i="45"/>
  <c r="J35" i="45"/>
  <c r="J32" i="45"/>
  <c r="J33" i="52"/>
  <c r="J35" i="52"/>
  <c r="J25" i="52"/>
  <c r="J32" i="52"/>
  <c r="J28" i="52"/>
  <c r="J31" i="52"/>
  <c r="J24" i="52"/>
  <c r="J34" i="52"/>
  <c r="J26" i="52"/>
  <c r="J23" i="52"/>
  <c r="J22" i="52"/>
  <c r="J29" i="52"/>
  <c r="J27" i="52"/>
  <c r="J30" i="52"/>
  <c r="J8" i="55"/>
  <c r="J7" i="55"/>
  <c r="J10" i="55"/>
  <c r="J9" i="55"/>
  <c r="J12" i="55"/>
  <c r="J11" i="55"/>
  <c r="J33" i="51"/>
  <c r="J58" i="47"/>
  <c r="J6" i="55"/>
  <c r="J6" i="54"/>
  <c r="J7" i="54"/>
  <c r="J57" i="47"/>
  <c r="J9" i="54"/>
  <c r="J47" i="49"/>
  <c r="J10" i="54"/>
  <c r="J46" i="49"/>
  <c r="J8" i="54"/>
  <c r="J11" i="54"/>
  <c r="J45" i="49"/>
  <c r="J41" i="49"/>
  <c r="J42" i="49"/>
  <c r="J44" i="49"/>
  <c r="J48" i="49"/>
  <c r="J43" i="49"/>
  <c r="J48" i="47"/>
  <c r="J34" i="47"/>
  <c r="J52" i="47"/>
  <c r="J33" i="47"/>
  <c r="J30" i="47"/>
  <c r="J45" i="47"/>
  <c r="J41" i="47"/>
  <c r="J21" i="47"/>
  <c r="J23" i="47"/>
  <c r="J26" i="47"/>
  <c r="J50" i="47"/>
  <c r="J19" i="47"/>
  <c r="J6" i="47"/>
  <c r="J47" i="47"/>
  <c r="J53" i="47"/>
  <c r="J29" i="47"/>
  <c r="J14" i="47"/>
  <c r="J12" i="47"/>
  <c r="J22" i="47"/>
  <c r="J25" i="47"/>
  <c r="J46" i="47"/>
  <c r="J55" i="47"/>
  <c r="J44" i="47"/>
  <c r="J28" i="47"/>
  <c r="J10" i="47"/>
  <c r="J51" i="47"/>
  <c r="J9" i="47"/>
  <c r="J43" i="47"/>
  <c r="J56" i="47"/>
  <c r="J31" i="47"/>
  <c r="J16" i="47"/>
  <c r="J11" i="47"/>
  <c r="J27" i="47"/>
  <c r="J49" i="47"/>
  <c r="J37" i="47"/>
  <c r="J38" i="47"/>
  <c r="J8" i="47"/>
  <c r="J35" i="47"/>
  <c r="J18" i="47"/>
  <c r="J15" i="47"/>
  <c r="J54" i="47"/>
  <c r="J17" i="47"/>
  <c r="J20" i="47"/>
  <c r="J24" i="47"/>
  <c r="J7" i="47"/>
  <c r="J36" i="47"/>
  <c r="J32" i="47"/>
  <c r="J13" i="47"/>
  <c r="J42" i="47"/>
  <c r="J40" i="47"/>
  <c r="J39" i="47"/>
  <c r="J50" i="50"/>
  <c r="J48" i="50"/>
  <c r="J49" i="50"/>
  <c r="J17" i="45"/>
  <c r="J26" i="45"/>
  <c r="J29" i="45"/>
  <c r="J16" i="45"/>
  <c r="J22" i="45"/>
  <c r="J23" i="45"/>
  <c r="J28" i="45"/>
  <c r="J21" i="45"/>
  <c r="J30" i="45"/>
  <c r="J19" i="45"/>
  <c r="J24" i="45"/>
  <c r="J25" i="45"/>
  <c r="J18" i="45"/>
  <c r="J27" i="45"/>
  <c r="J14" i="45"/>
  <c r="J13" i="45"/>
  <c r="J12" i="45"/>
  <c r="J11" i="45"/>
  <c r="J6" i="45"/>
  <c r="J7" i="45"/>
  <c r="J10" i="45"/>
  <c r="J9" i="45"/>
  <c r="J8" i="45"/>
  <c r="J15" i="45"/>
  <c r="J20" i="45"/>
  <c r="J37" i="49"/>
  <c r="J36" i="49"/>
  <c r="J35" i="49"/>
  <c r="J39" i="49"/>
  <c r="J40" i="49"/>
  <c r="J33" i="49"/>
  <c r="J29" i="49"/>
  <c r="J30" i="49"/>
  <c r="J28" i="49"/>
  <c r="J31" i="49"/>
  <c r="J38" i="49"/>
  <c r="J34" i="49"/>
  <c r="J32" i="49"/>
  <c r="J10" i="52"/>
  <c r="J18" i="52"/>
  <c r="J11" i="52"/>
  <c r="J19" i="52"/>
  <c r="J12" i="52"/>
  <c r="J20" i="52"/>
  <c r="J13" i="52"/>
  <c r="J21" i="52"/>
  <c r="J17" i="52"/>
  <c r="J14" i="52"/>
  <c r="J15" i="52"/>
  <c r="J9" i="52"/>
  <c r="J16" i="52"/>
  <c r="J12" i="53"/>
  <c r="J20" i="53"/>
  <c r="J13" i="53"/>
  <c r="J14" i="53"/>
  <c r="J15" i="53"/>
  <c r="J16" i="53"/>
  <c r="J17" i="53"/>
  <c r="J18" i="53"/>
  <c r="J19" i="53"/>
  <c r="J12" i="49"/>
  <c r="J9" i="51"/>
  <c r="J10" i="51"/>
  <c r="J22" i="48"/>
  <c r="J33" i="48"/>
  <c r="J29" i="48"/>
  <c r="J32" i="48"/>
  <c r="J27" i="48"/>
  <c r="J25" i="48"/>
  <c r="J35" i="48"/>
  <c r="J28" i="48"/>
  <c r="J31" i="48"/>
  <c r="J30" i="48"/>
  <c r="J23" i="48"/>
  <c r="J38" i="48"/>
  <c r="J26" i="48"/>
  <c r="J60" i="48"/>
  <c r="J58" i="48"/>
  <c r="J53" i="48"/>
  <c r="J47" i="48"/>
  <c r="J57" i="48"/>
  <c r="J67" i="48"/>
  <c r="J50" i="48"/>
  <c r="J39" i="48"/>
  <c r="J56" i="48"/>
  <c r="J51" i="48"/>
  <c r="J63" i="48"/>
  <c r="J61" i="48"/>
  <c r="J41" i="48"/>
  <c r="J46" i="48"/>
  <c r="J44" i="48"/>
  <c r="J49" i="48"/>
  <c r="J59" i="48"/>
  <c r="J45" i="48"/>
  <c r="J52" i="48"/>
  <c r="J62" i="48"/>
  <c r="J42" i="48"/>
  <c r="J65" i="48"/>
  <c r="J64" i="48"/>
  <c r="J54" i="48"/>
  <c r="J55" i="48"/>
  <c r="J48" i="48"/>
  <c r="J40" i="48"/>
  <c r="J66" i="48"/>
  <c r="J43" i="48"/>
  <c r="J12" i="48"/>
  <c r="J36" i="48"/>
  <c r="J24" i="48"/>
  <c r="J37" i="48"/>
  <c r="J34" i="48"/>
  <c r="J12" i="37"/>
  <c r="J6" i="37"/>
  <c r="J8" i="48"/>
  <c r="J23" i="49"/>
  <c r="J47" i="50"/>
  <c r="J8" i="53"/>
  <c r="J38" i="50"/>
  <c r="J12" i="50"/>
  <c r="J43" i="50"/>
  <c r="J41" i="50"/>
  <c r="J36" i="50"/>
  <c r="J37" i="50"/>
  <c r="J44" i="50"/>
  <c r="J39" i="50"/>
  <c r="J7" i="50"/>
  <c r="J45" i="50"/>
  <c r="J40" i="50"/>
  <c r="J42" i="50"/>
  <c r="J46" i="50"/>
  <c r="J8" i="50"/>
  <c r="J57" i="51"/>
  <c r="J21" i="51"/>
  <c r="J56" i="51"/>
  <c r="J26" i="49"/>
  <c r="J24" i="49"/>
  <c r="J27" i="49"/>
  <c r="J7" i="49"/>
  <c r="J6" i="49"/>
  <c r="J25" i="49"/>
  <c r="J15" i="49"/>
  <c r="J21" i="49"/>
  <c r="J16" i="49"/>
  <c r="J8" i="49"/>
  <c r="J14" i="49"/>
  <c r="J11" i="49"/>
  <c r="J19" i="49"/>
  <c r="J10" i="49"/>
  <c r="J22" i="49"/>
  <c r="J20" i="49"/>
  <c r="J13" i="49"/>
  <c r="J17" i="49"/>
  <c r="J18" i="49"/>
  <c r="J9" i="49"/>
  <c r="J21" i="48"/>
  <c r="J16" i="48"/>
  <c r="J19" i="48"/>
  <c r="J13" i="48"/>
  <c r="J17" i="48"/>
  <c r="J7" i="48"/>
  <c r="J14" i="48"/>
  <c r="J9" i="48"/>
  <c r="J6" i="48"/>
  <c r="J10" i="48"/>
  <c r="J18" i="48"/>
  <c r="J11" i="48"/>
  <c r="J20" i="48"/>
  <c r="J15" i="48"/>
  <c r="J7" i="52"/>
  <c r="J11" i="53"/>
  <c r="J9" i="53"/>
  <c r="J7" i="53"/>
  <c r="J10" i="53"/>
  <c r="J6" i="53"/>
  <c r="J10" i="50"/>
  <c r="J25" i="51"/>
  <c r="J52" i="51"/>
  <c r="J48" i="51"/>
  <c r="J50" i="51"/>
  <c r="J55" i="51"/>
  <c r="J51" i="51"/>
  <c r="J54" i="51"/>
  <c r="J53" i="51"/>
  <c r="J47" i="51"/>
  <c r="J18" i="51"/>
  <c r="J49" i="51"/>
  <c r="J6" i="52"/>
  <c r="J8" i="52"/>
  <c r="J37" i="51"/>
  <c r="J34" i="51"/>
  <c r="J21" i="50"/>
  <c r="J23" i="50"/>
  <c r="J19" i="50"/>
  <c r="J28" i="50"/>
  <c r="J20" i="50"/>
  <c r="J24" i="50"/>
  <c r="J34" i="50"/>
  <c r="J26" i="50"/>
  <c r="J15" i="50"/>
  <c r="J9" i="50"/>
  <c r="J31" i="50"/>
  <c r="J17" i="50"/>
  <c r="J30" i="50"/>
  <c r="J14" i="50"/>
  <c r="J27" i="50"/>
  <c r="J6" i="50"/>
  <c r="J32" i="50"/>
  <c r="J33" i="50"/>
  <c r="J35" i="50"/>
  <c r="J11" i="50"/>
  <c r="J18" i="50"/>
  <c r="J16" i="50"/>
  <c r="J13" i="50"/>
  <c r="J25" i="50"/>
  <c r="J22" i="50"/>
  <c r="J29" i="50"/>
  <c r="J19" i="51"/>
  <c r="J27" i="51"/>
  <c r="J20" i="51"/>
  <c r="J26" i="51"/>
  <c r="J35" i="51"/>
  <c r="J28" i="51"/>
  <c r="J13" i="51"/>
  <c r="J14" i="51"/>
  <c r="J23" i="51"/>
  <c r="J41" i="51"/>
  <c r="J42" i="51"/>
  <c r="J22" i="51"/>
  <c r="J36" i="51"/>
  <c r="J12" i="51"/>
  <c r="J15" i="51"/>
  <c r="J39" i="51"/>
  <c r="J44" i="51"/>
  <c r="J11" i="51"/>
  <c r="J24" i="51"/>
  <c r="J7" i="51"/>
  <c r="J32" i="51"/>
  <c r="J8" i="51"/>
  <c r="J17" i="51"/>
  <c r="J46" i="51"/>
  <c r="J6" i="51"/>
  <c r="J29" i="51"/>
  <c r="J45" i="51"/>
  <c r="J38" i="51"/>
  <c r="J31" i="51"/>
  <c r="J40" i="51"/>
  <c r="J30" i="51"/>
  <c r="J43" i="51"/>
  <c r="J16" i="51"/>
  <c r="J24" i="37"/>
  <c r="J11" i="37"/>
  <c r="J25" i="37"/>
  <c r="J21" i="37"/>
  <c r="J22" i="37"/>
  <c r="J8" i="37"/>
  <c r="J19" i="37"/>
  <c r="J16" i="37"/>
  <c r="J20" i="37"/>
  <c r="J9" i="37"/>
  <c r="J10" i="37"/>
  <c r="J7" i="37"/>
  <c r="J23" i="37"/>
  <c r="J27" i="37"/>
  <c r="J13" i="37"/>
  <c r="J15" i="37"/>
  <c r="J14" i="37"/>
  <c r="J18" i="37"/>
  <c r="J17" i="37"/>
  <c r="J26" i="3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<sst xmlns="http://schemas.openxmlformats.org/spreadsheetml/2006/main" count="5227" uniqueCount="867">
  <si>
    <t>Dressage Level</t>
  </si>
  <si>
    <t xml:space="preserve">Current </t>
  </si>
  <si>
    <t>Nomination</t>
  </si>
  <si>
    <t>Age</t>
  </si>
  <si>
    <t xml:space="preserve">No. Events </t>
  </si>
  <si>
    <t xml:space="preserve">Total </t>
  </si>
  <si>
    <t xml:space="preserve"> Rider</t>
  </si>
  <si>
    <t xml:space="preserve">Horse </t>
  </si>
  <si>
    <t>Date</t>
  </si>
  <si>
    <t>Competed</t>
  </si>
  <si>
    <t>Points</t>
  </si>
  <si>
    <t>Placing</t>
  </si>
  <si>
    <t>Pony Club</t>
  </si>
  <si>
    <t>Medium 8-24</t>
  </si>
  <si>
    <t>Med</t>
  </si>
  <si>
    <t>Elementary 17-24</t>
  </si>
  <si>
    <t>Elem</t>
  </si>
  <si>
    <t>Elementary 8-16</t>
  </si>
  <si>
    <t>Jessica Ridley</t>
  </si>
  <si>
    <t>Novice 17-24</t>
  </si>
  <si>
    <t>Novice 14-16</t>
  </si>
  <si>
    <t>Novice 8-13</t>
  </si>
  <si>
    <t>Alexis Wyllie</t>
  </si>
  <si>
    <t>Prelim 17 - 24</t>
  </si>
  <si>
    <t>Prelim</t>
  </si>
  <si>
    <t>Prelim 11-13</t>
  </si>
  <si>
    <t>Prelim 10 &amp; Under</t>
  </si>
  <si>
    <t>Place</t>
  </si>
  <si>
    <t>Prep 10 &amp; Under</t>
  </si>
  <si>
    <t>Prep</t>
  </si>
  <si>
    <t>Event Name:</t>
  </si>
  <si>
    <t>Event Date:</t>
  </si>
  <si>
    <t>Level</t>
  </si>
  <si>
    <t>Riders Name</t>
  </si>
  <si>
    <t>Horses Name</t>
  </si>
  <si>
    <t>Elementary</t>
  </si>
  <si>
    <t>Medium</t>
  </si>
  <si>
    <t>Auto Points</t>
  </si>
  <si>
    <t xml:space="preserve"> If collected</t>
  </si>
  <si>
    <t>Riders Club</t>
  </si>
  <si>
    <t/>
  </si>
  <si>
    <t>Novice</t>
  </si>
  <si>
    <t>Holly Greening</t>
  </si>
  <si>
    <t>Prelim 14 - 16</t>
  </si>
  <si>
    <t>Placings</t>
  </si>
  <si>
    <t>Final</t>
  </si>
  <si>
    <t>2021 Dressage Leaderboard</t>
  </si>
  <si>
    <t>BUS1</t>
  </si>
  <si>
    <t>BUS2</t>
  </si>
  <si>
    <t>OG1</t>
  </si>
  <si>
    <t>BUN1</t>
  </si>
  <si>
    <t>OG2</t>
  </si>
  <si>
    <t>BUN2</t>
  </si>
  <si>
    <t>OG3</t>
  </si>
  <si>
    <t>SER2</t>
  </si>
  <si>
    <t>SC</t>
  </si>
  <si>
    <t>Dressage Pony Club</t>
  </si>
  <si>
    <t>Regional Bonus Points</t>
  </si>
  <si>
    <t>PLEASE INCLUDE ALL RESULTS (not just top 6 places)</t>
  </si>
  <si>
    <t>Region 1, 2 or 3 Refer to the RBPS Tab</t>
  </si>
  <si>
    <t>Auto CONCAT</t>
  </si>
  <si>
    <t>PC ID</t>
  </si>
  <si>
    <t>Final Score</t>
  </si>
  <si>
    <t>Which Region is your Club?</t>
  </si>
  <si>
    <t>Hoffmans Molly</t>
  </si>
  <si>
    <t xml:space="preserve"># Events </t>
  </si>
  <si>
    <t>Comp</t>
  </si>
  <si>
    <t>#E</t>
  </si>
  <si>
    <t># E.</t>
  </si>
  <si>
    <t>Comp.</t>
  </si>
  <si>
    <t># E</t>
  </si>
  <si>
    <t>Busselton Horse &amp; Pony Club</t>
  </si>
  <si>
    <t>Capel Horse &amp; Pony Club</t>
  </si>
  <si>
    <t>Nov</t>
  </si>
  <si>
    <t>West Plantagenet Pony Club</t>
  </si>
  <si>
    <t>Warren Pony Club</t>
  </si>
  <si>
    <t>Walkaway Pony Club</t>
  </si>
  <si>
    <t>Wagin Riding &amp; Pony Club</t>
  </si>
  <si>
    <t>Wooroloo Horse &amp; Pony Club</t>
  </si>
  <si>
    <t>Spalding Horse &amp; Pony Club</t>
  </si>
  <si>
    <t>Woodridge Horse &amp; Pony Club</t>
  </si>
  <si>
    <t>Moonyoonooka Horse &amp; Pony Club</t>
  </si>
  <si>
    <t>York Pony Club</t>
  </si>
  <si>
    <t>Wanneroo Horse &amp; Pony Club</t>
  </si>
  <si>
    <t>Wellington District Pony Club</t>
  </si>
  <si>
    <t>Mayanup Horse &amp; Pony Club</t>
  </si>
  <si>
    <t>Wallangarra Riding &amp; Pony Club</t>
  </si>
  <si>
    <t>Margaret River Horse &amp; Pony Club</t>
  </si>
  <si>
    <t>Mt Bakewell Horse &amp; Pony Club</t>
  </si>
  <si>
    <t>Kojonup Pony Club</t>
  </si>
  <si>
    <t>Mortlock Pony Club</t>
  </si>
  <si>
    <t>King River Pony Club</t>
  </si>
  <si>
    <t>Katanning &amp; Districts Pony Club</t>
  </si>
  <si>
    <t>Kellerberrin Riding &amp; Pony Club</t>
  </si>
  <si>
    <t>Karratha &amp; King Bay Horse &amp; Pony Club</t>
  </si>
  <si>
    <t>Dryandra Pony Club</t>
  </si>
  <si>
    <t>Esperance Pony Club</t>
  </si>
  <si>
    <t>Collie Horse &amp; Pony Club</t>
  </si>
  <si>
    <t>Horsemen’s Pony Club</t>
  </si>
  <si>
    <t>Denmark Pony Club</t>
  </si>
  <si>
    <t>Central Midlands Riding &amp; Pony Club</t>
  </si>
  <si>
    <t>Gosnells Riding &amp; Pony Club</t>
  </si>
  <si>
    <t>Carnarvon Horse &amp; Pony Club</t>
  </si>
  <si>
    <t>Gidgegannup Horse &amp; Pony Club</t>
  </si>
  <si>
    <t>Bruce Rock Pony Club</t>
  </si>
  <si>
    <t>Eastern Hills Horse &amp; Pony Club</t>
  </si>
  <si>
    <t>Bonnie Rock Horse &amp; Pony Club</t>
  </si>
  <si>
    <t>Blackwood Horse &amp; Pony Club</t>
  </si>
  <si>
    <t>Beverley Horse &amp; Pony Club</t>
  </si>
  <si>
    <t>Darling Range Horse &amp; Pony Club</t>
  </si>
  <si>
    <t>Albany Pony Club</t>
  </si>
  <si>
    <t>Avon Valley Showjumping &amp; Pony Club</t>
  </si>
  <si>
    <t>Eligible for 2 Bonus Points</t>
  </si>
  <si>
    <t>Eligible for 1 Bonus Point</t>
  </si>
  <si>
    <t>Not Eligible for Bonus Points</t>
  </si>
  <si>
    <t>Nom</t>
  </si>
  <si>
    <t>Example Rider A</t>
  </si>
  <si>
    <t xml:space="preserve">Example Horse </t>
  </si>
  <si>
    <t>Example Club</t>
  </si>
  <si>
    <t>Example Rider</t>
  </si>
  <si>
    <t>Murray Horse &amp; Pony Club</t>
  </si>
  <si>
    <t>`</t>
  </si>
  <si>
    <t>Dec</t>
  </si>
  <si>
    <t>Auto 
Points</t>
  </si>
  <si>
    <t>Riders
Club</t>
  </si>
  <si>
    <t>MR1</t>
  </si>
  <si>
    <t>MR2</t>
  </si>
  <si>
    <t>State Dressage Championships</t>
  </si>
  <si>
    <t>NOV</t>
  </si>
  <si>
    <t>Amelia McDonald</t>
  </si>
  <si>
    <t>Bunbury Dressage Series 1</t>
  </si>
  <si>
    <t>Dryandra Dressage &amp; Showjumping Series 2</t>
  </si>
  <si>
    <t>Bunbury Dressage Series 2</t>
  </si>
  <si>
    <t>SER1</t>
  </si>
  <si>
    <t>DRY1</t>
  </si>
  <si>
    <t>DRY2</t>
  </si>
  <si>
    <t>FEST</t>
  </si>
  <si>
    <t>Log Fence Pony Club</t>
  </si>
  <si>
    <t>Horse</t>
  </si>
  <si>
    <t>Amy Lethlean</t>
  </si>
  <si>
    <t>Dardanup Horse &amp; Pony Club</t>
  </si>
  <si>
    <t>Buffalo Soldier</t>
  </si>
  <si>
    <t>Springwater Chanel</t>
  </si>
  <si>
    <t>Walliston Riding &amp; Pony Club</t>
  </si>
  <si>
    <t>Adv</t>
  </si>
  <si>
    <t>PCID</t>
  </si>
  <si>
    <t>If Collected</t>
  </si>
  <si>
    <t>MR3</t>
  </si>
  <si>
    <t>Horsemen's</t>
  </si>
  <si>
    <t xml:space="preserve">Advanced </t>
  </si>
  <si>
    <t>Busselton Dressage Series 3</t>
  </si>
  <si>
    <t>BUS3</t>
  </si>
  <si>
    <t>Darlington Pony Club</t>
  </si>
  <si>
    <t>Bunbury Horse &amp; Pony Club</t>
  </si>
  <si>
    <t>Kalgoorlie District Pony Club Inc.</t>
  </si>
  <si>
    <t>Baldivis Equestrian &amp; Pony Club Inc.</t>
  </si>
  <si>
    <t>Championship Double pts</t>
  </si>
  <si>
    <t>Esperance  Horse and Pony Club</t>
  </si>
  <si>
    <t>Murray HPC Series 1</t>
  </si>
  <si>
    <t>Serpentine HPC Series 1</t>
  </si>
  <si>
    <t>Orange Grove  Series 1</t>
  </si>
  <si>
    <t>Dryandra 1</t>
  </si>
  <si>
    <t>Serpentine 2 Jill Stanton</t>
  </si>
  <si>
    <t>Esperance 2</t>
  </si>
  <si>
    <t>Orange Grove HPC 3</t>
  </si>
  <si>
    <t>Esperance Dressage 4</t>
  </si>
  <si>
    <t>Busselton 4 - Sharyne Alberts Memorial</t>
  </si>
  <si>
    <t>Esperance Dressage Series 3</t>
  </si>
  <si>
    <t>ESP1</t>
  </si>
  <si>
    <t>MUR</t>
  </si>
  <si>
    <t>HO1</t>
  </si>
  <si>
    <t>ESP2</t>
  </si>
  <si>
    <t>ESP4</t>
  </si>
  <si>
    <t>BUS4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</si>
  <si>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</si>
  <si>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</si>
  <si>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</si>
  <si>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</si>
  <si>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</si>
  <si>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</si>
  <si>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</si>
  <si>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Port Hedland Horse &amp; Pony Club</t>
  </si>
  <si>
    <t>Mingenew Horse &amp; Pony Club</t>
  </si>
  <si>
    <t>2024 Dressage Leaderboard</t>
  </si>
  <si>
    <t xml:space="preserve">Mia Tollarzo </t>
  </si>
  <si>
    <t xml:space="preserve">Darling Range </t>
  </si>
  <si>
    <t xml:space="preserve">Dallu Stanley </t>
  </si>
  <si>
    <t>Off the Track - name or passport</t>
  </si>
  <si>
    <t>Joanne Lange</t>
  </si>
  <si>
    <t>Bailee Stalteri</t>
  </si>
  <si>
    <t>Charvelle Miller</t>
  </si>
  <si>
    <t xml:space="preserve">Clare Downs Sultans of swing </t>
  </si>
  <si>
    <t>Wimborne Centrefold</t>
  </si>
  <si>
    <t>Leedale Micardi</t>
  </si>
  <si>
    <t>Kendall Park Odin</t>
  </si>
  <si>
    <t>West Plantagenet</t>
  </si>
  <si>
    <t>Capel</t>
  </si>
  <si>
    <t>Baldivis</t>
  </si>
  <si>
    <t>Busselton</t>
  </si>
  <si>
    <t>Swan Valley</t>
  </si>
  <si>
    <t>Serpentine</t>
  </si>
  <si>
    <t>Dryandra</t>
  </si>
  <si>
    <t>King River</t>
  </si>
  <si>
    <t>Margaret River</t>
  </si>
  <si>
    <t>Bonnie Rock</t>
  </si>
  <si>
    <t>Sophie Tennant</t>
  </si>
  <si>
    <t>Wandiera Special Addition</t>
  </si>
  <si>
    <t>Ellie Gilberd</t>
  </si>
  <si>
    <t>Noblewood Casablanca</t>
  </si>
  <si>
    <t>Annalyce Page</t>
  </si>
  <si>
    <t>Lyngarie Catena</t>
  </si>
  <si>
    <t>Coronation Flora</t>
  </si>
  <si>
    <t>Jenaveve Page</t>
  </si>
  <si>
    <t>Wyatchwood Druid</t>
  </si>
  <si>
    <t>Ava Clarke</t>
  </si>
  <si>
    <t>Lancefield Park Armanzi</t>
  </si>
  <si>
    <t>Leah Priest</t>
  </si>
  <si>
    <t>Christopher Robin</t>
  </si>
  <si>
    <t xml:space="preserve">Delta of Ebony Park </t>
  </si>
  <si>
    <t>Jorja Wareham</t>
  </si>
  <si>
    <t>Tiaja Park Fearless</t>
  </si>
  <si>
    <t>Aleska Wearne</t>
  </si>
  <si>
    <t>Bertie De Luxe</t>
  </si>
  <si>
    <t>Dardanup</t>
  </si>
  <si>
    <t>Orange Grove</t>
  </si>
  <si>
    <t>Shannon Meakins</t>
  </si>
  <si>
    <t>Karma Park Esprit</t>
  </si>
  <si>
    <t>Becky Stride</t>
  </si>
  <si>
    <t>So Magical</t>
  </si>
  <si>
    <t>Jessica Ferrari</t>
  </si>
  <si>
    <t>Coolum Kismet</t>
  </si>
  <si>
    <t>Tiffani Tong</t>
  </si>
  <si>
    <t>Shippyshippybangbang</t>
  </si>
  <si>
    <t>Shippity Ship</t>
  </si>
  <si>
    <t>Tamara Flaming Halo</t>
  </si>
  <si>
    <t xml:space="preserve">Ella MacGregor </t>
  </si>
  <si>
    <t>Four Needed NZ</t>
  </si>
  <si>
    <t>Albany</t>
  </si>
  <si>
    <t>Peel Metropolitan</t>
  </si>
  <si>
    <t xml:space="preserve">Orange Grove </t>
  </si>
  <si>
    <t>Ella MacGregor</t>
  </si>
  <si>
    <t>Clare Downs Sultans of Swing</t>
  </si>
  <si>
    <t>Dallu Stanley</t>
  </si>
  <si>
    <t>Amelia Mcdonald</t>
  </si>
  <si>
    <t>Mia Tollarzo</t>
  </si>
  <si>
    <t>Delta Of Ebony Park</t>
  </si>
  <si>
    <t>Kate Watkins</t>
  </si>
  <si>
    <t>Applewood Classic Deluxe</t>
  </si>
  <si>
    <t>Madison Kain</t>
  </si>
  <si>
    <t>PC Sonic</t>
  </si>
  <si>
    <t>Current Club</t>
  </si>
  <si>
    <t>Off the Track</t>
  </si>
  <si>
    <t xml:space="preserve"> name or passport</t>
  </si>
  <si>
    <t>Joshua Duncan</t>
  </si>
  <si>
    <t>Tyalla Oriole</t>
  </si>
  <si>
    <t>Ruby Douglas</t>
  </si>
  <si>
    <t>Oakover Too Much Chatter</t>
  </si>
  <si>
    <t>Hailey Snyman</t>
  </si>
  <si>
    <t>Gordon Park Smarty Pants</t>
  </si>
  <si>
    <t>Mia Stephens</t>
  </si>
  <si>
    <t>Holland Park Geneva</t>
  </si>
  <si>
    <t>Olivia Stephens</t>
  </si>
  <si>
    <t>Ava Stephens</t>
  </si>
  <si>
    <t>Shilo</t>
  </si>
  <si>
    <t>SV The Organisation</t>
  </si>
  <si>
    <t>The Organisation</t>
  </si>
  <si>
    <t>Emmi Kneale</t>
  </si>
  <si>
    <t>Lyngarie Philano's Gift</t>
  </si>
  <si>
    <t xml:space="preserve">Willow Bennett </t>
  </si>
  <si>
    <t xml:space="preserve">Westwood Royal Romeo </t>
  </si>
  <si>
    <t xml:space="preserve">Kady Middlecoat </t>
  </si>
  <si>
    <t xml:space="preserve">Mallaine Motown </t>
  </si>
  <si>
    <t>Charlize Tyler</t>
  </si>
  <si>
    <t>Trapalanda Downs Peter Pan</t>
  </si>
  <si>
    <t>Everlee Tyler</t>
  </si>
  <si>
    <t>Yartarla Park Wishlist</t>
  </si>
  <si>
    <t>Sophie Mosey-Weate</t>
  </si>
  <si>
    <t>Gordon Park Capriccio</t>
  </si>
  <si>
    <t>Charlotte Miller</t>
  </si>
  <si>
    <t>Kings Town Maggie Mai</t>
  </si>
  <si>
    <t>Ruby Hancock</t>
  </si>
  <si>
    <t>Old Station Leo</t>
  </si>
  <si>
    <t xml:space="preserve">Macey Green </t>
  </si>
  <si>
    <t>Llamados</t>
  </si>
  <si>
    <t>Mortlock</t>
  </si>
  <si>
    <t>Orange Grove Horse</t>
  </si>
  <si>
    <t>Capel Horse</t>
  </si>
  <si>
    <t xml:space="preserve">Margaret River </t>
  </si>
  <si>
    <t>Esperance</t>
  </si>
  <si>
    <t>Grace johnson</t>
  </si>
  <si>
    <t xml:space="preserve">Solar Medal </t>
  </si>
  <si>
    <t>Solar medal</t>
  </si>
  <si>
    <t>Millie Hardman</t>
  </si>
  <si>
    <t>Charisma Beethoven</t>
  </si>
  <si>
    <t>Just wadda The chances</t>
  </si>
  <si>
    <t>Wadda The Chances</t>
  </si>
  <si>
    <t>Solar Medal</t>
  </si>
  <si>
    <t>Wanneroo</t>
  </si>
  <si>
    <t>Murray</t>
  </si>
  <si>
    <t xml:space="preserve">Peel Metropolitan </t>
  </si>
  <si>
    <t>Georgia Coward</t>
  </si>
  <si>
    <t>Autumn French Rose</t>
  </si>
  <si>
    <t>Tiaja Park Image</t>
  </si>
  <si>
    <t>Sienna Owen</t>
  </si>
  <si>
    <t>Majestic Hunter</t>
  </si>
  <si>
    <t xml:space="preserve">Majestic Hunter </t>
  </si>
  <si>
    <t>Lara Silinger</t>
  </si>
  <si>
    <t>Sullivan Swift</t>
  </si>
  <si>
    <t>Hadlee Baldacchino</t>
  </si>
  <si>
    <t>Talaq Citi</t>
  </si>
  <si>
    <t>All About Angel</t>
  </si>
  <si>
    <t>Mira Makin Waves</t>
  </si>
  <si>
    <t>Meadow French</t>
  </si>
  <si>
    <t>Dark Deception</t>
  </si>
  <si>
    <t xml:space="preserve">Tanaya pustkuchen </t>
  </si>
  <si>
    <t xml:space="preserve">Secret Mojito </t>
  </si>
  <si>
    <t>H059767</t>
  </si>
  <si>
    <t xml:space="preserve">Madison Price </t>
  </si>
  <si>
    <t xml:space="preserve">Too Many Bubbles </t>
  </si>
  <si>
    <t>Bronte Duggin</t>
  </si>
  <si>
    <t>Wally</t>
  </si>
  <si>
    <t>WALLY ESS</t>
  </si>
  <si>
    <t xml:space="preserve">Emily Carpenter </t>
  </si>
  <si>
    <t>Fabulistic</t>
  </si>
  <si>
    <t xml:space="preserve">Fabulistic </t>
  </si>
  <si>
    <t>Madelyn McDonagh</t>
  </si>
  <si>
    <t>Ardi</t>
  </si>
  <si>
    <t>Naatitia</t>
  </si>
  <si>
    <t>Annabel Creek</t>
  </si>
  <si>
    <t>Koyuna Last Dance</t>
  </si>
  <si>
    <t>Chloe Maughan</t>
  </si>
  <si>
    <t>Demi</t>
  </si>
  <si>
    <t>Name or Passport</t>
  </si>
  <si>
    <t xml:space="preserve">South Midlands </t>
  </si>
  <si>
    <t>Wallangarra</t>
  </si>
  <si>
    <t xml:space="preserve">Mortlock </t>
  </si>
  <si>
    <t xml:space="preserve">Murray </t>
  </si>
  <si>
    <t>Zara Kmetovik</t>
  </si>
  <si>
    <t>Southern Cross Aurion De Luxe</t>
  </si>
  <si>
    <t>Shezabutoo</t>
  </si>
  <si>
    <t>Jasmine Elliott</t>
  </si>
  <si>
    <t>Icarus Jolly James</t>
  </si>
  <si>
    <t>Name or  passport</t>
  </si>
  <si>
    <t>Jace Budd-Doyle</t>
  </si>
  <si>
    <t xml:space="preserve">Charlies Playinacre </t>
  </si>
  <si>
    <t>Jechuja Romany Heart</t>
  </si>
  <si>
    <t>Miss Miracle</t>
  </si>
  <si>
    <t>Boxer</t>
  </si>
  <si>
    <t xml:space="preserve">Upward others </t>
  </si>
  <si>
    <t xml:space="preserve">Ace of Hearts </t>
  </si>
  <si>
    <t>Zoe Day</t>
  </si>
  <si>
    <t>Ekolee Crystal Fire</t>
  </si>
  <si>
    <t>Macey Green</t>
  </si>
  <si>
    <t>Rowen Pixie</t>
  </si>
  <si>
    <t>Eastern Hills</t>
  </si>
  <si>
    <t>Wooroloo</t>
  </si>
  <si>
    <t>South Midlands</t>
  </si>
  <si>
    <t>Barney</t>
  </si>
  <si>
    <t>Emelia Denham</t>
  </si>
  <si>
    <t>Judaroo Houston</t>
  </si>
  <si>
    <t>Miley Gossage</t>
  </si>
  <si>
    <t>Chief</t>
  </si>
  <si>
    <t>Ruby Gilberd</t>
  </si>
  <si>
    <t>Kirralea Cabaret</t>
  </si>
  <si>
    <t>Sienna Balinski</t>
  </si>
  <si>
    <t>Ayla Griffiths-Barnett</t>
  </si>
  <si>
    <t>Django Park Hostwin Pegasus</t>
  </si>
  <si>
    <t xml:space="preserve">Hostwin Pegasus </t>
  </si>
  <si>
    <t>Lauren Smith</t>
  </si>
  <si>
    <t>Violet</t>
  </si>
  <si>
    <t>Warren</t>
  </si>
  <si>
    <t xml:space="preserve">Bonnie Rock </t>
  </si>
  <si>
    <t>Mia Bradshaw</t>
  </si>
  <si>
    <t>Ascot Magnum Silk</t>
  </si>
  <si>
    <t>Harper Lee-Newland</t>
  </si>
  <si>
    <t>Jye Gossage</t>
  </si>
  <si>
    <t>Windsong Joseph</t>
  </si>
  <si>
    <t>Charlotte Henshall</t>
  </si>
  <si>
    <t>Claire Downs Indie</t>
  </si>
  <si>
    <t>Jemma Kniveton</t>
  </si>
  <si>
    <t>Lonelyplains Poppet</t>
  </si>
  <si>
    <t>Jadebrook Royal Inspiration</t>
  </si>
  <si>
    <t>Sir Dusty</t>
  </si>
  <si>
    <t>Charlee Hagley</t>
  </si>
  <si>
    <t>Dolly</t>
  </si>
  <si>
    <t>Off the Tracck</t>
  </si>
  <si>
    <t>Lincoln Priest</t>
  </si>
  <si>
    <t>Felix</t>
  </si>
  <si>
    <t>Ebony Rose Spotlight</t>
  </si>
  <si>
    <t>Hp Sweetest Edition</t>
  </si>
  <si>
    <t>Georgia Warner</t>
  </si>
  <si>
    <t>Pippa Jakovich</t>
  </si>
  <si>
    <t>Willow Bennett</t>
  </si>
  <si>
    <t>Ava Robinson</t>
  </si>
  <si>
    <t>Westwood Royal Romeo</t>
  </si>
  <si>
    <t>Beelo-Bi Thorpedo</t>
  </si>
  <si>
    <t>Silver Wings Moonlight</t>
  </si>
  <si>
    <t>Windy Hills Ginger Rocks</t>
  </si>
  <si>
    <t>Tamblyn Park Image</t>
  </si>
  <si>
    <t>Eloise Bijl</t>
  </si>
  <si>
    <t>Kady Middlecoat</t>
  </si>
  <si>
    <t>Tahlia Burke</t>
  </si>
  <si>
    <t>Brianna Sheriff</t>
  </si>
  <si>
    <t>Tanaya Pustkuchen</t>
  </si>
  <si>
    <t>Grace Johnson</t>
  </si>
  <si>
    <t>Secret Mojito</t>
  </si>
  <si>
    <t>Capel Dressage Series 1</t>
  </si>
  <si>
    <t>Busselton HPC Series 1</t>
  </si>
  <si>
    <t>Dardanup HPC</t>
  </si>
  <si>
    <t>Virtuals Dressage</t>
  </si>
  <si>
    <t>1-7 Apr 2024</t>
  </si>
  <si>
    <t>Busselton Series 2</t>
  </si>
  <si>
    <t>6-7 Apr 2024</t>
  </si>
  <si>
    <t xml:space="preserve">Beverley HPC </t>
  </si>
  <si>
    <t xml:space="preserve">Orange Grove Series 2 </t>
  </si>
  <si>
    <t>Margaret River Dressage Series 1</t>
  </si>
  <si>
    <t>Capel 2</t>
  </si>
  <si>
    <t>12-14 July 2024</t>
  </si>
  <si>
    <t>Margaret River Series 2</t>
  </si>
  <si>
    <t>Pony Club WA  Festival @ Wallangarra</t>
  </si>
  <si>
    <t>CAP1</t>
  </si>
  <si>
    <t>1-7 Apr 24</t>
  </si>
  <si>
    <t>6-7 Apr 24</t>
  </si>
  <si>
    <t>12-14 Jul 24</t>
  </si>
  <si>
    <t>West</t>
  </si>
  <si>
    <t>DARD</t>
  </si>
  <si>
    <t>VIR</t>
  </si>
  <si>
    <t>BEV</t>
  </si>
  <si>
    <t>CAP2</t>
  </si>
  <si>
    <t>Orange Grove Horse &amp; Pony Club</t>
  </si>
  <si>
    <t>Makayla Roberts</t>
  </si>
  <si>
    <t>Charisma Lillian</t>
  </si>
  <si>
    <t>Hartleigh Rogers</t>
  </si>
  <si>
    <t>Gucci</t>
  </si>
  <si>
    <t>Avon Valley</t>
  </si>
  <si>
    <t>Morgan Falls</t>
  </si>
  <si>
    <t>Popstar</t>
  </si>
  <si>
    <t>Chloe Roberts</t>
  </si>
  <si>
    <t>Gosh</t>
  </si>
  <si>
    <t>Jess Toohey</t>
  </si>
  <si>
    <t>Duke</t>
  </si>
  <si>
    <t>Bella Chapman</t>
  </si>
  <si>
    <t>Astra</t>
  </si>
  <si>
    <t>Wallangara</t>
  </si>
  <si>
    <t>Bloomfield Vivo</t>
  </si>
  <si>
    <t>Harpa Byrne</t>
  </si>
  <si>
    <t>Markin Park Fine Design</t>
  </si>
  <si>
    <t>Hayley Wassink</t>
  </si>
  <si>
    <t>Wedgewood Delight</t>
  </si>
  <si>
    <t>Peel</t>
  </si>
  <si>
    <t>Lahnee Pozzebon</t>
  </si>
  <si>
    <t>Skippin Time</t>
  </si>
  <si>
    <t>Sophie Ellis</t>
  </si>
  <si>
    <t>Olympia</t>
  </si>
  <si>
    <t>Emily Brimblecombe</t>
  </si>
  <si>
    <t>King Park Aberdeen Pelion</t>
  </si>
  <si>
    <t>Sophie Dagnall</t>
  </si>
  <si>
    <t>Scenic Blitz</t>
  </si>
  <si>
    <t>Alyssa O'Neil</t>
  </si>
  <si>
    <t>Dude</t>
  </si>
  <si>
    <t>Hailey O'Neil</t>
  </si>
  <si>
    <t>Fusion</t>
  </si>
  <si>
    <t>Kate Banner</t>
  </si>
  <si>
    <t>Tatum Hand</t>
  </si>
  <si>
    <t>Mightiness</t>
  </si>
  <si>
    <t>Hayley Dagnall</t>
  </si>
  <si>
    <t>Judaroo Hugo Boss</t>
  </si>
  <si>
    <t>India Cutin</t>
  </si>
  <si>
    <t>Brayside Blackjack</t>
  </si>
  <si>
    <t>Darling Range</t>
  </si>
  <si>
    <t>Chenin Hislop</t>
  </si>
  <si>
    <t>Ardientes Beautiful Melody</t>
  </si>
  <si>
    <t>Evie James</t>
  </si>
  <si>
    <t>Joshua Brook Stuart Little</t>
  </si>
  <si>
    <t>Omega Park Solitaire</t>
  </si>
  <si>
    <t>Torridon Limitededition</t>
  </si>
  <si>
    <t>Over The Rainbow</t>
  </si>
  <si>
    <t>Pc Sonic</t>
  </si>
  <si>
    <t>Four Needed Nz</t>
  </si>
  <si>
    <t>Bertie De Lux</t>
  </si>
  <si>
    <t>Lilly Delsimone</t>
  </si>
  <si>
    <t>Ella Macgregor</t>
  </si>
  <si>
    <t>Hannah Kerr</t>
  </si>
  <si>
    <t>ce</t>
  </si>
  <si>
    <t>Chaise Fowler</t>
  </si>
  <si>
    <t>Global Supreme</t>
  </si>
  <si>
    <t>Harriet Forrest</t>
  </si>
  <si>
    <t>Blue Sandgroper</t>
  </si>
  <si>
    <t>Savannah Beveridge</t>
  </si>
  <si>
    <t>Tysons Flight</t>
  </si>
  <si>
    <t>Summer Thorn</t>
  </si>
  <si>
    <t>Wes Wood Humming Bird</t>
  </si>
  <si>
    <t>Mia Staines</t>
  </si>
  <si>
    <t>The Chorister</t>
  </si>
  <si>
    <t>Krystina Bercene</t>
  </si>
  <si>
    <t>My Ophelia</t>
  </si>
  <si>
    <t>Jack</t>
  </si>
  <si>
    <t>Ember Jensz</t>
  </si>
  <si>
    <t>Harry</t>
  </si>
  <si>
    <t>Hazel Hart</t>
  </si>
  <si>
    <t>Gem Park Surprise</t>
  </si>
  <si>
    <t>Tiaja Park Foxy</t>
  </si>
  <si>
    <t>Josie Day</t>
  </si>
  <si>
    <t>Amy Leitch</t>
  </si>
  <si>
    <t>Wendamar Newsflash</t>
  </si>
  <si>
    <t>Charli Morrison</t>
  </si>
  <si>
    <t>Apollo</t>
  </si>
  <si>
    <t>Lolah Day</t>
  </si>
  <si>
    <t>Sian Roberts</t>
  </si>
  <si>
    <t>Trapalanda Downs Rhambeau</t>
  </si>
  <si>
    <t>Marni Bercene</t>
  </si>
  <si>
    <t>Parkiarrup Edward</t>
  </si>
  <si>
    <t>Brylee Snaddon</t>
  </si>
  <si>
    <t>Olive Brown</t>
  </si>
  <si>
    <t>Waddi</t>
  </si>
  <si>
    <t>Cunamore Blackwood</t>
  </si>
  <si>
    <t>Pippa O'Neill</t>
  </si>
  <si>
    <t>Lexi O'Neill</t>
  </si>
  <si>
    <t>Bp George Boy</t>
  </si>
  <si>
    <t>Nadalla Park I'M So Special</t>
  </si>
  <si>
    <t>Sv The Organisation</t>
  </si>
  <si>
    <t>Wc Drift N Echo</t>
  </si>
  <si>
    <t xml:space="preserve">Prelim </t>
  </si>
  <si>
    <t xml:space="preserve">King River </t>
  </si>
  <si>
    <t>The Italian Job</t>
  </si>
  <si>
    <t>Chappy</t>
  </si>
  <si>
    <t>Clare Downs Sultans Of Swing</t>
  </si>
  <si>
    <t>Baylaurel Whisky</t>
  </si>
  <si>
    <t>He'S Smokin</t>
  </si>
  <si>
    <t>Cunnamore Blackwood</t>
  </si>
  <si>
    <t>Pippa Righton</t>
  </si>
  <si>
    <t>Caitlin Pritchard</t>
  </si>
  <si>
    <t>BAL</t>
  </si>
  <si>
    <t>Bal</t>
  </si>
  <si>
    <t>Maddison Lucas</t>
  </si>
  <si>
    <t>Foxy</t>
  </si>
  <si>
    <t>Baldiis</t>
  </si>
  <si>
    <t>Wynara Neon</t>
  </si>
  <si>
    <t>Bella Pearce</t>
  </si>
  <si>
    <t>Avanda Royal Poet</t>
  </si>
  <si>
    <t>Gemma Martin</t>
  </si>
  <si>
    <t>Roman Gift</t>
  </si>
  <si>
    <t>Gidgegannup</t>
  </si>
  <si>
    <t>Iabella Hounsom</t>
  </si>
  <si>
    <t>Mr Capestrano</t>
  </si>
  <si>
    <t>Natalie Berzins</t>
  </si>
  <si>
    <t>Farburn Leila</t>
  </si>
  <si>
    <t>Wallengarra</t>
  </si>
  <si>
    <t>Haily Stirnweiss</t>
  </si>
  <si>
    <t>Sharbolane Playboy</t>
  </si>
  <si>
    <t>Mallaine Motown</t>
  </si>
  <si>
    <t>Kate Berins</t>
  </si>
  <si>
    <t>Tayledras Cymry</t>
  </si>
  <si>
    <t>Romy Lenz</t>
  </si>
  <si>
    <t>Leedale Lady Di</t>
  </si>
  <si>
    <t>Walliston</t>
  </si>
  <si>
    <t>Emily Potter</t>
  </si>
  <si>
    <t>Ricochet</t>
  </si>
  <si>
    <t>Annabell Gibbons</t>
  </si>
  <si>
    <t>Joshua Brook Merlin</t>
  </si>
  <si>
    <t>Kate Berzins</t>
  </si>
  <si>
    <t>Peppa Mint</t>
  </si>
  <si>
    <t>Sarah Carter</t>
  </si>
  <si>
    <t>Milo Shanley Green</t>
  </si>
  <si>
    <t>Ace Of Hearts</t>
  </si>
  <si>
    <t>Wayside</t>
  </si>
  <si>
    <t>Sunny Cowen</t>
  </si>
  <si>
    <t>Ella Atwell</t>
  </si>
  <si>
    <t>Sienna Fitzgerald</t>
  </si>
  <si>
    <t>Desert Harry</t>
  </si>
  <si>
    <t>Pippa Still</t>
  </si>
  <si>
    <t>Abbie Kirkham</t>
  </si>
  <si>
    <t>Charlee Cooper</t>
  </si>
  <si>
    <t>Grace Edenburg</t>
  </si>
  <si>
    <t>Rachelle Brown</t>
  </si>
  <si>
    <t>Eliza Hutton</t>
  </si>
  <si>
    <t>Ashlyn O'Brien</t>
  </si>
  <si>
    <t>Jemara Casias</t>
  </si>
  <si>
    <t>Karma Park Tops Delight</t>
  </si>
  <si>
    <t>Lyngarie Philanos Gift</t>
  </si>
  <si>
    <t>Pangari D’Artagnan</t>
  </si>
  <si>
    <t>Clare Downs Indigo</t>
  </si>
  <si>
    <t>Limehill Exquisite</t>
  </si>
  <si>
    <t>Leedale Vagabon</t>
  </si>
  <si>
    <t>Merlot</t>
  </si>
  <si>
    <t>Jvh Savoir Faire</t>
  </si>
  <si>
    <t>Serenity Park Calais</t>
  </si>
  <si>
    <t>Dizzy</t>
  </si>
  <si>
    <t>elem</t>
  </si>
  <si>
    <t>prelim</t>
  </si>
  <si>
    <t>Winton</t>
  </si>
  <si>
    <t>Wendamar Elysia</t>
  </si>
  <si>
    <t>Honey Towers-Hammond</t>
  </si>
  <si>
    <t>Dandy Park Cup of Love</t>
  </si>
  <si>
    <t>Ellenjay Nakye</t>
  </si>
  <si>
    <t>Sophie Morrison</t>
  </si>
  <si>
    <t>Mississippian</t>
  </si>
  <si>
    <t>Jaydana Flamin Impressive</t>
  </si>
  <si>
    <t>Zahara Winters</t>
  </si>
  <si>
    <t>Gynudup Plains Arabella</t>
  </si>
  <si>
    <t>Kaitlyn Brown</t>
  </si>
  <si>
    <t>Mellandra Touch of Class</t>
  </si>
  <si>
    <t>Mikaylah Stephen</t>
  </si>
  <si>
    <t>Pacific Composer</t>
  </si>
  <si>
    <t>EPC</t>
  </si>
  <si>
    <t>Clare Downs Charisma</t>
  </si>
  <si>
    <t>Jazmin Humphrys</t>
  </si>
  <si>
    <t>Gordon Park Timepiece</t>
  </si>
  <si>
    <t>Gotta Be Krackers</t>
  </si>
  <si>
    <t>Olive Shillington</t>
  </si>
  <si>
    <t>Ricky</t>
  </si>
  <si>
    <t>Sugar</t>
  </si>
  <si>
    <t>Olivia Stephen</t>
  </si>
  <si>
    <t>Touchstone Felix</t>
  </si>
  <si>
    <t>Mia Holberton</t>
  </si>
  <si>
    <t>Jupiters Star</t>
  </si>
  <si>
    <t>Benjumen Kloeden</t>
  </si>
  <si>
    <t>Desert Dusk</t>
  </si>
  <si>
    <t>Bonsai Jack'S Whoopsi</t>
  </si>
  <si>
    <t>ESP3</t>
  </si>
  <si>
    <t>Harriet Dickinson</t>
  </si>
  <si>
    <t>George</t>
  </si>
  <si>
    <t>Isabella Chapman</t>
  </si>
  <si>
    <t>Jessica Hamerton</t>
  </si>
  <si>
    <t>9103309</t>
  </si>
  <si>
    <t>Breanna Schofield</t>
  </si>
  <si>
    <t>Sileby Krystal Nile</t>
  </si>
  <si>
    <t>Emelia Casotti</t>
  </si>
  <si>
    <t>Elvis</t>
  </si>
  <si>
    <t>Phoenia Van Der Laan</t>
  </si>
  <si>
    <t>Sileby Knightingale</t>
  </si>
  <si>
    <t>Haven Dickinson</t>
  </si>
  <si>
    <t>Rainbow Downs Samhain</t>
  </si>
  <si>
    <t>Horsemens Pony Club</t>
  </si>
  <si>
    <t xml:space="preserve">Dryandra </t>
  </si>
  <si>
    <t>Charlee Crispin</t>
  </si>
  <si>
    <t>Rowen Bee Gee</t>
  </si>
  <si>
    <t>Leedale Lady Di "Lady"</t>
  </si>
  <si>
    <t>Hearts</t>
  </si>
  <si>
    <t>Gabrielle Sellers</t>
  </si>
  <si>
    <t>Olivia Gordon</t>
  </si>
  <si>
    <t>Assila Park Boot Scooter</t>
  </si>
  <si>
    <t>Gosnells</t>
  </si>
  <si>
    <t>Alice Lee-Burwood</t>
  </si>
  <si>
    <t>Pelennor Illusion</t>
  </si>
  <si>
    <t>Hayley Mazurek</t>
  </si>
  <si>
    <t>Tranquilla Mondo</t>
  </si>
  <si>
    <t xml:space="preserve">Peel </t>
  </si>
  <si>
    <t>Ret</t>
  </si>
  <si>
    <t>Lily Mcbride</t>
  </si>
  <si>
    <t>Yes Hes A Ladies Man</t>
  </si>
  <si>
    <t>Lyngarie Philano'S Gift</t>
  </si>
  <si>
    <t>Torridon Limited edition</t>
  </si>
  <si>
    <t>Cimeron Pocket Rocket</t>
  </si>
  <si>
    <t>Nadalla Park Im So Special</t>
  </si>
  <si>
    <t>Yartarla Park Kandinsky</t>
  </si>
  <si>
    <t>Holly Kerr</t>
  </si>
  <si>
    <t>Michigan</t>
  </si>
  <si>
    <t>Sophie Summers</t>
  </si>
  <si>
    <t>Golden Accolade</t>
  </si>
  <si>
    <t>Imogen Freeman</t>
  </si>
  <si>
    <t>Disy Lvarss</t>
  </si>
  <si>
    <t>Lancefield Park Amanzi</t>
  </si>
  <si>
    <t>Bp Georgie Boy</t>
  </si>
  <si>
    <t>Mellandra Touch Of Class</t>
  </si>
  <si>
    <t>Sunny Cowan</t>
  </si>
  <si>
    <t>Jemara Cassias</t>
  </si>
  <si>
    <t>HP Sweetest Edition</t>
  </si>
  <si>
    <t>Yartarla Park Kadinsky</t>
  </si>
  <si>
    <t>Leedale Vagabond</t>
  </si>
  <si>
    <t>Lola Folerts-Connor</t>
  </si>
  <si>
    <t>Mystique Queen of Hearts</t>
  </si>
  <si>
    <t>Emmy Fielding</t>
  </si>
  <si>
    <t>Bramley Sugarman</t>
  </si>
  <si>
    <t>Bunbury</t>
  </si>
  <si>
    <t>Evie Lane</t>
  </si>
  <si>
    <t>Gunnadorah Talisman</t>
  </si>
  <si>
    <t>Powderbark Orlaith</t>
  </si>
  <si>
    <t>Amelia Dilazzaro</t>
  </si>
  <si>
    <t>Elaria Atheis</t>
  </si>
  <si>
    <t>Grace Cox</t>
  </si>
  <si>
    <t>Jenna Perkins</t>
  </si>
  <si>
    <t>Caedy Atwell</t>
  </si>
  <si>
    <t>Ayla Craig</t>
  </si>
  <si>
    <t>Makayla Ryan</t>
  </si>
  <si>
    <t>Amelia Gordon</t>
  </si>
  <si>
    <t>Mya Dove</t>
  </si>
  <si>
    <t>Lily Fitzgerald</t>
  </si>
  <si>
    <t>Eliza Hickman</t>
  </si>
  <si>
    <t>Mia Mcdonald</t>
  </si>
  <si>
    <t>Ruby Mcdonald</t>
  </si>
  <si>
    <t>Zara Officer</t>
  </si>
  <si>
    <t>Paige Coles</t>
  </si>
  <si>
    <t>Skye Boschetti</t>
  </si>
  <si>
    <t>Amelia Addison</t>
  </si>
  <si>
    <t>Michelle Harris</t>
  </si>
  <si>
    <t>Emily Grey</t>
  </si>
  <si>
    <t>Caitlin Whiteman</t>
  </si>
  <si>
    <t>NOv</t>
  </si>
  <si>
    <t>India Curtin</t>
  </si>
  <si>
    <t>Taylah Smith</t>
  </si>
  <si>
    <t>Emma Tomlinson</t>
  </si>
  <si>
    <t>Dixie</t>
  </si>
  <si>
    <t>Wildwood Beyond Paradise</t>
  </si>
  <si>
    <t>Ameko</t>
  </si>
  <si>
    <t>Kings Town Danika</t>
  </si>
  <si>
    <t>Glamorvid Love Song</t>
  </si>
  <si>
    <t>Misty</t>
  </si>
  <si>
    <t>Rowan Catkin</t>
  </si>
  <si>
    <t>Karma Park Royal Scoundrel</t>
  </si>
  <si>
    <t>Gph Vitality</t>
  </si>
  <si>
    <t>Mel</t>
  </si>
  <si>
    <t>Myfanwy Goldilocks</t>
  </si>
  <si>
    <t>Thorne Park Hightime</t>
  </si>
  <si>
    <t>Turpins Tigeress</t>
  </si>
  <si>
    <t>Bonnie</t>
  </si>
  <si>
    <t>Owendale William Of Oz</t>
  </si>
  <si>
    <t>Wendemar Braxton</t>
  </si>
  <si>
    <t>Outback Reno</t>
  </si>
  <si>
    <t>Firedance Firstclass</t>
  </si>
  <si>
    <t>Descarado Montana 2</t>
  </si>
  <si>
    <t>Fawley Belletrix</t>
  </si>
  <si>
    <t>Pennyroyal Tea</t>
  </si>
  <si>
    <t>Kyamba William</t>
  </si>
  <si>
    <t>My Toy Heart</t>
  </si>
  <si>
    <t>Dardanup Horse and Pony Club</t>
  </si>
  <si>
    <t>Felicity Heazlewood</t>
  </si>
  <si>
    <t>Rusty</t>
  </si>
  <si>
    <t>Tayah Joy</t>
  </si>
  <si>
    <t>Powderbark Gucci</t>
  </si>
  <si>
    <t>Lily Spencer</t>
  </si>
  <si>
    <t>Joshua Brook Sweet Inspiration</t>
  </si>
  <si>
    <t>Musket Miss</t>
  </si>
  <si>
    <t>Horsemens</t>
  </si>
  <si>
    <t xml:space="preserve">Ashlyn O'Brien </t>
  </si>
  <si>
    <t xml:space="preserve">Savannah Beveridge </t>
  </si>
  <si>
    <t xml:space="preserve">Cunnamore Blackwood </t>
  </si>
  <si>
    <t xml:space="preserve">West Plantagenet </t>
  </si>
  <si>
    <t xml:space="preserve">Avery Ballantyne </t>
  </si>
  <si>
    <t xml:space="preserve">Painted Mississippi </t>
  </si>
  <si>
    <t>Peel PC</t>
  </si>
  <si>
    <t>Nadalla Park I'm So Special</t>
  </si>
  <si>
    <t>Novalis Rose</t>
  </si>
  <si>
    <t>Nova</t>
  </si>
  <si>
    <t>Pippa Black</t>
  </si>
  <si>
    <t>TRAPALANDA DOWNS PEGASUS</t>
  </si>
  <si>
    <t>Lilly Harney</t>
  </si>
  <si>
    <t xml:space="preserve">Beckworth Rising Casanova </t>
  </si>
  <si>
    <t>Rip</t>
  </si>
  <si>
    <t>Kasalyn By Divine</t>
  </si>
  <si>
    <t>Ainsley Smith</t>
  </si>
  <si>
    <t>Karadal Wizard</t>
  </si>
  <si>
    <t>Avarna McDonald</t>
  </si>
  <si>
    <t xml:space="preserve">Parkiarrup Bundarlee </t>
  </si>
  <si>
    <t>Madelyn Harney</t>
  </si>
  <si>
    <t>Bravo</t>
  </si>
  <si>
    <t xml:space="preserve">JVH Savoir Faire </t>
  </si>
  <si>
    <t>Jackson Black</t>
  </si>
  <si>
    <t>Yo Espero Astro</t>
  </si>
  <si>
    <t xml:space="preserve">Pippa Jakovich </t>
  </si>
  <si>
    <t>Cola</t>
  </si>
  <si>
    <t>New World Rolls Royce</t>
  </si>
  <si>
    <t>Dan Wiese</t>
  </si>
  <si>
    <t>Biara Flyer</t>
  </si>
  <si>
    <t>Bill Wiese</t>
  </si>
  <si>
    <t>Three Votes</t>
  </si>
  <si>
    <t>Baylaurel Whiskey</t>
  </si>
  <si>
    <t>Run for Winnie</t>
  </si>
  <si>
    <t>Nicola Lachenicht</t>
  </si>
  <si>
    <t>Ellington Evening</t>
  </si>
  <si>
    <t>Yo Espro Astro</t>
  </si>
  <si>
    <t>Bramley Sugar Man</t>
  </si>
  <si>
    <t xml:space="preserve">Margaret river </t>
  </si>
  <si>
    <t>Charisma George Washington</t>
  </si>
  <si>
    <t>Ava Bowles</t>
  </si>
  <si>
    <t>Kazwood Park Love Always</t>
  </si>
  <si>
    <t xml:space="preserve">Serpentine </t>
  </si>
  <si>
    <t>Limehill Royal Jester (Charlie)</t>
  </si>
  <si>
    <t>Chiara Thomas</t>
  </si>
  <si>
    <t>Maddi</t>
  </si>
  <si>
    <t>Madeleine clair</t>
  </si>
  <si>
    <t xml:space="preserve">Musket Miss </t>
  </si>
  <si>
    <t>BP Georgie Boy</t>
  </si>
  <si>
    <t>Gwynnellie Downs Bonnie Brae</t>
  </si>
  <si>
    <t>Olivia Read</t>
  </si>
  <si>
    <t>Sensational Sinny</t>
  </si>
  <si>
    <t>Prince Noble</t>
  </si>
  <si>
    <t>Ruth Elsegood</t>
  </si>
  <si>
    <t>Follyfoot Alchemy</t>
  </si>
  <si>
    <t>Il Righello</t>
  </si>
  <si>
    <t>Trapalanda Downs Pegasus</t>
  </si>
  <si>
    <t>Bayleigh Tieleman French</t>
  </si>
  <si>
    <t>Nanga Downs Blue</t>
  </si>
  <si>
    <t xml:space="preserve">Mayanup </t>
  </si>
  <si>
    <t>Heidi Brown</t>
  </si>
  <si>
    <t>San Del Patrizio</t>
  </si>
  <si>
    <t>Kaleesi Page</t>
  </si>
  <si>
    <t>Morwynt Remembrance</t>
  </si>
  <si>
    <t>Dardanup Horse</t>
  </si>
  <si>
    <t>Spalding</t>
  </si>
  <si>
    <t>Log Fence</t>
  </si>
  <si>
    <t>Beverley</t>
  </si>
  <si>
    <t>Descardo Montana 2</t>
  </si>
  <si>
    <t>11&amp;U</t>
  </si>
  <si>
    <t>Nell Howorth</t>
  </si>
  <si>
    <t>Marvel</t>
  </si>
  <si>
    <t>12-24yr</t>
  </si>
  <si>
    <t>Maisie Reeves</t>
  </si>
  <si>
    <t>Karma Park Bo Peep</t>
  </si>
  <si>
    <t>Willow Pope</t>
  </si>
  <si>
    <t>Springwater Lamont</t>
  </si>
  <si>
    <t>Judaroo Peppercorn</t>
  </si>
  <si>
    <t>12-13yr</t>
  </si>
  <si>
    <t>17-24yr</t>
  </si>
  <si>
    <t>14-16yr</t>
  </si>
  <si>
    <t>Hannah Duncan</t>
  </si>
  <si>
    <t>Wesswood I Believe</t>
  </si>
  <si>
    <t>Limehill Royal Jester</t>
  </si>
  <si>
    <t>Ricochet Jimblebar</t>
  </si>
  <si>
    <t>Caitlyn Duncan</t>
  </si>
  <si>
    <t>My Anastasia</t>
  </si>
  <si>
    <t>Powderbark Eireann</t>
  </si>
  <si>
    <t>Flirt With Hal</t>
  </si>
  <si>
    <t>8-13yr</t>
  </si>
  <si>
    <t>Clare Downs Riccadonna</t>
  </si>
  <si>
    <t>8-16yr</t>
  </si>
  <si>
    <t>Pippa Reilly</t>
  </si>
  <si>
    <t>Carisbrooke Novella</t>
  </si>
  <si>
    <t>Pengari Dartagnon</t>
  </si>
  <si>
    <t>64.500`</t>
  </si>
  <si>
    <t>Harpa Lee-Newland</t>
  </si>
  <si>
    <t>Darcy Cunningham</t>
  </si>
  <si>
    <t>Weddamar Talent</t>
  </si>
  <si>
    <t>Walliston RPC</t>
  </si>
  <si>
    <t>Abby Fullgrabe</t>
  </si>
  <si>
    <t>Waverley Park Little Cherokee</t>
  </si>
  <si>
    <t>Charlotte Hamerton</t>
  </si>
  <si>
    <t>Lucy</t>
  </si>
  <si>
    <t>Eleanor Soccio</t>
  </si>
  <si>
    <t>Sunny</t>
  </si>
  <si>
    <t>Sileby Kinghtingale</t>
  </si>
  <si>
    <t>Cimmeron Pocket Rocket</t>
  </si>
  <si>
    <t>Gabriella Axiak</t>
  </si>
  <si>
    <t>Coronation Park Pennys Charm</t>
  </si>
  <si>
    <t>Darling Range Pony Club</t>
  </si>
  <si>
    <t>Powerderbark Gucci</t>
  </si>
  <si>
    <t>Avon Valley Showjuming and Pony Club</t>
  </si>
  <si>
    <t>For Our Nic</t>
  </si>
  <si>
    <t>Hp Sweeteset Edition</t>
  </si>
  <si>
    <t>Mystic Shadows Celtic Wizard</t>
  </si>
  <si>
    <t>Tiaja Park Magic</t>
  </si>
  <si>
    <t>Jaydana Flamin Imoressive</t>
  </si>
  <si>
    <t>Milla Vukelic</t>
  </si>
  <si>
    <t>Present Arms</t>
  </si>
  <si>
    <t>Joshua Brook Miss Elite</t>
  </si>
  <si>
    <t>Angie Fitzpatrick</t>
  </si>
  <si>
    <t>Pipps</t>
  </si>
  <si>
    <t>Sarah Clarke</t>
  </si>
  <si>
    <t>Brandy</t>
  </si>
  <si>
    <t>Abigail Rigg</t>
  </si>
  <si>
    <t>Shanameer Espresso</t>
  </si>
  <si>
    <t>Dusty</t>
  </si>
  <si>
    <t>Ember Hensz</t>
  </si>
  <si>
    <t>Amberlee Brown</t>
  </si>
  <si>
    <t>Maccacino</t>
  </si>
  <si>
    <t>Kaeleigh Brown</t>
  </si>
  <si>
    <t>Visions Of Brayside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</si>
</sst>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0.000"/>
    <numFmt numFmtId="167" formatCode="0.0000"/>
    <numFmt numFmtId="168" formatCode="0.0"/>
    <numFmt numFmtId="169" formatCode="[$-409]d\-mmm\-yy;@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sz val="8"/>
      <name val="Arial"/>
      <family val="2"/>
    </font>
    <font>
      <b/>
      <sz val="10"/>
      <color theme="9" tint="0.39997558519241921"/>
      <name val="Calibri"/>
      <family val="2"/>
      <scheme val="minor"/>
    </font>
    <font>
      <b/>
      <sz val="10"/>
      <color rgb="FFFFEC99"/>
      <name val="Calibri"/>
      <family val="2"/>
      <scheme val="minor"/>
    </font>
    <font>
      <b/>
      <sz val="10"/>
      <color theme="9" tint="0.59999389629810485"/>
      <name val="Calibri"/>
      <family val="2"/>
      <scheme val="minor"/>
    </font>
    <font>
      <b/>
      <sz val="10"/>
      <color theme="3" tint="0.59999389629810485"/>
      <name val="Calibri"/>
      <family val="2"/>
      <scheme val="minor"/>
    </font>
    <font>
      <i/>
      <sz val="11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</font>
    <font>
      <sz val="9"/>
      <color rgb="FFC00000"/>
      <name val="Arial"/>
      <family val="2"/>
    </font>
    <font>
      <b/>
      <sz val="10"/>
      <color rgb="FFC00000"/>
      <name val="Calibri"/>
      <family val="2"/>
      <scheme val="minor"/>
    </font>
    <font>
      <sz val="10"/>
      <color rgb="FFC0000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FF0066"/>
      <name val="Arial"/>
      <family val="2"/>
    </font>
    <font>
      <u/>
      <sz val="11"/>
      <name val="Arial"/>
      <family val="2"/>
    </font>
    <font>
      <b/>
      <sz val="12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C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7" tint="0.79998168889431442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9" fillId="0" borderId="0"/>
    <xf numFmtId="0" fontId="11" fillId="0" borderId="0"/>
    <xf numFmtId="0" fontId="10" fillId="0" borderId="0"/>
    <xf numFmtId="0" fontId="14" fillId="0" borderId="0"/>
    <xf numFmtId="0" fontId="8" fillId="0" borderId="0"/>
    <xf numFmtId="0" fontId="15" fillId="0" borderId="0"/>
    <xf numFmtId="0" fontId="7" fillId="0" borderId="0"/>
    <xf numFmtId="0" fontId="19" fillId="0" borderId="0" applyNumberForma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0" fontId="6" fillId="0" borderId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44" fontId="1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80" applyNumberFormat="0" applyFill="0" applyAlignment="0" applyProtection="0"/>
    <xf numFmtId="0" fontId="49" fillId="0" borderId="81" applyNumberFormat="0" applyFill="0" applyAlignment="0" applyProtection="0"/>
    <xf numFmtId="0" fontId="50" fillId="0" borderId="82" applyNumberFormat="0" applyFill="0" applyAlignment="0" applyProtection="0"/>
    <xf numFmtId="0" fontId="50" fillId="0" borderId="0" applyNumberFormat="0" applyFill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54" fillId="22" borderId="83" applyNumberFormat="0" applyAlignment="0" applyProtection="0"/>
    <xf numFmtId="0" fontId="55" fillId="23" borderId="84" applyNumberFormat="0" applyAlignment="0" applyProtection="0"/>
    <xf numFmtId="0" fontId="56" fillId="23" borderId="83" applyNumberFormat="0" applyAlignment="0" applyProtection="0"/>
    <xf numFmtId="0" fontId="57" fillId="0" borderId="85" applyNumberFormat="0" applyFill="0" applyAlignment="0" applyProtection="0"/>
    <xf numFmtId="0" fontId="58" fillId="24" borderId="86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88" applyNumberFormat="0" applyFill="0" applyAlignment="0" applyProtection="0"/>
    <xf numFmtId="0" fontId="6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6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62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62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62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62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25" borderId="87" applyNumberFormat="0" applyFont="0" applyAlignment="0" applyProtection="0"/>
    <xf numFmtId="0" fontId="2" fillId="0" borderId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</cellStyleXfs>
  <cellXfs count="993">
    <xf numFmtId="0" fontId="0" fillId="0" borderId="0" xfId="0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9" fillId="0" borderId="0" xfId="0" applyFont="1"/>
    <xf numFmtId="0" fontId="12" fillId="3" borderId="0" xfId="0" applyFont="1" applyFill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5" borderId="0" xfId="0" applyFont="1" applyFill="1" applyAlignment="1">
      <alignment horizontal="righ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6" borderId="0" xfId="0" applyFont="1" applyFill="1" applyAlignment="1">
      <alignment horizontal="right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0" fontId="13" fillId="7" borderId="0" xfId="0" applyFont="1" applyFill="1" applyAlignment="1">
      <alignment horizontal="right"/>
    </xf>
    <xf numFmtId="0" fontId="22" fillId="5" borderId="0" xfId="0" applyFont="1" applyFill="1" applyAlignment="1">
      <alignment horizontal="center" vertical="center"/>
    </xf>
    <xf numFmtId="1" fontId="13" fillId="9" borderId="15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left"/>
    </xf>
    <xf numFmtId="164" fontId="13" fillId="9" borderId="1" xfId="0" applyNumberFormat="1" applyFont="1" applyFill="1" applyBorder="1" applyAlignment="1">
      <alignment horizontal="center" vertical="center"/>
    </xf>
    <xf numFmtId="1" fontId="13" fillId="9" borderId="11" xfId="0" applyNumberFormat="1" applyFont="1" applyFill="1" applyBorder="1" applyAlignment="1">
      <alignment horizontal="center"/>
    </xf>
    <xf numFmtId="1" fontId="13" fillId="9" borderId="1" xfId="0" applyNumberFormat="1" applyFont="1" applyFill="1" applyBorder="1" applyAlignment="1">
      <alignment horizontal="center"/>
    </xf>
    <xf numFmtId="0" fontId="13" fillId="9" borderId="18" xfId="0" applyFont="1" applyFill="1" applyBorder="1" applyAlignment="1">
      <alignment horizontal="left"/>
    </xf>
    <xf numFmtId="164" fontId="13" fillId="9" borderId="18" xfId="0" applyNumberFormat="1" applyFont="1" applyFill="1" applyBorder="1" applyAlignment="1">
      <alignment horizontal="center" vertical="center"/>
    </xf>
    <xf numFmtId="1" fontId="13" fillId="9" borderId="19" xfId="0" applyNumberFormat="1" applyFont="1" applyFill="1" applyBorder="1" applyAlignment="1">
      <alignment horizontal="center"/>
    </xf>
    <xf numFmtId="0" fontId="13" fillId="4" borderId="15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164" fontId="13" fillId="4" borderId="1" xfId="0" applyNumberFormat="1" applyFont="1" applyFill="1" applyBorder="1" applyAlignment="1">
      <alignment horizontal="center" vertical="center"/>
    </xf>
    <xf numFmtId="1" fontId="13" fillId="4" borderId="11" xfId="0" applyNumberFormat="1" applyFont="1" applyFill="1" applyBorder="1" applyAlignment="1">
      <alignment horizontal="center"/>
    </xf>
    <xf numFmtId="1" fontId="13" fillId="4" borderId="15" xfId="0" applyNumberFormat="1" applyFont="1" applyFill="1" applyBorder="1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0" fontId="12" fillId="7" borderId="0" xfId="0" applyFont="1" applyFill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" fontId="12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" fontId="13" fillId="10" borderId="19" xfId="0" applyNumberFormat="1" applyFont="1" applyFill="1" applyBorder="1" applyAlignment="1">
      <alignment horizontal="center" vertical="center"/>
    </xf>
    <xf numFmtId="1" fontId="13" fillId="10" borderId="15" xfId="0" applyNumberFormat="1" applyFont="1" applyFill="1" applyBorder="1" applyAlignment="1">
      <alignment horizontal="center" vertical="center"/>
    </xf>
    <xf numFmtId="1" fontId="13" fillId="10" borderId="1" xfId="0" applyNumberFormat="1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center" vertical="center"/>
    </xf>
    <xf numFmtId="164" fontId="13" fillId="10" borderId="1" xfId="0" applyNumberFormat="1" applyFont="1" applyFill="1" applyBorder="1" applyAlignment="1">
      <alignment horizontal="center" vertical="center"/>
    </xf>
    <xf numFmtId="1" fontId="13" fillId="10" borderId="11" xfId="0" applyNumberFormat="1" applyFont="1" applyFill="1" applyBorder="1" applyAlignment="1">
      <alignment horizontal="center" vertical="center"/>
    </xf>
    <xf numFmtId="164" fontId="13" fillId="10" borderId="28" xfId="0" applyNumberFormat="1" applyFont="1" applyFill="1" applyBorder="1" applyAlignment="1">
      <alignment horizontal="center" vertical="center"/>
    </xf>
    <xf numFmtId="1" fontId="13" fillId="10" borderId="34" xfId="0" applyNumberFormat="1" applyFont="1" applyFill="1" applyBorder="1" applyAlignment="1">
      <alignment horizontal="center" vertical="center"/>
    </xf>
    <xf numFmtId="1" fontId="13" fillId="10" borderId="27" xfId="0" applyNumberFormat="1" applyFont="1" applyFill="1" applyBorder="1" applyAlignment="1">
      <alignment horizontal="center" vertical="center"/>
    </xf>
    <xf numFmtId="1" fontId="13" fillId="10" borderId="28" xfId="0" applyNumberFormat="1" applyFont="1" applyFill="1" applyBorder="1" applyAlignment="1">
      <alignment horizontal="center" vertical="center"/>
    </xf>
    <xf numFmtId="1" fontId="9" fillId="10" borderId="28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7" borderId="0" xfId="0" applyFont="1" applyFill="1"/>
    <xf numFmtId="1" fontId="12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 vertical="center"/>
    </xf>
    <xf numFmtId="1" fontId="13" fillId="9" borderId="18" xfId="0" applyNumberFormat="1" applyFont="1" applyFill="1" applyBorder="1" applyAlignment="1">
      <alignment horizontal="center" vertical="center"/>
    </xf>
    <xf numFmtId="1" fontId="13" fillId="9" borderId="1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center" vertical="center"/>
    </xf>
    <xf numFmtId="165" fontId="12" fillId="6" borderId="0" xfId="0" applyNumberFormat="1" applyFont="1" applyFill="1" applyAlignment="1">
      <alignment vertical="center"/>
    </xf>
    <xf numFmtId="1" fontId="13" fillId="11" borderId="15" xfId="0" applyNumberFormat="1" applyFont="1" applyFill="1" applyBorder="1" applyAlignment="1">
      <alignment horizontal="center"/>
    </xf>
    <xf numFmtId="1" fontId="13" fillId="11" borderId="1" xfId="0" applyNumberFormat="1" applyFont="1" applyFill="1" applyBorder="1" applyAlignment="1">
      <alignment horizontal="center"/>
    </xf>
    <xf numFmtId="0" fontId="13" fillId="11" borderId="1" xfId="0" applyFont="1" applyFill="1" applyBorder="1" applyAlignment="1">
      <alignment horizontal="left"/>
    </xf>
    <xf numFmtId="164" fontId="13" fillId="11" borderId="1" xfId="0" applyNumberFormat="1" applyFont="1" applyFill="1" applyBorder="1" applyAlignment="1">
      <alignment horizontal="center" vertical="center"/>
    </xf>
    <xf numFmtId="1" fontId="13" fillId="11" borderId="11" xfId="0" applyNumberFormat="1" applyFont="1" applyFill="1" applyBorder="1" applyAlignment="1">
      <alignment horizontal="center"/>
    </xf>
    <xf numFmtId="1" fontId="13" fillId="11" borderId="1" xfId="0" applyNumberFormat="1" applyFont="1" applyFill="1" applyBorder="1" applyAlignment="1">
      <alignment horizontal="center" vertical="center"/>
    </xf>
    <xf numFmtId="1" fontId="9" fillId="11" borderId="1" xfId="0" applyNumberFormat="1" applyFont="1" applyFill="1" applyBorder="1" applyAlignment="1">
      <alignment horizontal="center" vertical="center"/>
    </xf>
    <xf numFmtId="1" fontId="9" fillId="11" borderId="16" xfId="0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1" fontId="12" fillId="12" borderId="0" xfId="0" applyNumberFormat="1" applyFont="1" applyFill="1" applyAlignment="1">
      <alignment horizontal="center" vertical="center"/>
    </xf>
    <xf numFmtId="0" fontId="13" fillId="12" borderId="0" xfId="0" applyFont="1" applyFill="1"/>
    <xf numFmtId="14" fontId="29" fillId="12" borderId="0" xfId="12" applyNumberFormat="1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left"/>
    </xf>
    <xf numFmtId="0" fontId="13" fillId="9" borderId="13" xfId="0" applyFont="1" applyFill="1" applyBorder="1" applyAlignment="1">
      <alignment horizontal="left"/>
    </xf>
    <xf numFmtId="164" fontId="13" fillId="9" borderId="13" xfId="0" applyNumberFormat="1" applyFont="1" applyFill="1" applyBorder="1" applyAlignment="1">
      <alignment horizontal="center" vertical="center"/>
    </xf>
    <xf numFmtId="1" fontId="13" fillId="9" borderId="14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66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25" fillId="4" borderId="22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31" fillId="0" borderId="1" xfId="0" applyFont="1" applyBorder="1" applyAlignment="1">
      <alignment horizontal="center"/>
    </xf>
    <xf numFmtId="0" fontId="0" fillId="0" borderId="16" xfId="0" applyBorder="1" applyAlignment="1">
      <alignment vertical="center"/>
    </xf>
    <xf numFmtId="166" fontId="0" fillId="0" borderId="15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166" fontId="0" fillId="0" borderId="27" xfId="0" applyNumberFormat="1" applyBorder="1" applyAlignment="1">
      <alignment horizontal="center" vertical="center"/>
    </xf>
    <xf numFmtId="166" fontId="0" fillId="0" borderId="35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166" fontId="0" fillId="0" borderId="0" xfId="0" applyNumberForma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1" xfId="0" applyNumberFormat="1" applyFont="1" applyBorder="1" applyAlignment="1">
      <alignment vertical="center"/>
    </xf>
    <xf numFmtId="0" fontId="13" fillId="10" borderId="18" xfId="0" applyFont="1" applyFill="1" applyBorder="1" applyAlignment="1">
      <alignment horizontal="left" vertical="center"/>
    </xf>
    <xf numFmtId="0" fontId="13" fillId="10" borderId="15" xfId="0" applyFont="1" applyFill="1" applyBorder="1" applyAlignment="1">
      <alignment horizontal="left" vertical="center"/>
    </xf>
    <xf numFmtId="0" fontId="13" fillId="10" borderId="1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10" borderId="27" xfId="0" applyFont="1" applyFill="1" applyBorder="1" applyAlignment="1">
      <alignment horizontal="left" vertical="center"/>
    </xf>
    <xf numFmtId="0" fontId="13" fillId="10" borderId="28" xfId="0" applyFont="1" applyFill="1" applyBorder="1" applyAlignment="1">
      <alignment horizontal="left" vertical="center"/>
    </xf>
    <xf numFmtId="0" fontId="13" fillId="9" borderId="27" xfId="0" applyFont="1" applyFill="1" applyBorder="1" applyAlignment="1">
      <alignment horizontal="left"/>
    </xf>
    <xf numFmtId="0" fontId="13" fillId="9" borderId="28" xfId="0" applyFont="1" applyFill="1" applyBorder="1" applyAlignment="1">
      <alignment horizontal="left"/>
    </xf>
    <xf numFmtId="164" fontId="13" fillId="9" borderId="28" xfId="0" applyNumberFormat="1" applyFont="1" applyFill="1" applyBorder="1" applyAlignment="1">
      <alignment horizontal="center" vertical="center"/>
    </xf>
    <xf numFmtId="1" fontId="13" fillId="9" borderId="34" xfId="0" applyNumberFormat="1" applyFont="1" applyFill="1" applyBorder="1" applyAlignment="1">
      <alignment horizontal="center"/>
    </xf>
    <xf numFmtId="1" fontId="13" fillId="9" borderId="28" xfId="0" applyNumberFormat="1" applyFont="1" applyFill="1" applyBorder="1" applyAlignment="1">
      <alignment horizontal="center" vertical="center"/>
    </xf>
    <xf numFmtId="1" fontId="9" fillId="9" borderId="28" xfId="0" applyNumberFormat="1" applyFont="1" applyFill="1" applyBorder="1" applyAlignment="1">
      <alignment horizontal="center" vertical="center"/>
    </xf>
    <xf numFmtId="1" fontId="9" fillId="9" borderId="29" xfId="0" applyNumberFormat="1" applyFont="1" applyFill="1" applyBorder="1" applyAlignment="1">
      <alignment horizontal="center" vertical="center"/>
    </xf>
    <xf numFmtId="1" fontId="13" fillId="9" borderId="20" xfId="0" applyNumberFormat="1" applyFont="1" applyFill="1" applyBorder="1" applyAlignment="1">
      <alignment horizontal="center" vertical="center"/>
    </xf>
    <xf numFmtId="1" fontId="13" fillId="9" borderId="23" xfId="0" applyNumberFormat="1" applyFont="1" applyFill="1" applyBorder="1" applyAlignment="1">
      <alignment horizontal="center" vertical="center"/>
    </xf>
    <xf numFmtId="9" fontId="0" fillId="0" borderId="0" xfId="10" applyFont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48" xfId="0" applyBorder="1"/>
    <xf numFmtId="166" fontId="0" fillId="0" borderId="48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0" fillId="0" borderId="15" xfId="0" applyNumberFormat="1" applyBorder="1"/>
    <xf numFmtId="10" fontId="0" fillId="0" borderId="27" xfId="0" applyNumberFormat="1" applyBorder="1" applyAlignment="1">
      <alignment horizontal="center" vertical="center"/>
    </xf>
    <xf numFmtId="10" fontId="0" fillId="0" borderId="28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0" fontId="0" fillId="0" borderId="11" xfId="0" applyNumberFormat="1" applyBorder="1"/>
    <xf numFmtId="0" fontId="25" fillId="4" borderId="40" xfId="0" applyFont="1" applyFill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25" fillId="4" borderId="36" xfId="0" applyFont="1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/>
    </xf>
    <xf numFmtId="0" fontId="31" fillId="0" borderId="48" xfId="0" applyFont="1" applyBorder="1" applyAlignment="1">
      <alignment horizontal="left"/>
    </xf>
    <xf numFmtId="0" fontId="31" fillId="0" borderId="58" xfId="0" applyFont="1" applyBorder="1" applyAlignment="1">
      <alignment horizontal="left"/>
    </xf>
    <xf numFmtId="0" fontId="0" fillId="0" borderId="58" xfId="0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10" fontId="0" fillId="0" borderId="49" xfId="0" applyNumberForma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1" fontId="9" fillId="10" borderId="48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24" fillId="8" borderId="6" xfId="0" applyFont="1" applyFill="1" applyBorder="1" applyAlignment="1">
      <alignment horizontal="center" vertical="center"/>
    </xf>
    <xf numFmtId="1" fontId="24" fillId="8" borderId="0" xfId="0" applyNumberFormat="1" applyFont="1" applyFill="1" applyAlignment="1">
      <alignment horizontal="center" vertical="center"/>
    </xf>
    <xf numFmtId="1" fontId="13" fillId="9" borderId="49" xfId="0" applyNumberFormat="1" applyFont="1" applyFill="1" applyBorder="1" applyAlignment="1">
      <alignment horizontal="center" vertical="center"/>
    </xf>
    <xf numFmtId="1" fontId="13" fillId="9" borderId="48" xfId="0" applyNumberFormat="1" applyFont="1" applyFill="1" applyBorder="1" applyAlignment="1">
      <alignment horizontal="center" vertical="center"/>
    </xf>
    <xf numFmtId="1" fontId="9" fillId="9" borderId="48" xfId="0" applyNumberFormat="1" applyFont="1" applyFill="1" applyBorder="1" applyAlignment="1">
      <alignment horizontal="center" vertical="center"/>
    </xf>
    <xf numFmtId="1" fontId="9" fillId="9" borderId="57" xfId="0" applyNumberFormat="1" applyFont="1" applyFill="1" applyBorder="1" applyAlignment="1">
      <alignment horizontal="center" vertical="center"/>
    </xf>
    <xf numFmtId="1" fontId="13" fillId="9" borderId="15" xfId="0" applyNumberFormat="1" applyFont="1" applyFill="1" applyBorder="1" applyAlignment="1">
      <alignment horizontal="center" vertical="center"/>
    </xf>
    <xf numFmtId="1" fontId="13" fillId="9" borderId="27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15" fillId="0" borderId="0" xfId="6"/>
    <xf numFmtId="0" fontId="0" fillId="4" borderId="1" xfId="0" applyFill="1" applyBorder="1"/>
    <xf numFmtId="0" fontId="33" fillId="15" borderId="1" xfId="0" applyFont="1" applyFill="1" applyBorder="1"/>
    <xf numFmtId="0" fontId="0" fillId="4" borderId="27" xfId="0" applyFill="1" applyBorder="1"/>
    <xf numFmtId="0" fontId="0" fillId="0" borderId="28" xfId="0" applyBorder="1" applyAlignment="1">
      <alignment horizontal="center"/>
    </xf>
    <xf numFmtId="0" fontId="3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13" fillId="9" borderId="49" xfId="0" applyFont="1" applyFill="1" applyBorder="1" applyAlignment="1">
      <alignment horizontal="left"/>
    </xf>
    <xf numFmtId="0" fontId="13" fillId="9" borderId="48" xfId="0" applyFont="1" applyFill="1" applyBorder="1" applyAlignment="1">
      <alignment horizontal="left"/>
    </xf>
    <xf numFmtId="164" fontId="13" fillId="9" borderId="48" xfId="0" applyNumberFormat="1" applyFont="1" applyFill="1" applyBorder="1" applyAlignment="1">
      <alignment horizontal="center" vertical="center"/>
    </xf>
    <xf numFmtId="1" fontId="13" fillId="9" borderId="58" xfId="0" applyNumberFormat="1" applyFont="1" applyFill="1" applyBorder="1" applyAlignment="1">
      <alignment horizontal="center"/>
    </xf>
    <xf numFmtId="0" fontId="21" fillId="7" borderId="25" xfId="0" applyFont="1" applyFill="1" applyBorder="1" applyAlignment="1">
      <alignment horizontal="center" vertical="center"/>
    </xf>
    <xf numFmtId="1" fontId="13" fillId="9" borderId="49" xfId="0" applyNumberFormat="1" applyFont="1" applyFill="1" applyBorder="1" applyAlignment="1">
      <alignment horizontal="center"/>
    </xf>
    <xf numFmtId="1" fontId="13" fillId="9" borderId="48" xfId="0" applyNumberFormat="1" applyFont="1" applyFill="1" applyBorder="1" applyAlignment="1">
      <alignment horizontal="center"/>
    </xf>
    <xf numFmtId="1" fontId="13" fillId="9" borderId="27" xfId="0" applyNumberFormat="1" applyFont="1" applyFill="1" applyBorder="1" applyAlignment="1">
      <alignment horizontal="center"/>
    </xf>
    <xf numFmtId="1" fontId="13" fillId="9" borderId="28" xfId="0" applyNumberFormat="1" applyFont="1" applyFill="1" applyBorder="1" applyAlignment="1">
      <alignment horizont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4" borderId="57" xfId="0" applyNumberFormat="1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left"/>
    </xf>
    <xf numFmtId="0" fontId="13" fillId="4" borderId="28" xfId="0" applyFont="1" applyFill="1" applyBorder="1" applyAlignment="1">
      <alignment horizontal="left"/>
    </xf>
    <xf numFmtId="164" fontId="13" fillId="4" borderId="28" xfId="0" applyNumberFormat="1" applyFont="1" applyFill="1" applyBorder="1" applyAlignment="1">
      <alignment horizontal="center" vertical="center"/>
    </xf>
    <xf numFmtId="1" fontId="13" fillId="4" borderId="34" xfId="0" applyNumberFormat="1" applyFont="1" applyFill="1" applyBorder="1" applyAlignment="1">
      <alignment horizontal="center"/>
    </xf>
    <xf numFmtId="1" fontId="13" fillId="4" borderId="27" xfId="0" applyNumberFormat="1" applyFont="1" applyFill="1" applyBorder="1" applyAlignment="1">
      <alignment horizontal="center"/>
    </xf>
    <xf numFmtId="1" fontId="13" fillId="4" borderId="28" xfId="0" applyNumberFormat="1" applyFont="1" applyFill="1" applyBorder="1" applyAlignment="1">
      <alignment horizont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29" xfId="0" applyNumberFormat="1" applyFont="1" applyFill="1" applyBorder="1" applyAlignment="1">
      <alignment horizontal="center" vertical="center"/>
    </xf>
    <xf numFmtId="1" fontId="9" fillId="11" borderId="48" xfId="0" applyNumberFormat="1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left"/>
    </xf>
    <xf numFmtId="0" fontId="13" fillId="11" borderId="27" xfId="0" applyFont="1" applyFill="1" applyBorder="1" applyAlignment="1">
      <alignment horizontal="left"/>
    </xf>
    <xf numFmtId="0" fontId="13" fillId="11" borderId="28" xfId="0" applyFont="1" applyFill="1" applyBorder="1" applyAlignment="1">
      <alignment horizontal="left"/>
    </xf>
    <xf numFmtId="164" fontId="13" fillId="11" borderId="28" xfId="0" applyNumberFormat="1" applyFont="1" applyFill="1" applyBorder="1" applyAlignment="1">
      <alignment horizontal="center" vertical="center"/>
    </xf>
    <xf numFmtId="1" fontId="13" fillId="11" borderId="34" xfId="0" applyNumberFormat="1" applyFont="1" applyFill="1" applyBorder="1" applyAlignment="1">
      <alignment horizontal="center"/>
    </xf>
    <xf numFmtId="1" fontId="13" fillId="11" borderId="27" xfId="0" applyNumberFormat="1" applyFont="1" applyFill="1" applyBorder="1" applyAlignment="1">
      <alignment horizontal="center"/>
    </xf>
    <xf numFmtId="1" fontId="13" fillId="11" borderId="28" xfId="0" applyNumberFormat="1" applyFont="1" applyFill="1" applyBorder="1" applyAlignment="1">
      <alignment horizontal="center"/>
    </xf>
    <xf numFmtId="1" fontId="9" fillId="11" borderId="28" xfId="0" applyNumberFormat="1" applyFont="1" applyFill="1" applyBorder="1" applyAlignment="1">
      <alignment horizontal="center" vertical="center"/>
    </xf>
    <xf numFmtId="1" fontId="9" fillId="11" borderId="29" xfId="0" applyNumberFormat="1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1" fontId="12" fillId="5" borderId="38" xfId="0" applyNumberFormat="1" applyFont="1" applyFill="1" applyBorder="1" applyAlignment="1">
      <alignment horizontal="center" vertical="center"/>
    </xf>
    <xf numFmtId="1" fontId="21" fillId="7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" fontId="12" fillId="6" borderId="0" xfId="0" applyNumberFormat="1" applyFont="1" applyFill="1" applyAlignment="1">
      <alignment horizontal="center" vertical="center"/>
    </xf>
    <xf numFmtId="1" fontId="13" fillId="17" borderId="15" xfId="0" applyNumberFormat="1" applyFont="1" applyFill="1" applyBorder="1" applyAlignment="1">
      <alignment horizontal="center"/>
    </xf>
    <xf numFmtId="1" fontId="13" fillId="17" borderId="1" xfId="0" applyNumberFormat="1" applyFont="1" applyFill="1" applyBorder="1" applyAlignment="1">
      <alignment horizontal="center"/>
    </xf>
    <xf numFmtId="1" fontId="13" fillId="17" borderId="16" xfId="0" applyNumberFormat="1" applyFont="1" applyFill="1" applyBorder="1" applyAlignment="1">
      <alignment horizontal="center"/>
    </xf>
    <xf numFmtId="1" fontId="13" fillId="17" borderId="1" xfId="0" applyNumberFormat="1" applyFont="1" applyFill="1" applyBorder="1" applyAlignment="1">
      <alignment horizontal="center" vertical="center"/>
    </xf>
    <xf numFmtId="1" fontId="9" fillId="17" borderId="1" xfId="0" applyNumberFormat="1" applyFont="1" applyFill="1" applyBorder="1" applyAlignment="1">
      <alignment horizontal="center" vertical="center"/>
    </xf>
    <xf numFmtId="1" fontId="9" fillId="17" borderId="16" xfId="0" applyNumberFormat="1" applyFont="1" applyFill="1" applyBorder="1" applyAlignment="1">
      <alignment horizontal="center" vertical="center"/>
    </xf>
    <xf numFmtId="0" fontId="13" fillId="17" borderId="15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164" fontId="13" fillId="17" borderId="1" xfId="0" applyNumberFormat="1" applyFont="1" applyFill="1" applyBorder="1" applyAlignment="1">
      <alignment horizontal="center" vertical="center"/>
    </xf>
    <xf numFmtId="1" fontId="13" fillId="17" borderId="11" xfId="0" applyNumberFormat="1" applyFont="1" applyFill="1" applyBorder="1" applyAlignment="1">
      <alignment horizontal="center"/>
    </xf>
    <xf numFmtId="0" fontId="13" fillId="17" borderId="20" xfId="0" applyFont="1" applyFill="1" applyBorder="1" applyAlignment="1">
      <alignment horizontal="left"/>
    </xf>
    <xf numFmtId="0" fontId="13" fillId="17" borderId="18" xfId="0" applyFont="1" applyFill="1" applyBorder="1" applyAlignment="1">
      <alignment horizontal="left"/>
    </xf>
    <xf numFmtId="164" fontId="13" fillId="17" borderId="18" xfId="0" applyNumberFormat="1" applyFont="1" applyFill="1" applyBorder="1" applyAlignment="1">
      <alignment horizontal="center" vertical="center"/>
    </xf>
    <xf numFmtId="1" fontId="13" fillId="17" borderId="19" xfId="0" applyNumberFormat="1" applyFont="1" applyFill="1" applyBorder="1" applyAlignment="1">
      <alignment horizontal="center"/>
    </xf>
    <xf numFmtId="0" fontId="13" fillId="17" borderId="27" xfId="0" applyFont="1" applyFill="1" applyBorder="1" applyAlignment="1">
      <alignment horizontal="left"/>
    </xf>
    <xf numFmtId="0" fontId="13" fillId="17" borderId="28" xfId="0" applyFont="1" applyFill="1" applyBorder="1" applyAlignment="1">
      <alignment horizontal="left"/>
    </xf>
    <xf numFmtId="164" fontId="13" fillId="17" borderId="28" xfId="0" applyNumberFormat="1" applyFont="1" applyFill="1" applyBorder="1" applyAlignment="1">
      <alignment horizontal="center" vertical="center"/>
    </xf>
    <xf numFmtId="1" fontId="13" fillId="17" borderId="34" xfId="0" applyNumberFormat="1" applyFont="1" applyFill="1" applyBorder="1" applyAlignment="1">
      <alignment horizontal="center"/>
    </xf>
    <xf numFmtId="0" fontId="27" fillId="0" borderId="36" xfId="0" applyFont="1" applyBorder="1" applyAlignment="1">
      <alignment horizontal="center"/>
    </xf>
    <xf numFmtId="49" fontId="9" fillId="0" borderId="34" xfId="0" applyNumberFormat="1" applyFont="1" applyBorder="1" applyAlignment="1">
      <alignment horizontal="left" vertical="center"/>
    </xf>
    <xf numFmtId="0" fontId="31" fillId="0" borderId="28" xfId="0" applyFont="1" applyBorder="1" applyAlignment="1">
      <alignment horizontal="left"/>
    </xf>
    <xf numFmtId="0" fontId="31" fillId="0" borderId="34" xfId="0" applyFont="1" applyBorder="1" applyAlignment="1">
      <alignment horizontal="left"/>
    </xf>
    <xf numFmtId="0" fontId="0" fillId="0" borderId="34" xfId="0" applyBorder="1" applyAlignment="1">
      <alignment horizontal="left" vertical="center"/>
    </xf>
    <xf numFmtId="10" fontId="0" fillId="0" borderId="28" xfId="0" applyNumberFormat="1" applyBorder="1"/>
    <xf numFmtId="10" fontId="0" fillId="0" borderId="34" xfId="0" applyNumberFormat="1" applyBorder="1"/>
    <xf numFmtId="0" fontId="25" fillId="4" borderId="64" xfId="0" applyFont="1" applyFill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vertical="center"/>
    </xf>
    <xf numFmtId="49" fontId="25" fillId="4" borderId="19" xfId="0" applyNumberFormat="1" applyFont="1" applyFill="1" applyBorder="1" applyAlignment="1">
      <alignment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65" xfId="0" applyFont="1" applyFill="1" applyBorder="1" applyAlignment="1">
      <alignment horizontal="center" vertical="center"/>
    </xf>
    <xf numFmtId="0" fontId="25" fillId="4" borderId="66" xfId="0" applyFont="1" applyFill="1" applyBorder="1" applyAlignment="1">
      <alignment horizontal="center" vertical="center"/>
    </xf>
    <xf numFmtId="0" fontId="25" fillId="4" borderId="64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49" fontId="25" fillId="4" borderId="11" xfId="0" applyNumberFormat="1" applyFont="1" applyFill="1" applyBorder="1" applyAlignment="1">
      <alignment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1" fillId="0" borderId="11" xfId="0" applyFont="1" applyBorder="1"/>
    <xf numFmtId="0" fontId="38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8" fillId="0" borderId="1" xfId="0" applyFont="1" applyBorder="1"/>
    <xf numFmtId="0" fontId="38" fillId="0" borderId="11" xfId="0" applyFont="1" applyBorder="1"/>
    <xf numFmtId="2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7" fontId="38" fillId="0" borderId="1" xfId="0" applyNumberFormat="1" applyFont="1" applyBorder="1" applyAlignment="1">
      <alignment horizontal="center"/>
    </xf>
    <xf numFmtId="0" fontId="0" fillId="0" borderId="11" xfId="0" applyBorder="1"/>
    <xf numFmtId="166" fontId="25" fillId="4" borderId="20" xfId="0" applyNumberFormat="1" applyFont="1" applyFill="1" applyBorder="1" applyAlignment="1">
      <alignment horizontal="center" vertical="center"/>
    </xf>
    <xf numFmtId="166" fontId="25" fillId="4" borderId="12" xfId="0" applyNumberFormat="1" applyFont="1" applyFill="1" applyBorder="1" applyAlignment="1">
      <alignment horizontal="center" vertical="center"/>
    </xf>
    <xf numFmtId="166" fontId="25" fillId="4" borderId="18" xfId="0" applyNumberFormat="1" applyFont="1" applyFill="1" applyBorder="1" applyAlignment="1">
      <alignment horizontal="center" vertical="center"/>
    </xf>
    <xf numFmtId="166" fontId="25" fillId="4" borderId="19" xfId="0" applyNumberFormat="1" applyFont="1" applyFill="1" applyBorder="1" applyAlignment="1">
      <alignment horizontal="center" vertical="center"/>
    </xf>
    <xf numFmtId="166" fontId="25" fillId="4" borderId="21" xfId="0" applyNumberFormat="1" applyFont="1" applyFill="1" applyBorder="1" applyAlignment="1">
      <alignment horizontal="center" vertical="center"/>
    </xf>
    <xf numFmtId="166" fontId="25" fillId="4" borderId="15" xfId="0" applyNumberFormat="1" applyFont="1" applyFill="1" applyBorder="1" applyAlignment="1">
      <alignment horizontal="center" vertical="center"/>
    </xf>
    <xf numFmtId="166" fontId="25" fillId="4" borderId="17" xfId="0" applyNumberFormat="1" applyFont="1" applyFill="1" applyBorder="1" applyAlignment="1">
      <alignment horizontal="center" vertical="center"/>
    </xf>
    <xf numFmtId="166" fontId="25" fillId="4" borderId="1" xfId="0" applyNumberFormat="1" applyFont="1" applyFill="1" applyBorder="1" applyAlignment="1">
      <alignment horizontal="center" vertical="center"/>
    </xf>
    <xf numFmtId="166" fontId="25" fillId="4" borderId="11" xfId="0" applyNumberFormat="1" applyFont="1" applyFill="1" applyBorder="1" applyAlignment="1">
      <alignment horizontal="center" vertical="center"/>
    </xf>
    <xf numFmtId="166" fontId="25" fillId="4" borderId="16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11" borderId="67" xfId="0" applyFont="1" applyFill="1" applyBorder="1" applyAlignment="1">
      <alignment horizontal="left"/>
    </xf>
    <xf numFmtId="0" fontId="13" fillId="11" borderId="60" xfId="0" applyFont="1" applyFill="1" applyBorder="1" applyAlignment="1">
      <alignment horizontal="left"/>
    </xf>
    <xf numFmtId="164" fontId="13" fillId="11" borderId="60" xfId="0" applyNumberFormat="1" applyFont="1" applyFill="1" applyBorder="1" applyAlignment="1">
      <alignment horizontal="center" vertical="center"/>
    </xf>
    <xf numFmtId="1" fontId="13" fillId="11" borderId="68" xfId="0" applyNumberFormat="1" applyFont="1" applyFill="1" applyBorder="1" applyAlignment="1">
      <alignment horizontal="center"/>
    </xf>
    <xf numFmtId="166" fontId="0" fillId="0" borderId="1" xfId="0" applyNumberFormat="1" applyBorder="1"/>
    <xf numFmtId="1" fontId="13" fillId="17" borderId="27" xfId="0" applyNumberFormat="1" applyFont="1" applyFill="1" applyBorder="1" applyAlignment="1">
      <alignment horizontal="center"/>
    </xf>
    <xf numFmtId="1" fontId="13" fillId="17" borderId="28" xfId="0" applyNumberFormat="1" applyFont="1" applyFill="1" applyBorder="1" applyAlignment="1">
      <alignment horizontal="center"/>
    </xf>
    <xf numFmtId="1" fontId="9" fillId="17" borderId="28" xfId="0" applyNumberFormat="1" applyFont="1" applyFill="1" applyBorder="1" applyAlignment="1">
      <alignment horizontal="center" vertical="center"/>
    </xf>
    <xf numFmtId="1" fontId="9" fillId="17" borderId="29" xfId="0" applyNumberFormat="1" applyFont="1" applyFill="1" applyBorder="1" applyAlignment="1">
      <alignment horizontal="center" vertical="center"/>
    </xf>
    <xf numFmtId="167" fontId="17" fillId="0" borderId="2" xfId="0" applyNumberFormat="1" applyFont="1" applyBorder="1" applyAlignment="1">
      <alignment horizontal="center" vertical="center"/>
    </xf>
    <xf numFmtId="167" fontId="0" fillId="0" borderId="15" xfId="0" applyNumberForma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167" fontId="0" fillId="0" borderId="27" xfId="0" applyNumberFormat="1" applyBorder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167" fontId="0" fillId="0" borderId="28" xfId="0" applyNumberFormat="1" applyBorder="1" applyAlignment="1">
      <alignment horizontal="center" vertical="center"/>
    </xf>
    <xf numFmtId="167" fontId="0" fillId="0" borderId="34" xfId="0" applyNumberFormat="1" applyBorder="1" applyAlignment="1">
      <alignment horizontal="center" vertical="center"/>
    </xf>
    <xf numFmtId="167" fontId="0" fillId="0" borderId="29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7" fontId="40" fillId="0" borderId="1" xfId="0" applyNumberFormat="1" applyFont="1" applyBorder="1" applyAlignment="1">
      <alignment horizontal="center"/>
    </xf>
    <xf numFmtId="167" fontId="38" fillId="0" borderId="1" xfId="0" applyNumberFormat="1" applyFont="1" applyBorder="1" applyAlignment="1">
      <alignment horizontal="left" inden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 indent="1"/>
    </xf>
    <xf numFmtId="167" fontId="9" fillId="0" borderId="1" xfId="0" applyNumberFormat="1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67" fontId="38" fillId="0" borderId="18" xfId="0" applyNumberFormat="1" applyFont="1" applyBorder="1" applyAlignment="1">
      <alignment horizontal="center"/>
    </xf>
    <xf numFmtId="0" fontId="9" fillId="0" borderId="28" xfId="0" applyFont="1" applyBorder="1" applyAlignment="1">
      <alignment vertical="center"/>
    </xf>
    <xf numFmtId="49" fontId="9" fillId="0" borderId="34" xfId="0" applyNumberFormat="1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29" fillId="8" borderId="25" xfId="12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29" fillId="8" borderId="26" xfId="12" applyNumberFormat="1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1" fontId="13" fillId="7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1" xfId="0" applyNumberFormat="1" applyBorder="1" applyAlignment="1">
      <alignment vertical="center"/>
    </xf>
    <xf numFmtId="10" fontId="0" fillId="0" borderId="28" xfId="0" applyNumberFormat="1" applyBorder="1" applyAlignment="1">
      <alignment vertical="center"/>
    </xf>
    <xf numFmtId="10" fontId="0" fillId="0" borderId="58" xfId="0" applyNumberFormat="1" applyBorder="1" applyAlignment="1">
      <alignment horizontal="center" vertical="center"/>
    </xf>
    <xf numFmtId="10" fontId="0" fillId="0" borderId="11" xfId="0" applyNumberFormat="1" applyBorder="1" applyAlignment="1">
      <alignment vertical="center"/>
    </xf>
    <xf numFmtId="10" fontId="0" fillId="0" borderId="34" xfId="0" applyNumberFormat="1" applyBorder="1" applyAlignment="1">
      <alignment vertical="center"/>
    </xf>
    <xf numFmtId="0" fontId="25" fillId="0" borderId="4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0" fontId="33" fillId="15" borderId="70" xfId="0" applyFont="1" applyFill="1" applyBorder="1"/>
    <xf numFmtId="0" fontId="44" fillId="0" borderId="1" xfId="0" applyFont="1" applyBorder="1"/>
    <xf numFmtId="167" fontId="44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12" fillId="7" borderId="25" xfId="0" applyFont="1" applyFill="1" applyBorder="1" applyAlignment="1">
      <alignment horizontal="center" vertical="center"/>
    </xf>
    <xf numFmtId="49" fontId="29" fillId="8" borderId="0" xfId="12" applyNumberFormat="1" applyFont="1" applyFill="1" applyBorder="1" applyAlignment="1">
      <alignment horizontal="center" vertical="center"/>
    </xf>
    <xf numFmtId="1" fontId="9" fillId="10" borderId="73" xfId="0" applyNumberFormat="1" applyFont="1" applyFill="1" applyBorder="1" applyAlignment="1">
      <alignment horizontal="center" vertical="center"/>
    </xf>
    <xf numFmtId="49" fontId="29" fillId="8" borderId="39" xfId="12" applyNumberFormat="1" applyFont="1" applyFill="1" applyBorder="1" applyAlignment="1">
      <alignment horizontal="center" vertical="center"/>
    </xf>
    <xf numFmtId="1" fontId="13" fillId="7" borderId="72" xfId="0" applyNumberFormat="1" applyFont="1" applyFill="1" applyBorder="1" applyAlignment="1">
      <alignment horizontal="center" vertical="center"/>
    </xf>
    <xf numFmtId="1" fontId="9" fillId="9" borderId="58" xfId="0" applyNumberFormat="1" applyFont="1" applyFill="1" applyBorder="1" applyAlignment="1">
      <alignment horizontal="center" vertical="center"/>
    </xf>
    <xf numFmtId="1" fontId="9" fillId="9" borderId="11" xfId="0" applyNumberFormat="1" applyFont="1" applyFill="1" applyBorder="1" applyAlignment="1">
      <alignment horizontal="center" vertical="center"/>
    </xf>
    <xf numFmtId="1" fontId="9" fillId="9" borderId="34" xfId="0" applyNumberFormat="1" applyFont="1" applyFill="1" applyBorder="1" applyAlignment="1">
      <alignment horizontal="center" vertical="center"/>
    </xf>
    <xf numFmtId="1" fontId="13" fillId="7" borderId="39" xfId="0" applyNumberFormat="1" applyFont="1" applyFill="1" applyBorder="1" applyAlignment="1">
      <alignment horizontal="center" vertical="center"/>
    </xf>
    <xf numFmtId="1" fontId="9" fillId="4" borderId="58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9" fillId="4" borderId="34" xfId="0" applyNumberFormat="1" applyFont="1" applyFill="1" applyBorder="1" applyAlignment="1">
      <alignment horizontal="center" vertical="center"/>
    </xf>
    <xf numFmtId="1" fontId="9" fillId="11" borderId="58" xfId="0" applyNumberFormat="1" applyFont="1" applyFill="1" applyBorder="1" applyAlignment="1">
      <alignment horizontal="center" vertical="center"/>
    </xf>
    <xf numFmtId="1" fontId="9" fillId="11" borderId="11" xfId="0" applyNumberFormat="1" applyFont="1" applyFill="1" applyBorder="1" applyAlignment="1">
      <alignment horizontal="center" vertical="center"/>
    </xf>
    <xf numFmtId="1" fontId="9" fillId="11" borderId="34" xfId="0" applyNumberFormat="1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9" fillId="18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1" fontId="9" fillId="11" borderId="18" xfId="0" applyNumberFormat="1" applyFont="1" applyFill="1" applyBorder="1" applyAlignment="1">
      <alignment horizontal="center" vertical="center"/>
    </xf>
    <xf numFmtId="0" fontId="25" fillId="4" borderId="74" xfId="0" applyFont="1" applyFill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/>
    <xf numFmtId="0" fontId="0" fillId="0" borderId="7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1" fontId="9" fillId="9" borderId="18" xfId="0" applyNumberFormat="1" applyFont="1" applyFill="1" applyBorder="1" applyAlignment="1">
      <alignment horizontal="center" vertical="center"/>
    </xf>
    <xf numFmtId="49" fontId="0" fillId="18" borderId="11" xfId="0" applyNumberForma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49" fontId="15" fillId="0" borderId="11" xfId="0" applyNumberFormat="1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31" fillId="0" borderId="60" xfId="0" applyFont="1" applyBorder="1" applyAlignment="1">
      <alignment vertical="center" wrapText="1"/>
    </xf>
    <xf numFmtId="0" fontId="31" fillId="0" borderId="54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1" fontId="9" fillId="10" borderId="54" xfId="0" applyNumberFormat="1" applyFont="1" applyFill="1" applyBorder="1" applyAlignment="1">
      <alignment horizontal="center" vertical="center"/>
    </xf>
    <xf numFmtId="1" fontId="9" fillId="10" borderId="53" xfId="0" applyNumberFormat="1" applyFont="1" applyFill="1" applyBorder="1" applyAlignment="1">
      <alignment horizontal="center" vertical="center"/>
    </xf>
    <xf numFmtId="1" fontId="9" fillId="9" borderId="21" xfId="0" applyNumberFormat="1" applyFont="1" applyFill="1" applyBorder="1" applyAlignment="1">
      <alignment horizontal="center" vertical="center"/>
    </xf>
    <xf numFmtId="1" fontId="9" fillId="9" borderId="78" xfId="0" applyNumberFormat="1" applyFont="1" applyFill="1" applyBorder="1" applyAlignment="1">
      <alignment horizontal="center" vertical="center"/>
    </xf>
    <xf numFmtId="1" fontId="9" fillId="9" borderId="79" xfId="0" applyNumberFormat="1" applyFont="1" applyFill="1" applyBorder="1" applyAlignment="1">
      <alignment horizontal="center" vertical="center"/>
    </xf>
    <xf numFmtId="1" fontId="9" fillId="4" borderId="75" xfId="0" applyNumberFormat="1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1" fontId="9" fillId="11" borderId="32" xfId="0" applyNumberFormat="1" applyFont="1" applyFill="1" applyBorder="1" applyAlignment="1">
      <alignment horizontal="center" vertical="center"/>
    </xf>
    <xf numFmtId="1" fontId="9" fillId="11" borderId="21" xfId="0" applyNumberFormat="1" applyFont="1" applyFill="1" applyBorder="1" applyAlignment="1">
      <alignment horizontal="center" vertical="center"/>
    </xf>
    <xf numFmtId="1" fontId="9" fillId="17" borderId="32" xfId="0" applyNumberFormat="1" applyFont="1" applyFill="1" applyBorder="1" applyAlignment="1">
      <alignment horizontal="center" vertical="center"/>
    </xf>
    <xf numFmtId="1" fontId="9" fillId="10" borderId="18" xfId="0" applyNumberFormat="1" applyFont="1" applyFill="1" applyBorder="1" applyAlignment="1">
      <alignment horizontal="center" vertical="center"/>
    </xf>
    <xf numFmtId="1" fontId="9" fillId="4" borderId="31" xfId="0" applyNumberFormat="1" applyFont="1" applyFill="1" applyBorder="1" applyAlignment="1">
      <alignment horizontal="center" vertical="center"/>
    </xf>
    <xf numFmtId="0" fontId="33" fillId="15" borderId="90" xfId="0" applyFont="1" applyFill="1" applyBorder="1"/>
    <xf numFmtId="0" fontId="33" fillId="15" borderId="91" xfId="0" applyFont="1" applyFill="1" applyBorder="1"/>
    <xf numFmtId="0" fontId="33" fillId="15" borderId="92" xfId="0" applyFont="1" applyFill="1" applyBorder="1"/>
    <xf numFmtId="0" fontId="33" fillId="15" borderId="76" xfId="0" applyFont="1" applyFill="1" applyBorder="1"/>
    <xf numFmtId="0" fontId="12" fillId="12" borderId="25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25" fillId="4" borderId="77" xfId="0" applyFont="1" applyFill="1" applyBorder="1" applyAlignment="1">
      <alignment vertical="center"/>
    </xf>
    <xf numFmtId="0" fontId="12" fillId="12" borderId="38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1" fontId="9" fillId="4" borderId="18" xfId="0" applyNumberFormat="1" applyFont="1" applyFill="1" applyBorder="1" applyAlignment="1">
      <alignment horizontal="center" vertical="center"/>
    </xf>
    <xf numFmtId="1" fontId="13" fillId="11" borderId="18" xfId="0" applyNumberFormat="1" applyFont="1" applyFill="1" applyBorder="1" applyAlignment="1">
      <alignment horizontal="center"/>
    </xf>
    <xf numFmtId="1" fontId="13" fillId="17" borderId="20" xfId="0" applyNumberFormat="1" applyFont="1" applyFill="1" applyBorder="1" applyAlignment="1">
      <alignment horizontal="center"/>
    </xf>
    <xf numFmtId="1" fontId="13" fillId="17" borderId="18" xfId="0" applyNumberFormat="1" applyFont="1" applyFill="1" applyBorder="1" applyAlignment="1">
      <alignment horizontal="center"/>
    </xf>
    <xf numFmtId="1" fontId="13" fillId="17" borderId="17" xfId="0" applyNumberFormat="1" applyFont="1" applyFill="1" applyBorder="1" applyAlignment="1">
      <alignment horizontal="center"/>
    </xf>
    <xf numFmtId="1" fontId="9" fillId="9" borderId="0" xfId="0" applyNumberFormat="1" applyFont="1" applyFill="1" applyAlignment="1">
      <alignment horizontal="center" vertical="center"/>
    </xf>
    <xf numFmtId="1" fontId="9" fillId="11" borderId="3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49" fontId="0" fillId="0" borderId="16" xfId="0" applyNumberFormat="1" applyBorder="1" applyAlignment="1">
      <alignment vertical="center"/>
    </xf>
    <xf numFmtId="0" fontId="0" fillId="0" borderId="16" xfId="0" applyBorder="1"/>
    <xf numFmtId="0" fontId="0" fillId="0" borderId="22" xfId="0" applyBorder="1" applyAlignment="1">
      <alignment horizontal="center"/>
    </xf>
    <xf numFmtId="0" fontId="13" fillId="9" borderId="0" xfId="0" applyFont="1" applyFill="1" applyAlignment="1">
      <alignment horizontal="left"/>
    </xf>
    <xf numFmtId="164" fontId="13" fillId="9" borderId="0" xfId="0" applyNumberFormat="1" applyFont="1" applyFill="1" applyAlignment="1">
      <alignment horizontal="center" vertical="center"/>
    </xf>
    <xf numFmtId="1" fontId="13" fillId="9" borderId="0" xfId="0" applyNumberFormat="1" applyFont="1" applyFill="1" applyAlignment="1">
      <alignment horizontal="center"/>
    </xf>
    <xf numFmtId="1" fontId="13" fillId="9" borderId="0" xfId="0" applyNumberFormat="1" applyFont="1" applyFill="1" applyAlignment="1">
      <alignment horizontal="center" vertical="center"/>
    </xf>
    <xf numFmtId="1" fontId="13" fillId="7" borderId="0" xfId="0" applyNumberFormat="1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9" borderId="60" xfId="0" applyFont="1" applyFill="1" applyBorder="1" applyAlignment="1">
      <alignment horizontal="left"/>
    </xf>
    <xf numFmtId="164" fontId="13" fillId="9" borderId="60" xfId="0" applyNumberFormat="1" applyFont="1" applyFill="1" applyBorder="1" applyAlignment="1">
      <alignment horizontal="center" vertical="center"/>
    </xf>
    <xf numFmtId="1" fontId="13" fillId="9" borderId="68" xfId="0" applyNumberFormat="1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 vertical="center"/>
    </xf>
    <xf numFmtId="1" fontId="9" fillId="10" borderId="31" xfId="0" applyNumberFormat="1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left" vertical="center"/>
    </xf>
    <xf numFmtId="0" fontId="13" fillId="10" borderId="48" xfId="0" applyFont="1" applyFill="1" applyBorder="1" applyAlignment="1">
      <alignment horizontal="left" vertical="center"/>
    </xf>
    <xf numFmtId="164" fontId="13" fillId="10" borderId="48" xfId="0" applyNumberFormat="1" applyFont="1" applyFill="1" applyBorder="1" applyAlignment="1">
      <alignment horizontal="center" vertical="center"/>
    </xf>
    <xf numFmtId="1" fontId="13" fillId="10" borderId="58" xfId="0" applyNumberFormat="1" applyFont="1" applyFill="1" applyBorder="1" applyAlignment="1">
      <alignment horizontal="center" vertical="center"/>
    </xf>
    <xf numFmtId="1" fontId="13" fillId="10" borderId="49" xfId="0" applyNumberFormat="1" applyFont="1" applyFill="1" applyBorder="1" applyAlignment="1">
      <alignment horizontal="center" vertical="center"/>
    </xf>
    <xf numFmtId="1" fontId="13" fillId="10" borderId="48" xfId="0" applyNumberFormat="1" applyFont="1" applyFill="1" applyBorder="1" applyAlignment="1">
      <alignment horizontal="center" vertical="center"/>
    </xf>
    <xf numFmtId="164" fontId="13" fillId="10" borderId="18" xfId="0" applyNumberFormat="1" applyFont="1" applyFill="1" applyBorder="1" applyAlignment="1">
      <alignment horizontal="center" vertical="center"/>
    </xf>
    <xf numFmtId="0" fontId="13" fillId="9" borderId="67" xfId="0" applyFont="1" applyFill="1" applyBorder="1" applyAlignment="1">
      <alignment horizontal="left"/>
    </xf>
    <xf numFmtId="0" fontId="13" fillId="9" borderId="16" xfId="0" applyFont="1" applyFill="1" applyBorder="1" applyAlignment="1">
      <alignment horizontal="center"/>
    </xf>
    <xf numFmtId="0" fontId="13" fillId="9" borderId="20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9" borderId="56" xfId="0" applyFont="1" applyFill="1" applyBorder="1" applyAlignment="1">
      <alignment horizontal="left"/>
    </xf>
    <xf numFmtId="0" fontId="13" fillId="9" borderId="38" xfId="0" applyFont="1" applyFill="1" applyBorder="1" applyAlignment="1">
      <alignment horizontal="left"/>
    </xf>
    <xf numFmtId="164" fontId="13" fillId="9" borderId="38" xfId="0" applyNumberFormat="1" applyFont="1" applyFill="1" applyBorder="1" applyAlignment="1">
      <alignment horizontal="center" vertical="center"/>
    </xf>
    <xf numFmtId="1" fontId="13" fillId="9" borderId="69" xfId="0" applyNumberFormat="1" applyFont="1" applyFill="1" applyBorder="1" applyAlignment="1">
      <alignment horizontal="center"/>
    </xf>
    <xf numFmtId="0" fontId="13" fillId="9" borderId="4" xfId="0" applyFont="1" applyFill="1" applyBorder="1" applyAlignment="1">
      <alignment horizontal="left"/>
    </xf>
    <xf numFmtId="0" fontId="13" fillId="4" borderId="49" xfId="0" applyFont="1" applyFill="1" applyBorder="1" applyAlignment="1">
      <alignment horizontal="left"/>
    </xf>
    <xf numFmtId="0" fontId="13" fillId="4" borderId="48" xfId="0" applyFont="1" applyFill="1" applyBorder="1" applyAlignment="1">
      <alignment horizontal="left"/>
    </xf>
    <xf numFmtId="164" fontId="13" fillId="4" borderId="48" xfId="0" applyNumberFormat="1" applyFont="1" applyFill="1" applyBorder="1" applyAlignment="1">
      <alignment horizontal="center" vertical="center"/>
    </xf>
    <xf numFmtId="1" fontId="13" fillId="4" borderId="58" xfId="0" applyNumberFormat="1" applyFont="1" applyFill="1" applyBorder="1" applyAlignment="1">
      <alignment horizontal="center"/>
    </xf>
    <xf numFmtId="0" fontId="13" fillId="4" borderId="18" xfId="0" applyFont="1" applyFill="1" applyBorder="1" applyAlignment="1">
      <alignment horizontal="left"/>
    </xf>
    <xf numFmtId="1" fontId="13" fillId="4" borderId="19" xfId="0" applyNumberFormat="1" applyFont="1" applyFill="1" applyBorder="1" applyAlignment="1">
      <alignment horizontal="center"/>
    </xf>
    <xf numFmtId="1" fontId="13" fillId="4" borderId="49" xfId="0" applyNumberFormat="1" applyFont="1" applyFill="1" applyBorder="1" applyAlignment="1">
      <alignment horizontal="center"/>
    </xf>
    <xf numFmtId="1" fontId="13" fillId="4" borderId="48" xfId="0" applyNumberFormat="1" applyFont="1" applyFill="1" applyBorder="1" applyAlignment="1">
      <alignment horizontal="center"/>
    </xf>
    <xf numFmtId="164" fontId="13" fillId="4" borderId="18" xfId="0" applyNumberFormat="1" applyFont="1" applyFill="1" applyBorder="1" applyAlignment="1">
      <alignment horizontal="center" vertical="center"/>
    </xf>
    <xf numFmtId="0" fontId="13" fillId="11" borderId="49" xfId="0" applyFont="1" applyFill="1" applyBorder="1" applyAlignment="1">
      <alignment horizontal="left"/>
    </xf>
    <xf numFmtId="0" fontId="13" fillId="11" borderId="48" xfId="0" applyFont="1" applyFill="1" applyBorder="1" applyAlignment="1">
      <alignment horizontal="left"/>
    </xf>
    <xf numFmtId="164" fontId="13" fillId="11" borderId="48" xfId="0" applyNumberFormat="1" applyFont="1" applyFill="1" applyBorder="1" applyAlignment="1">
      <alignment horizontal="center" vertical="center"/>
    </xf>
    <xf numFmtId="1" fontId="13" fillId="11" borderId="58" xfId="0" applyNumberFormat="1" applyFont="1" applyFill="1" applyBorder="1" applyAlignment="1">
      <alignment horizontal="center"/>
    </xf>
    <xf numFmtId="1" fontId="13" fillId="11" borderId="49" xfId="0" applyNumberFormat="1" applyFont="1" applyFill="1" applyBorder="1" applyAlignment="1">
      <alignment horizontal="center"/>
    </xf>
    <xf numFmtId="0" fontId="13" fillId="11" borderId="18" xfId="0" applyFont="1" applyFill="1" applyBorder="1" applyAlignment="1">
      <alignment horizontal="left"/>
    </xf>
    <xf numFmtId="164" fontId="13" fillId="11" borderId="18" xfId="0" applyNumberFormat="1" applyFont="1" applyFill="1" applyBorder="1" applyAlignment="1">
      <alignment horizontal="center" vertical="center"/>
    </xf>
    <xf numFmtId="1" fontId="13" fillId="11" borderId="19" xfId="0" applyNumberFormat="1" applyFont="1" applyFill="1" applyBorder="1" applyAlignment="1">
      <alignment horizontal="center"/>
    </xf>
    <xf numFmtId="1" fontId="13" fillId="11" borderId="31" xfId="0" applyNumberFormat="1" applyFont="1" applyFill="1" applyBorder="1" applyAlignment="1">
      <alignment horizontal="center"/>
    </xf>
    <xf numFmtId="0" fontId="13" fillId="17" borderId="49" xfId="0" applyFont="1" applyFill="1" applyBorder="1" applyAlignment="1">
      <alignment horizontal="left"/>
    </xf>
    <xf numFmtId="0" fontId="13" fillId="17" borderId="48" xfId="0" applyFont="1" applyFill="1" applyBorder="1" applyAlignment="1">
      <alignment horizontal="left"/>
    </xf>
    <xf numFmtId="164" fontId="13" fillId="17" borderId="48" xfId="0" applyNumberFormat="1" applyFont="1" applyFill="1" applyBorder="1" applyAlignment="1">
      <alignment horizontal="center" vertical="center"/>
    </xf>
    <xf numFmtId="1" fontId="13" fillId="17" borderId="58" xfId="0" applyNumberFormat="1" applyFont="1" applyFill="1" applyBorder="1" applyAlignment="1">
      <alignment horizontal="center"/>
    </xf>
    <xf numFmtId="1" fontId="13" fillId="17" borderId="51" xfId="0" applyNumberFormat="1" applyFont="1" applyFill="1" applyBorder="1" applyAlignment="1">
      <alignment horizontal="center"/>
    </xf>
    <xf numFmtId="1" fontId="13" fillId="17" borderId="31" xfId="0" applyNumberFormat="1" applyFont="1" applyFill="1" applyBorder="1" applyAlignment="1">
      <alignment horizontal="center"/>
    </xf>
    <xf numFmtId="1" fontId="13" fillId="17" borderId="67" xfId="0" applyNumberFormat="1" applyFont="1" applyFill="1" applyBorder="1" applyAlignment="1">
      <alignment horizontal="center"/>
    </xf>
    <xf numFmtId="1" fontId="13" fillId="17" borderId="60" xfId="0" applyNumberFormat="1" applyFont="1" applyFill="1" applyBorder="1" applyAlignment="1">
      <alignment horizontal="center"/>
    </xf>
    <xf numFmtId="1" fontId="13" fillId="9" borderId="20" xfId="0" applyNumberFormat="1" applyFont="1" applyFill="1" applyBorder="1" applyAlignment="1">
      <alignment horizontal="center"/>
    </xf>
    <xf numFmtId="1" fontId="13" fillId="9" borderId="18" xfId="0" applyNumberFormat="1" applyFont="1" applyFill="1" applyBorder="1" applyAlignment="1">
      <alignment horizontal="center"/>
    </xf>
    <xf numFmtId="0" fontId="21" fillId="7" borderId="27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17" fillId="13" borderId="41" xfId="0" applyFont="1" applyFill="1" applyBorder="1" applyAlignment="1">
      <alignment horizontal="center" vertical="center"/>
    </xf>
    <xf numFmtId="0" fontId="17" fillId="13" borderId="42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8" fontId="0" fillId="0" borderId="17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16" xfId="0" applyNumberFormat="1" applyBorder="1" applyAlignment="1">
      <alignment horizontal="center" vertical="center"/>
    </xf>
    <xf numFmtId="0" fontId="25" fillId="4" borderId="11" xfId="0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68" fontId="0" fillId="0" borderId="11" xfId="0" applyNumberFormat="1" applyBorder="1" applyAlignment="1">
      <alignment horizontal="center" vertical="center"/>
    </xf>
    <xf numFmtId="1" fontId="9" fillId="17" borderId="71" xfId="0" applyNumberFormat="1" applyFont="1" applyFill="1" applyBorder="1" applyAlignment="1">
      <alignment horizontal="center" vertical="center"/>
    </xf>
    <xf numFmtId="1" fontId="9" fillId="11" borderId="25" xfId="0" applyNumberFormat="1" applyFont="1" applyFill="1" applyBorder="1" applyAlignment="1">
      <alignment horizontal="center" vertical="center"/>
    </xf>
    <xf numFmtId="1" fontId="9" fillId="7" borderId="25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38" fillId="0" borderId="15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17" fillId="0" borderId="41" xfId="0" applyFont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1" fillId="18" borderId="1" xfId="0" applyFont="1" applyFill="1" applyBorder="1"/>
    <xf numFmtId="0" fontId="0" fillId="18" borderId="54" xfId="0" applyFill="1" applyBorder="1" applyAlignment="1">
      <alignment horizontal="center" vertical="center"/>
    </xf>
    <xf numFmtId="0" fontId="0" fillId="18" borderId="1" xfId="0" applyFill="1" applyBorder="1"/>
    <xf numFmtId="0" fontId="15" fillId="18" borderId="1" xfId="0" applyFont="1" applyFill="1" applyBorder="1"/>
    <xf numFmtId="0" fontId="9" fillId="18" borderId="1" xfId="0" applyFont="1" applyFill="1" applyBorder="1"/>
    <xf numFmtId="0" fontId="15" fillId="18" borderId="1" xfId="10" applyNumberFormat="1" applyFont="1" applyFill="1" applyBorder="1" applyAlignment="1">
      <alignment horizontal="center"/>
    </xf>
    <xf numFmtId="0" fontId="32" fillId="18" borderId="1" xfId="0" applyFont="1" applyFill="1" applyBorder="1" applyAlignment="1">
      <alignment horizontal="center" vertical="center"/>
    </xf>
    <xf numFmtId="0" fontId="15" fillId="50" borderId="49" xfId="0" applyFont="1" applyFill="1" applyBorder="1" applyAlignment="1">
      <alignment horizontal="center"/>
    </xf>
    <xf numFmtId="0" fontId="15" fillId="50" borderId="48" xfId="0" applyFont="1" applyFill="1" applyBorder="1"/>
    <xf numFmtId="0" fontId="9" fillId="18" borderId="48" xfId="0" applyFont="1" applyFill="1" applyBorder="1" applyAlignment="1">
      <alignment horizontal="center" vertical="center"/>
    </xf>
    <xf numFmtId="0" fontId="15" fillId="18" borderId="48" xfId="10" applyNumberFormat="1" applyFont="1" applyFill="1" applyBorder="1" applyAlignment="1">
      <alignment horizontal="center"/>
    </xf>
    <xf numFmtId="0" fontId="15" fillId="50" borderId="48" xfId="0" applyFont="1" applyFill="1" applyBorder="1" applyAlignment="1">
      <alignment horizontal="center" vertical="center"/>
    </xf>
    <xf numFmtId="0" fontId="32" fillId="50" borderId="48" xfId="0" applyFont="1" applyFill="1" applyBorder="1" applyAlignment="1">
      <alignment horizontal="center" vertical="center"/>
    </xf>
    <xf numFmtId="0" fontId="15" fillId="18" borderId="15" xfId="0" applyFont="1" applyFill="1" applyBorder="1" applyAlignment="1">
      <alignment horizontal="center"/>
    </xf>
    <xf numFmtId="0" fontId="31" fillId="50" borderId="1" xfId="0" applyFont="1" applyFill="1" applyBorder="1"/>
    <xf numFmtId="0" fontId="0" fillId="18" borderId="1" xfId="0" applyFill="1" applyBorder="1" applyAlignment="1">
      <alignment horizontal="center" vertical="center"/>
    </xf>
    <xf numFmtId="0" fontId="15" fillId="50" borderId="1" xfId="0" applyFont="1" applyFill="1" applyBorder="1" applyAlignment="1">
      <alignment horizontal="center" vertical="center"/>
    </xf>
    <xf numFmtId="0" fontId="32" fillId="50" borderId="1" xfId="0" applyFont="1" applyFill="1" applyBorder="1" applyAlignment="1">
      <alignment horizontal="center" vertical="center"/>
    </xf>
    <xf numFmtId="0" fontId="15" fillId="18" borderId="15" xfId="0" applyFont="1" applyFill="1" applyBorder="1" applyAlignment="1">
      <alignment horizontal="center" vertical="center"/>
    </xf>
    <xf numFmtId="9" fontId="15" fillId="18" borderId="1" xfId="10" applyFont="1" applyFill="1" applyBorder="1" applyAlignment="1">
      <alignment horizontal="center"/>
    </xf>
    <xf numFmtId="0" fontId="15" fillId="18" borderId="15" xfId="0" applyFont="1" applyFill="1" applyBorder="1"/>
    <xf numFmtId="0" fontId="15" fillId="0" borderId="15" xfId="0" applyFont="1" applyBorder="1"/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" fontId="13" fillId="9" borderId="67" xfId="0" applyNumberFormat="1" applyFont="1" applyFill="1" applyBorder="1" applyAlignment="1">
      <alignment horizontal="center" vertical="center"/>
    </xf>
    <xf numFmtId="1" fontId="13" fillId="9" borderId="60" xfId="0" applyNumberFormat="1" applyFont="1" applyFill="1" applyBorder="1" applyAlignment="1">
      <alignment horizontal="center" vertical="center"/>
    </xf>
    <xf numFmtId="164" fontId="13" fillId="9" borderId="1" xfId="0" applyNumberFormat="1" applyFont="1" applyFill="1" applyBorder="1" applyAlignment="1">
      <alignment horizontal="center"/>
    </xf>
    <xf numFmtId="0" fontId="33" fillId="15" borderId="93" xfId="0" applyFont="1" applyFill="1" applyBorder="1"/>
    <xf numFmtId="0" fontId="33" fillId="15" borderId="94" xfId="0" applyFont="1" applyFill="1" applyBorder="1"/>
    <xf numFmtId="1" fontId="12" fillId="5" borderId="0" xfId="0" applyNumberFormat="1" applyFont="1" applyFill="1" applyAlignment="1">
      <alignment horizontal="center"/>
    </xf>
    <xf numFmtId="1" fontId="9" fillId="9" borderId="3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/>
    </xf>
    <xf numFmtId="0" fontId="17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9" fillId="10" borderId="25" xfId="0" applyNumberFormat="1" applyFont="1" applyFill="1" applyBorder="1" applyAlignment="1">
      <alignment horizontal="center" vertical="center"/>
    </xf>
    <xf numFmtId="1" fontId="13" fillId="7" borderId="1" xfId="0" applyNumberFormat="1" applyFont="1" applyFill="1" applyBorder="1" applyAlignment="1">
      <alignment horizontal="center" vertical="center"/>
    </xf>
    <xf numFmtId="9" fontId="0" fillId="0" borderId="48" xfId="0" applyNumberFormat="1" applyBorder="1" applyAlignment="1">
      <alignment horizontal="center" vertical="center"/>
    </xf>
    <xf numFmtId="9" fontId="0" fillId="0" borderId="48" xfId="0" applyNumberFormat="1" applyBorder="1" applyAlignment="1">
      <alignment vertical="center"/>
    </xf>
    <xf numFmtId="9" fontId="0" fillId="0" borderId="15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9" fontId="0" fillId="0" borderId="77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77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166" fontId="17" fillId="0" borderId="43" xfId="0" applyNumberFormat="1" applyFont="1" applyBorder="1" applyAlignment="1">
      <alignment horizontal="center" vertical="center"/>
    </xf>
    <xf numFmtId="0" fontId="25" fillId="18" borderId="21" xfId="0" applyFont="1" applyFill="1" applyBorder="1" applyAlignment="1">
      <alignment vertical="center"/>
    </xf>
    <xf numFmtId="0" fontId="0" fillId="18" borderId="16" xfId="0" applyFill="1" applyBorder="1" applyAlignment="1">
      <alignment vertical="center"/>
    </xf>
    <xf numFmtId="0" fontId="0" fillId="18" borderId="21" xfId="0" applyFill="1" applyBorder="1" applyAlignment="1">
      <alignment vertical="center"/>
    </xf>
    <xf numFmtId="0" fontId="68" fillId="0" borderId="1" xfId="0" applyFont="1" applyBorder="1"/>
    <xf numFmtId="0" fontId="69" fillId="0" borderId="15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11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166" fontId="69" fillId="0" borderId="17" xfId="0" applyNumberFormat="1" applyFont="1" applyBorder="1" applyAlignment="1">
      <alignment horizontal="center" vertical="center"/>
    </xf>
    <xf numFmtId="0" fontId="69" fillId="0" borderId="27" xfId="0" applyFont="1" applyBorder="1" applyAlignment="1">
      <alignment horizontal="center" vertical="center"/>
    </xf>
    <xf numFmtId="0" fontId="69" fillId="0" borderId="35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69" fillId="0" borderId="34" xfId="0" applyFont="1" applyBorder="1" applyAlignment="1">
      <alignment horizontal="center" vertical="center"/>
    </xf>
    <xf numFmtId="0" fontId="69" fillId="0" borderId="2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0" fontId="70" fillId="4" borderId="49" xfId="0" applyFont="1" applyFill="1" applyBorder="1"/>
    <xf numFmtId="0" fontId="12" fillId="9" borderId="21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/>
    <xf numFmtId="0" fontId="3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" fontId="38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1" fontId="9" fillId="9" borderId="1" xfId="0" quotePrefix="1" applyNumberFormat="1" applyFont="1" applyFill="1" applyBorder="1" applyAlignment="1">
      <alignment horizontal="center" vertical="center"/>
    </xf>
    <xf numFmtId="49" fontId="29" fillId="8" borderId="56" xfId="12" applyNumberFormat="1" applyFont="1" applyFill="1" applyBorder="1" applyAlignment="1">
      <alignment horizontal="center" vertical="center"/>
    </xf>
    <xf numFmtId="1" fontId="43" fillId="10" borderId="1" xfId="0" applyNumberFormat="1" applyFont="1" applyFill="1" applyBorder="1" applyAlignment="1">
      <alignment horizontal="center" vertical="center"/>
    </xf>
    <xf numFmtId="1" fontId="13" fillId="9" borderId="19" xfId="0" applyNumberFormat="1" applyFont="1" applyFill="1" applyBorder="1" applyAlignment="1">
      <alignment horizontal="center" vertical="center"/>
    </xf>
    <xf numFmtId="1" fontId="13" fillId="9" borderId="69" xfId="0" applyNumberFormat="1" applyFont="1" applyFill="1" applyBorder="1" applyAlignment="1">
      <alignment horizontal="center" vertical="center"/>
    </xf>
    <xf numFmtId="1" fontId="13" fillId="9" borderId="11" xfId="0" applyNumberFormat="1" applyFont="1" applyFill="1" applyBorder="1" applyAlignment="1">
      <alignment horizontal="center" vertical="center"/>
    </xf>
    <xf numFmtId="1" fontId="13" fillId="9" borderId="34" xfId="0" applyNumberFormat="1" applyFont="1" applyFill="1" applyBorder="1" applyAlignment="1">
      <alignment horizontal="center" vertical="center"/>
    </xf>
    <xf numFmtId="1" fontId="13" fillId="4" borderId="71" xfId="0" applyNumberFormat="1" applyFont="1" applyFill="1" applyBorder="1" applyAlignment="1">
      <alignment horizontal="center"/>
    </xf>
    <xf numFmtId="1" fontId="9" fillId="12" borderId="25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/>
    <xf numFmtId="0" fontId="71" fillId="0" borderId="5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6" xfId="0" applyFont="1" applyBorder="1" applyAlignment="1">
      <alignment horizontal="center"/>
    </xf>
    <xf numFmtId="0" fontId="0" fillId="0" borderId="6" xfId="0" applyBorder="1"/>
    <xf numFmtId="0" fontId="37" fillId="0" borderId="5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4" fillId="16" borderId="50" xfId="0" applyFont="1" applyFill="1" applyBorder="1" applyAlignment="1">
      <alignment vertical="center"/>
    </xf>
    <xf numFmtId="0" fontId="34" fillId="16" borderId="0" xfId="0" applyFont="1" applyFill="1" applyAlignment="1">
      <alignment vertical="center" wrapText="1"/>
    </xf>
    <xf numFmtId="0" fontId="34" fillId="16" borderId="6" xfId="0" applyFont="1" applyFill="1" applyBorder="1" applyAlignment="1">
      <alignment vertical="center" wrapText="1"/>
    </xf>
    <xf numFmtId="0" fontId="36" fillId="0" borderId="5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50" xfId="0" applyBorder="1"/>
    <xf numFmtId="0" fontId="0" fillId="0" borderId="37" xfId="0" applyBorder="1"/>
    <xf numFmtId="0" fontId="12" fillId="5" borderId="9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/>
    </xf>
    <xf numFmtId="164" fontId="12" fillId="6" borderId="25" xfId="0" applyNumberFormat="1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 textRotation="255"/>
    </xf>
    <xf numFmtId="164" fontId="29" fillId="7" borderId="25" xfId="12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14" fontId="29" fillId="7" borderId="25" xfId="12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1" fontId="13" fillId="11" borderId="18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9" borderId="48" xfId="0" applyFont="1" applyFill="1" applyBorder="1" applyAlignment="1">
      <alignment horizontal="left" wrapText="1"/>
    </xf>
    <xf numFmtId="0" fontId="26" fillId="0" borderId="0" xfId="0" applyFont="1" applyAlignment="1">
      <alignment horizontal="center" vertical="center" textRotation="255"/>
    </xf>
    <xf numFmtId="0" fontId="15" fillId="4" borderId="12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vertical="center"/>
    </xf>
    <xf numFmtId="49" fontId="15" fillId="4" borderId="1" xfId="0" applyNumberFormat="1" applyFont="1" applyFill="1" applyBorder="1" applyAlignment="1">
      <alignment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65" fontId="12" fillId="9" borderId="1" xfId="0" applyNumberFormat="1" applyFont="1" applyFill="1" applyBorder="1" applyAlignment="1">
      <alignment horizontal="center" vertical="center"/>
    </xf>
    <xf numFmtId="49" fontId="29" fillId="7" borderId="26" xfId="12" applyNumberFormat="1" applyFont="1" applyFill="1" applyBorder="1" applyAlignment="1">
      <alignment horizontal="center" vertical="center"/>
    </xf>
    <xf numFmtId="165" fontId="12" fillId="12" borderId="31" xfId="0" applyNumberFormat="1" applyFont="1" applyFill="1" applyBorder="1" applyAlignment="1">
      <alignment horizontal="center" vertical="center"/>
    </xf>
    <xf numFmtId="165" fontId="12" fillId="12" borderId="25" xfId="0" applyNumberFormat="1" applyFont="1" applyFill="1" applyBorder="1" applyAlignment="1">
      <alignment horizontal="center" vertical="center"/>
    </xf>
    <xf numFmtId="164" fontId="29" fillId="12" borderId="25" xfId="12" applyNumberFormat="1" applyFont="1" applyFill="1" applyBorder="1" applyAlignment="1">
      <alignment horizontal="center" vertical="center"/>
    </xf>
    <xf numFmtId="1" fontId="13" fillId="12" borderId="0" xfId="0" applyNumberFormat="1" applyFont="1" applyFill="1" applyAlignment="1">
      <alignment horizontal="center" vertical="center"/>
    </xf>
    <xf numFmtId="0" fontId="12" fillId="12" borderId="72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165" fontId="12" fillId="8" borderId="0" xfId="0" applyNumberFormat="1" applyFont="1" applyFill="1" applyAlignment="1">
      <alignment horizontal="center" vertical="center"/>
    </xf>
    <xf numFmtId="1" fontId="43" fillId="10" borderId="28" xfId="0" applyNumberFormat="1" applyFont="1" applyFill="1" applyBorder="1" applyAlignment="1">
      <alignment horizontal="center" vertical="center"/>
    </xf>
    <xf numFmtId="1" fontId="9" fillId="9" borderId="28" xfId="0" quotePrefix="1" applyNumberFormat="1" applyFont="1" applyFill="1" applyBorder="1" applyAlignment="1">
      <alignment horizontal="center" vertical="center"/>
    </xf>
    <xf numFmtId="1" fontId="13" fillId="11" borderId="20" xfId="0" applyNumberFormat="1" applyFont="1" applyFill="1" applyBorder="1" applyAlignment="1">
      <alignment horizontal="center"/>
    </xf>
    <xf numFmtId="0" fontId="12" fillId="5" borderId="69" xfId="0" applyFont="1" applyFill="1" applyBorder="1" applyAlignment="1">
      <alignment horizontal="center" vertical="center"/>
    </xf>
    <xf numFmtId="1" fontId="0" fillId="0" borderId="1" xfId="1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3" fillId="15" borderId="1" xfId="0" applyNumberFormat="1" applyFont="1" applyFill="1" applyBorder="1" applyAlignment="1">
      <alignment horizontal="center" vertical="center"/>
    </xf>
    <xf numFmtId="10" fontId="0" fillId="0" borderId="1" xfId="10" applyNumberFormat="1" applyFont="1" applyBorder="1" applyAlignment="1">
      <alignment horizontal="center"/>
    </xf>
    <xf numFmtId="10" fontId="33" fillId="15" borderId="1" xfId="0" applyNumberFormat="1" applyFont="1" applyFill="1" applyBorder="1"/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4" fontId="29" fillId="7" borderId="60" xfId="12" applyNumberFormat="1" applyFont="1" applyFill="1" applyBorder="1" applyAlignment="1">
      <alignment horizontal="center" vertical="center"/>
    </xf>
    <xf numFmtId="14" fontId="29" fillId="7" borderId="25" xfId="12" applyNumberFormat="1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 textRotation="255" wrapText="1"/>
    </xf>
    <xf numFmtId="0" fontId="12" fillId="7" borderId="0" xfId="0" applyFont="1" applyFill="1" applyAlignment="1">
      <alignment horizontal="center" vertical="center"/>
    </xf>
    <xf numFmtId="0" fontId="12" fillId="7" borderId="49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72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7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1" fontId="12" fillId="7" borderId="4" xfId="0" applyNumberFormat="1" applyFont="1" applyFill="1" applyBorder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64" fontId="29" fillId="7" borderId="25" xfId="12" applyNumberFormat="1" applyFont="1" applyFill="1" applyBorder="1" applyAlignment="1">
      <alignment horizontal="center" vertical="center"/>
    </xf>
    <xf numFmtId="165" fontId="12" fillId="7" borderId="71" xfId="0" applyNumberFormat="1" applyFont="1" applyFill="1" applyBorder="1" applyAlignment="1">
      <alignment horizontal="center" vertical="center"/>
    </xf>
    <xf numFmtId="165" fontId="12" fillId="7" borderId="72" xfId="0" applyNumberFormat="1" applyFont="1" applyFill="1" applyBorder="1" applyAlignment="1">
      <alignment horizontal="center" vertical="center"/>
    </xf>
    <xf numFmtId="164" fontId="29" fillId="7" borderId="72" xfId="12" applyNumberFormat="1" applyFont="1" applyFill="1" applyBorder="1" applyAlignment="1">
      <alignment horizontal="center" vertical="center"/>
    </xf>
    <xf numFmtId="164" fontId="29" fillId="7" borderId="26" xfId="12" applyNumberFormat="1" applyFont="1" applyFill="1" applyBorder="1" applyAlignment="1">
      <alignment horizontal="center" vertical="center"/>
    </xf>
    <xf numFmtId="165" fontId="12" fillId="7" borderId="60" xfId="0" applyNumberFormat="1" applyFont="1" applyFill="1" applyBorder="1" applyAlignment="1">
      <alignment horizontal="center" vertical="center"/>
    </xf>
    <xf numFmtId="165" fontId="12" fillId="7" borderId="25" xfId="0" applyNumberFormat="1" applyFont="1" applyFill="1" applyBorder="1" applyAlignment="1">
      <alignment horizontal="center" vertical="center"/>
    </xf>
    <xf numFmtId="165" fontId="12" fillId="7" borderId="30" xfId="0" applyNumberFormat="1" applyFont="1" applyFill="1" applyBorder="1" applyAlignment="1">
      <alignment horizontal="center" vertical="center"/>
    </xf>
    <xf numFmtId="165" fontId="12" fillId="7" borderId="26" xfId="0" applyNumberFormat="1" applyFont="1" applyFill="1" applyBorder="1" applyAlignment="1">
      <alignment horizontal="center" vertical="center"/>
    </xf>
    <xf numFmtId="165" fontId="12" fillId="7" borderId="3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textRotation="255"/>
    </xf>
    <xf numFmtId="0" fontId="12" fillId="6" borderId="0" xfId="0" applyFont="1" applyFill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1" fontId="12" fillId="6" borderId="4" xfId="0" applyNumberFormat="1" applyFont="1" applyFill="1" applyBorder="1" applyAlignment="1">
      <alignment horizontal="center" vertical="center"/>
    </xf>
    <xf numFmtId="1" fontId="12" fillId="6" borderId="0" xfId="0" applyNumberFormat="1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 textRotation="255"/>
    </xf>
    <xf numFmtId="164" fontId="12" fillId="5" borderId="30" xfId="0" applyNumberFormat="1" applyFont="1" applyFill="1" applyBorder="1" applyAlignment="1">
      <alignment horizontal="center" vertical="center"/>
    </xf>
    <xf numFmtId="164" fontId="12" fillId="5" borderId="26" xfId="0" applyNumberFormat="1" applyFont="1" applyFill="1" applyBorder="1" applyAlignment="1">
      <alignment horizontal="center" vertical="center"/>
    </xf>
    <xf numFmtId="164" fontId="12" fillId="5" borderId="71" xfId="0" applyNumberFormat="1" applyFont="1" applyFill="1" applyBorder="1" applyAlignment="1">
      <alignment horizontal="center" vertical="center"/>
    </xf>
    <xf numFmtId="164" fontId="12" fillId="5" borderId="72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1" fontId="12" fillId="5" borderId="31" xfId="0" applyNumberFormat="1" applyFont="1" applyFill="1" applyBorder="1" applyAlignment="1">
      <alignment horizontal="center" vertical="center"/>
    </xf>
    <xf numFmtId="1" fontId="12" fillId="5" borderId="25" xfId="0" applyNumberFormat="1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16" fontId="12" fillId="5" borderId="0" xfId="0" applyNumberFormat="1" applyFont="1" applyFill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64" fontId="12" fillId="5" borderId="31" xfId="0" applyNumberFormat="1" applyFont="1" applyFill="1" applyBorder="1" applyAlignment="1">
      <alignment horizontal="center" vertical="center"/>
    </xf>
    <xf numFmtId="164" fontId="12" fillId="5" borderId="25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12" borderId="31" xfId="0" applyFont="1" applyFill="1" applyBorder="1" applyAlignment="1">
      <alignment horizontal="center" vertical="center"/>
    </xf>
    <xf numFmtId="0" fontId="12" fillId="12" borderId="25" xfId="0" applyFont="1" applyFill="1" applyBorder="1" applyAlignment="1">
      <alignment horizontal="center" vertical="center"/>
    </xf>
    <xf numFmtId="164" fontId="12" fillId="12" borderId="25" xfId="0" applyNumberFormat="1" applyFont="1" applyFill="1" applyBorder="1" applyAlignment="1">
      <alignment horizontal="center" vertical="center"/>
    </xf>
    <xf numFmtId="165" fontId="12" fillId="12" borderId="31" xfId="0" applyNumberFormat="1" applyFont="1" applyFill="1" applyBorder="1" applyAlignment="1">
      <alignment horizontal="center" vertical="center"/>
    </xf>
    <xf numFmtId="165" fontId="12" fillId="12" borderId="25" xfId="0" applyNumberFormat="1" applyFont="1" applyFill="1" applyBorder="1" applyAlignment="1">
      <alignment horizontal="center" vertical="center"/>
    </xf>
    <xf numFmtId="164" fontId="73" fillId="12" borderId="25" xfId="12" applyNumberFormat="1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1" fontId="12" fillId="12" borderId="4" xfId="0" applyNumberFormat="1" applyFont="1" applyFill="1" applyBorder="1" applyAlignment="1">
      <alignment horizontal="center" vertical="center"/>
    </xf>
    <xf numFmtId="1" fontId="12" fillId="12" borderId="0" xfId="0" applyNumberFormat="1" applyFont="1" applyFill="1" applyAlignment="1">
      <alignment horizontal="center" vertical="center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0" xfId="0" applyFont="1" applyFill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164" fontId="12" fillId="12" borderId="0" xfId="0" applyNumberFormat="1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 textRotation="255"/>
    </xf>
    <xf numFmtId="164" fontId="12" fillId="12" borderId="72" xfId="0" applyNumberFormat="1" applyFont="1" applyFill="1" applyBorder="1" applyAlignment="1">
      <alignment horizontal="center" vertical="center"/>
    </xf>
    <xf numFmtId="16" fontId="12" fillId="12" borderId="25" xfId="0" applyNumberFormat="1" applyFont="1" applyFill="1" applyBorder="1" applyAlignment="1">
      <alignment horizontal="center" vertical="center"/>
    </xf>
    <xf numFmtId="14" fontId="12" fillId="12" borderId="31" xfId="0" applyNumberFormat="1" applyFont="1" applyFill="1" applyBorder="1" applyAlignment="1">
      <alignment horizontal="center" vertical="center"/>
    </xf>
    <xf numFmtId="14" fontId="12" fillId="12" borderId="25" xfId="0" applyNumberFormat="1" applyFont="1" applyFill="1" applyBorder="1" applyAlignment="1">
      <alignment horizontal="center" vertical="center"/>
    </xf>
    <xf numFmtId="164" fontId="12" fillId="12" borderId="6" xfId="0" applyNumberFormat="1" applyFont="1" applyFill="1" applyBorder="1" applyAlignment="1">
      <alignment horizontal="center" vertical="center"/>
    </xf>
    <xf numFmtId="1" fontId="12" fillId="7" borderId="5" xfId="0" applyNumberFormat="1" applyFont="1" applyFill="1" applyBorder="1" applyAlignment="1">
      <alignment horizontal="center" vertical="center"/>
    </xf>
    <xf numFmtId="1" fontId="12" fillId="7" borderId="7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textRotation="255"/>
    </xf>
    <xf numFmtId="164" fontId="29" fillId="7" borderId="56" xfId="12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69" fontId="29" fillId="7" borderId="25" xfId="12" applyNumberFormat="1" applyFont="1" applyFill="1" applyBorder="1" applyAlignment="1">
      <alignment horizontal="center" vertical="center"/>
    </xf>
    <xf numFmtId="165" fontId="12" fillId="7" borderId="32" xfId="0" applyNumberFormat="1" applyFont="1" applyFill="1" applyBorder="1" applyAlignment="1">
      <alignment horizontal="center" vertical="center"/>
    </xf>
    <xf numFmtId="165" fontId="12" fillId="7" borderId="33" xfId="0" applyNumberFormat="1" applyFont="1" applyFill="1" applyBorder="1" applyAlignment="1">
      <alignment horizontal="center" vertical="center"/>
    </xf>
    <xf numFmtId="49" fontId="29" fillId="7" borderId="25" xfId="12" applyNumberFormat="1" applyFont="1" applyFill="1" applyBorder="1" applyAlignment="1">
      <alignment horizontal="center" vertical="center"/>
    </xf>
    <xf numFmtId="14" fontId="73" fillId="7" borderId="25" xfId="12" applyNumberFormat="1" applyFont="1" applyFill="1" applyBorder="1" applyAlignment="1">
      <alignment horizontal="center" vertical="center"/>
    </xf>
    <xf numFmtId="165" fontId="12" fillId="7" borderId="51" xfId="0" applyNumberFormat="1" applyFont="1" applyFill="1" applyBorder="1" applyAlignment="1">
      <alignment horizontal="center" vertical="center"/>
    </xf>
    <xf numFmtId="165" fontId="12" fillId="7" borderId="56" xfId="0" applyNumberFormat="1" applyFont="1" applyFill="1" applyBorder="1" applyAlignment="1">
      <alignment horizontal="center" vertical="center"/>
    </xf>
    <xf numFmtId="165" fontId="12" fillId="8" borderId="0" xfId="0" applyNumberFormat="1" applyFont="1" applyFill="1" applyAlignment="1">
      <alignment horizontal="center" vertical="center"/>
    </xf>
    <xf numFmtId="165" fontId="12" fillId="8" borderId="25" xfId="0" applyNumberFormat="1" applyFont="1" applyFill="1" applyBorder="1" applyAlignment="1">
      <alignment horizontal="center" vertical="center"/>
    </xf>
    <xf numFmtId="165" fontId="12" fillId="8" borderId="72" xfId="0" applyNumberFormat="1" applyFont="1" applyFill="1" applyBorder="1" applyAlignment="1">
      <alignment horizontal="center" vertical="center"/>
    </xf>
    <xf numFmtId="165" fontId="12" fillId="8" borderId="26" xfId="0" applyNumberFormat="1" applyFont="1" applyFill="1" applyBorder="1" applyAlignment="1">
      <alignment horizontal="center" vertical="center"/>
    </xf>
    <xf numFmtId="49" fontId="29" fillId="8" borderId="33" xfId="12" applyNumberFormat="1" applyFont="1" applyFill="1" applyBorder="1" applyAlignment="1">
      <alignment horizontal="center" vertical="center"/>
    </xf>
    <xf numFmtId="49" fontId="29" fillId="8" borderId="25" xfId="12" applyNumberFormat="1" applyFont="1" applyFill="1" applyBorder="1" applyAlignment="1">
      <alignment horizontal="center" vertical="center"/>
    </xf>
    <xf numFmtId="164" fontId="29" fillId="8" borderId="25" xfId="12" applyNumberFormat="1" applyFont="1" applyFill="1" applyBorder="1" applyAlignment="1">
      <alignment horizontal="center" vertical="center"/>
    </xf>
    <xf numFmtId="164" fontId="29" fillId="8" borderId="26" xfId="12" applyNumberFormat="1" applyFont="1" applyFill="1" applyBorder="1" applyAlignment="1">
      <alignment horizontal="center" vertical="center"/>
    </xf>
    <xf numFmtId="165" fontId="12" fillId="8" borderId="32" xfId="0" applyNumberFormat="1" applyFont="1" applyFill="1" applyBorder="1" applyAlignment="1">
      <alignment horizontal="center" vertical="center"/>
    </xf>
    <xf numFmtId="165" fontId="12" fillId="8" borderId="33" xfId="0" applyNumberFormat="1" applyFont="1" applyFill="1" applyBorder="1" applyAlignment="1">
      <alignment horizontal="center" vertical="center"/>
    </xf>
    <xf numFmtId="14" fontId="29" fillId="8" borderId="25" xfId="12" applyNumberFormat="1" applyFont="1" applyFill="1" applyBorder="1" applyAlignment="1">
      <alignment horizontal="center" vertical="center"/>
    </xf>
    <xf numFmtId="165" fontId="12" fillId="8" borderId="31" xfId="0" applyNumberFormat="1" applyFont="1" applyFill="1" applyBorder="1" applyAlignment="1">
      <alignment horizontal="center" vertical="center"/>
    </xf>
    <xf numFmtId="165" fontId="12" fillId="8" borderId="30" xfId="0" applyNumberFormat="1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 textRotation="255"/>
    </xf>
    <xf numFmtId="0" fontId="12" fillId="8" borderId="3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" fontId="12" fillId="8" borderId="5" xfId="0" applyNumberFormat="1" applyFont="1" applyFill="1" applyBorder="1" applyAlignment="1">
      <alignment horizontal="center" vertical="center"/>
    </xf>
    <xf numFmtId="1" fontId="12" fillId="8" borderId="7" xfId="0" applyNumberFormat="1" applyFont="1" applyFill="1" applyBorder="1" applyAlignment="1">
      <alignment horizontal="center" vertical="center"/>
    </xf>
    <xf numFmtId="1" fontId="12" fillId="8" borderId="0" xfId="0" applyNumberFormat="1" applyFont="1" applyFill="1" applyAlignment="1">
      <alignment horizontal="center" vertical="center"/>
    </xf>
    <xf numFmtId="1" fontId="12" fillId="8" borderId="4" xfId="0" applyNumberFormat="1" applyFont="1" applyFill="1" applyBorder="1" applyAlignment="1">
      <alignment horizontal="center" vertical="center"/>
    </xf>
    <xf numFmtId="49" fontId="29" fillId="8" borderId="0" xfId="12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13" borderId="41" xfId="0" applyFont="1" applyFill="1" applyBorder="1" applyAlignment="1">
      <alignment horizontal="center" vertical="center"/>
    </xf>
    <xf numFmtId="0" fontId="17" fillId="13" borderId="42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14" fontId="17" fillId="2" borderId="44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166" fontId="17" fillId="2" borderId="32" xfId="0" applyNumberFormat="1" applyFont="1" applyFill="1" applyBorder="1" applyAlignment="1">
      <alignment horizontal="center" vertical="center"/>
    </xf>
    <xf numFmtId="166" fontId="17" fillId="2" borderId="33" xfId="0" applyNumberFormat="1" applyFont="1" applyFill="1" applyBorder="1" applyAlignment="1">
      <alignment horizontal="center" vertical="center"/>
    </xf>
    <xf numFmtId="15" fontId="17" fillId="2" borderId="44" xfId="0" applyNumberFormat="1" applyFont="1" applyFill="1" applyBorder="1" applyAlignment="1">
      <alignment horizontal="center" vertical="center"/>
    </xf>
    <xf numFmtId="166" fontId="17" fillId="2" borderId="41" xfId="0" applyNumberFormat="1" applyFont="1" applyFill="1" applyBorder="1" applyAlignment="1">
      <alignment horizontal="center" vertical="center"/>
    </xf>
    <xf numFmtId="166" fontId="17" fillId="2" borderId="43" xfId="0" applyNumberFormat="1" applyFont="1" applyFill="1" applyBorder="1" applyAlignment="1">
      <alignment horizontal="center" vertical="center"/>
    </xf>
    <xf numFmtId="166" fontId="17" fillId="2" borderId="42" xfId="0" applyNumberFormat="1" applyFont="1" applyFill="1" applyBorder="1" applyAlignment="1">
      <alignment horizontal="center" vertical="center"/>
    </xf>
    <xf numFmtId="166" fontId="17" fillId="2" borderId="51" xfId="0" applyNumberFormat="1" applyFont="1" applyFill="1" applyBorder="1" applyAlignment="1">
      <alignment horizontal="center" vertical="center"/>
    </xf>
    <xf numFmtId="166" fontId="17" fillId="2" borderId="56" xfId="0" applyNumberFormat="1" applyFont="1" applyFill="1" applyBorder="1" applyAlignment="1">
      <alignment horizontal="center" vertical="center"/>
    </xf>
    <xf numFmtId="166" fontId="17" fillId="2" borderId="31" xfId="0" applyNumberFormat="1" applyFont="1" applyFill="1" applyBorder="1" applyAlignment="1">
      <alignment horizontal="center" vertical="center"/>
    </xf>
    <xf numFmtId="166" fontId="17" fillId="2" borderId="25" xfId="0" applyNumberFormat="1" applyFont="1" applyFill="1" applyBorder="1" applyAlignment="1">
      <alignment horizontal="center" vertical="center"/>
    </xf>
    <xf numFmtId="166" fontId="17" fillId="2" borderId="39" xfId="0" applyNumberFormat="1" applyFont="1" applyFill="1" applyBorder="1" applyAlignment="1">
      <alignment horizontal="center" vertical="center"/>
    </xf>
    <xf numFmtId="166" fontId="17" fillId="2" borderId="23" xfId="0" applyNumberFormat="1" applyFont="1" applyFill="1" applyBorder="1" applyAlignment="1">
      <alignment horizontal="center" vertical="center"/>
    </xf>
    <xf numFmtId="166" fontId="17" fillId="2" borderId="38" xfId="0" applyNumberFormat="1" applyFont="1" applyFill="1" applyBorder="1" applyAlignment="1">
      <alignment horizontal="center" vertical="center"/>
    </xf>
    <xf numFmtId="14" fontId="17" fillId="2" borderId="41" xfId="0" applyNumberFormat="1" applyFont="1" applyFill="1" applyBorder="1" applyAlignment="1">
      <alignment horizontal="center" vertical="center"/>
    </xf>
    <xf numFmtId="14" fontId="17" fillId="2" borderId="42" xfId="0" applyNumberFormat="1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15" fillId="13" borderId="42" xfId="0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2" fontId="17" fillId="2" borderId="51" xfId="0" applyNumberFormat="1" applyFont="1" applyFill="1" applyBorder="1" applyAlignment="1">
      <alignment horizontal="center" vertical="center"/>
    </xf>
    <xf numFmtId="2" fontId="17" fillId="2" borderId="23" xfId="0" applyNumberFormat="1" applyFont="1" applyFill="1" applyBorder="1" applyAlignment="1">
      <alignment horizontal="center" vertical="center"/>
    </xf>
    <xf numFmtId="2" fontId="17" fillId="2" borderId="31" xfId="0" applyNumberFormat="1" applyFont="1" applyFill="1" applyBorder="1" applyAlignment="1">
      <alignment horizontal="center" vertical="center"/>
    </xf>
    <xf numFmtId="2" fontId="17" fillId="2" borderId="38" xfId="0" applyNumberFormat="1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left" vertical="center"/>
    </xf>
    <xf numFmtId="0" fontId="17" fillId="2" borderId="33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96" xfId="0" applyFont="1" applyFill="1" applyBorder="1" applyAlignment="1">
      <alignment horizontal="center" vertical="center"/>
    </xf>
    <xf numFmtId="0" fontId="17" fillId="2" borderId="97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6" fontId="17" fillId="2" borderId="26" xfId="0" applyNumberFormat="1" applyFont="1" applyFill="1" applyBorder="1" applyAlignment="1">
      <alignment horizontal="center" vertical="center"/>
    </xf>
    <xf numFmtId="2" fontId="17" fillId="2" borderId="25" xfId="0" applyNumberFormat="1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horizontal="center"/>
    </xf>
    <xf numFmtId="0" fontId="13" fillId="18" borderId="17" xfId="0" applyFont="1" applyFill="1" applyBorder="1" applyAlignment="1">
      <alignment horizontal="center"/>
    </xf>
    <xf numFmtId="0" fontId="13" fillId="18" borderId="95" xfId="0" applyFont="1" applyFill="1" applyBorder="1" applyAlignment="1">
      <alignment horizontal="center"/>
    </xf>
    <xf numFmtId="0" fontId="13" fillId="18" borderId="89" xfId="0" applyFont="1" applyFill="1" applyBorder="1" applyAlignment="1">
      <alignment horizontal="center"/>
    </xf>
    <xf numFmtId="0" fontId="17" fillId="2" borderId="49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166" fontId="17" fillId="2" borderId="50" xfId="0" applyNumberFormat="1" applyFont="1" applyFill="1" applyBorder="1" applyAlignment="1">
      <alignment horizontal="center" vertical="center"/>
    </xf>
    <xf numFmtId="166" fontId="17" fillId="2" borderId="37" xfId="0" applyNumberFormat="1" applyFont="1" applyFill="1" applyBorder="1" applyAlignment="1">
      <alignment horizontal="center" vertical="center"/>
    </xf>
    <xf numFmtId="167" fontId="17" fillId="2" borderId="32" xfId="0" applyNumberFormat="1" applyFont="1" applyFill="1" applyBorder="1" applyAlignment="1">
      <alignment horizontal="center" vertical="center"/>
    </xf>
    <xf numFmtId="167" fontId="17" fillId="2" borderId="39" xfId="0" applyNumberFormat="1" applyFont="1" applyFill="1" applyBorder="1" applyAlignment="1">
      <alignment horizontal="center" vertical="center"/>
    </xf>
    <xf numFmtId="167" fontId="17" fillId="2" borderId="41" xfId="0" applyNumberFormat="1" applyFont="1" applyFill="1" applyBorder="1" applyAlignment="1">
      <alignment horizontal="center" vertical="center"/>
    </xf>
    <xf numFmtId="167" fontId="17" fillId="2" borderId="43" xfId="0" applyNumberFormat="1" applyFont="1" applyFill="1" applyBorder="1" applyAlignment="1">
      <alignment horizontal="center" vertical="center"/>
    </xf>
    <xf numFmtId="167" fontId="17" fillId="2" borderId="42" xfId="0" applyNumberFormat="1" applyFont="1" applyFill="1" applyBorder="1" applyAlignment="1">
      <alignment horizontal="center" vertical="center"/>
    </xf>
    <xf numFmtId="167" fontId="17" fillId="2" borderId="51" xfId="0" applyNumberFormat="1" applyFont="1" applyFill="1" applyBorder="1" applyAlignment="1">
      <alignment horizontal="center" vertical="center"/>
    </xf>
    <xf numFmtId="167" fontId="17" fillId="2" borderId="23" xfId="0" applyNumberFormat="1" applyFont="1" applyFill="1" applyBorder="1" applyAlignment="1">
      <alignment horizontal="center" vertical="center"/>
    </xf>
    <xf numFmtId="167" fontId="17" fillId="2" borderId="31" xfId="0" applyNumberFormat="1" applyFont="1" applyFill="1" applyBorder="1" applyAlignment="1">
      <alignment horizontal="center" vertical="center"/>
    </xf>
    <xf numFmtId="167" fontId="17" fillId="2" borderId="38" xfId="0" applyNumberFormat="1" applyFont="1" applyFill="1" applyBorder="1" applyAlignment="1">
      <alignment horizontal="center" vertical="center"/>
    </xf>
  </cellXfs>
  <cellStyles count="66">
    <cellStyle name="20% - Accent1" xfId="36" builtinId="30" customBuiltin="1"/>
    <cellStyle name="20% - Accent2" xfId="40" builtinId="34" customBuiltin="1"/>
    <cellStyle name="20% - Accent3" xfId="44" builtinId="38" customBuiltin="1"/>
    <cellStyle name="20% - Accent4" xfId="48" builtinId="42" customBuiltin="1"/>
    <cellStyle name="20% - Accent5" xfId="52" builtinId="46" customBuiltin="1"/>
    <cellStyle name="20% - Accent6" xfId="56" builtinId="50" customBuiltin="1"/>
    <cellStyle name="40% - Accent1" xfId="37" builtinId="31" customBuiltin="1"/>
    <cellStyle name="40% - Accent2" xfId="41" builtinId="35" customBuiltin="1"/>
    <cellStyle name="40% - Accent3" xfId="45" builtinId="39" customBuiltin="1"/>
    <cellStyle name="40% - Accent4" xfId="49" builtinId="43" customBuiltin="1"/>
    <cellStyle name="40% - Accent5" xfId="53" builtinId="47" customBuiltin="1"/>
    <cellStyle name="40% - Accent6" xfId="57" builtinId="51" customBuiltin="1"/>
    <cellStyle name="60% - Accent1" xfId="38" builtinId="32" customBuiltin="1"/>
    <cellStyle name="60% - Accent2" xfId="42" builtinId="36" customBuiltin="1"/>
    <cellStyle name="60% - Accent3" xfId="46" builtinId="40" customBuiltin="1"/>
    <cellStyle name="60% - Accent4" xfId="50" builtinId="44" customBuiltin="1"/>
    <cellStyle name="60% - Accent5" xfId="54" builtinId="48" customBuiltin="1"/>
    <cellStyle name="60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Bad" xfId="25" builtinId="27" customBuiltin="1"/>
    <cellStyle name="Calculation" xfId="29" builtinId="22" customBuiltin="1"/>
    <cellStyle name="Check Cell" xfId="31" builtinId="23" customBuiltin="1"/>
    <cellStyle name="Currency" xfId="12" builtinId="4"/>
    <cellStyle name="Currency 2" xfId="15" xr:uid="{E5A29467-AC51-4A43-A886-05C76858AC24}"/>
    <cellStyle name="Currency 3" xfId="18" xr:uid="{7E0694BE-4696-4080-BE31-E80D1C006D04}"/>
    <cellStyle name="Currency 4" xfId="63" xr:uid="{8A518ABD-011C-40A5-A55C-74787EDFFB7E}"/>
    <cellStyle name="Excel Built-in Normal" xfId="1" xr:uid="{00000000-0005-0000-0000-000000000000}"/>
    <cellStyle name="Explanatory Text" xfId="33" builtinId="53" customBuiltin="1"/>
    <cellStyle name="Good" xfId="24" builtinId="26" customBuiltin="1"/>
    <cellStyle name="Heading 1" xfId="20" builtinId="16" customBuiltin="1"/>
    <cellStyle name="Heading 2" xfId="21" builtinId="17" customBuiltin="1"/>
    <cellStyle name="Heading 3" xfId="22" builtinId="18" customBuiltin="1"/>
    <cellStyle name="Heading 4" xfId="23" builtinId="19" customBuiltin="1"/>
    <cellStyle name="Hyperlink 2" xfId="8" xr:uid="{051D5591-3F06-4F62-A99C-CB118F903B03}"/>
    <cellStyle name="Input" xfId="27" builtinId="20" customBuiltin="1"/>
    <cellStyle name="Linked Cell" xfId="30" builtinId="24" customBuiltin="1"/>
    <cellStyle name="Neutral" xfId="26" builtinId="28" customBuiltin="1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19D9F80B-DBDD-44F1-9EF2-8F2FE6864626}"/>
    <cellStyle name="Normal 2 2 4" xfId="17" xr:uid="{0B74812B-1F70-4281-A574-EC4036EC26D1}"/>
    <cellStyle name="Normal 2 2 5" xfId="62" xr:uid="{4DD20C03-F8C0-4DBA-8C16-F3CA16C2F057}"/>
    <cellStyle name="Normal 2 2 6" xfId="65" xr:uid="{3EA9E11B-88FB-4D61-A2EE-0E1DC23E71BB}"/>
    <cellStyle name="Normal 2 3" xfId="7" xr:uid="{EA2938E5-3C51-4C0B-B4BE-7EAE035B50F5}"/>
    <cellStyle name="Normal 2 4" xfId="9" xr:uid="{0089E522-9C1C-4BFE-AF6B-DE7DAF5160A8}"/>
    <cellStyle name="Normal 2 5" xfId="13" xr:uid="{F5DEF335-315B-486E-B1F0-80F3F074945F}"/>
    <cellStyle name="Normal 2 6" xfId="16" xr:uid="{3A8EEFB7-542D-4E24-B849-908DC7B306C8}"/>
    <cellStyle name="Normal 2 7" xfId="61" xr:uid="{CEE38D25-D08F-4292-A90E-D3D2AD2EA6F2}"/>
    <cellStyle name="Normal 2 8" xfId="64" xr:uid="{2CD61DA4-5766-4AE3-9109-A51F2CFA9EB3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Normal 6" xfId="59" xr:uid="{DECCB84A-D6AA-42C3-B352-F4F61DE01A0C}"/>
    <cellStyle name="Note 2" xfId="60" xr:uid="{E8D33C20-9A13-4E63-A706-98BA3B153CD9}"/>
    <cellStyle name="Output" xfId="28" builtinId="21" customBuiltin="1"/>
    <cellStyle name="Percent 2" xfId="10" xr:uid="{88AE0098-881B-45B1-A3F7-AAB7F03931FE}"/>
    <cellStyle name="Title" xfId="19" builtinId="15" customBuiltin="1"/>
    <cellStyle name="Total" xfId="34" builtinId="25" customBuiltin="1"/>
    <cellStyle name="Warning Text" xfId="32" builtinId="11" customBuiltin="1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79998168889431442"/>
      </font>
    </dxf>
    <dxf>
      <font>
        <color theme="0" tint="-0.14996795556505021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theme="6" tint="0.59996337778862885"/>
      </font>
    </dxf>
    <dxf>
      <font>
        <color rgb="FFFFFFCC"/>
      </font>
    </dxf>
    <dxf>
      <font>
        <color rgb="FFFFFFCC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family val="2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0" formatCode="General"/>
      <border diagonalUp="0" diagonalDown="0"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9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FF"/>
      <color rgb="FFFF3399"/>
      <color rgb="FFFF33CC"/>
      <color rgb="FFFFFFCC"/>
      <color rgb="FFFFE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microsoft.com/office/2022/10/relationships/richValueRel" Target="richData/richValueRel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microsoft.com/office/2017/06/relationships/rdRichValue" Target="richData/rdrichvalue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eetMetadata" Target="metadata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0A6060-B462-4508-8CE0-38D2482B72BE}" name="Table1" displayName="Table1" ref="B6:O50" headerRowCount="0" totalsRowShown="0">
  <tableColumns count="14">
    <tableColumn id="1" xr3:uid="{41676E24-6FC3-44BB-BCD6-2B2D9417602A}" name="Column1" headerRowDxfId="191" dataDxfId="190"/>
    <tableColumn id="2" xr3:uid="{3D3837A5-CA1C-4342-9A8C-40E1E604C7FE}" name="Column2" headerRowDxfId="189" dataDxfId="188"/>
    <tableColumn id="3" xr3:uid="{9691ED7F-1647-4812-91F0-07A5854E7F30}" name="Column3" headerRowDxfId="187" dataDxfId="186"/>
    <tableColumn id="16" xr3:uid="{E46B7656-BB8A-4479-BF35-D4CD42F9EBD4}" name="Column7" headerRowDxfId="185" dataDxfId="184"/>
    <tableColumn id="4" xr3:uid="{54AFD2EA-4725-47A7-8924-5C3EAF088BD4}" name="Column4" headerRowDxfId="183" dataDxfId="182"/>
    <tableColumn id="6" xr3:uid="{9FF7ED03-F7DC-4CE6-8947-8510F5DC041E}" name="Column6" headerRowDxfId="181" dataDxfId="180"/>
    <tableColumn id="8" xr3:uid="{B61FC8DB-6AFA-48EF-8262-4CCD11B48ED0}" name="Column8" headerRowDxfId="179" dataDxfId="178"/>
    <tableColumn id="9" xr3:uid="{08F2FAF6-5EB0-40AC-B29A-34D0FFD21C5D}" name="Column9" headerRowDxfId="177" dataDxfId="176"/>
    <tableColumn id="10" xr3:uid="{69372A1A-F6E9-4371-9499-8273A9DDC7DA}" name="Column10" headerRowDxfId="175" dataDxfId="174"/>
    <tableColumn id="11" xr3:uid="{A231969B-B400-4251-90DD-CE77AD8EBFFB}" name="Column11" headerRowDxfId="173" dataDxfId="172"/>
    <tableColumn id="13" xr3:uid="{C6A8872B-A44E-4798-8E97-139F610BF566}" name="Column13" headerRowDxfId="171" dataDxfId="170"/>
    <tableColumn id="14" xr3:uid="{A3D7CB99-5DF9-41F1-A3FD-B19E0BC3E5BB}" name="Column14" headerRowDxfId="169" dataDxfId="168">
      <calculatedColumnFormula>IF(L6=1,7,IF(L6=2,6,IF(L6=3,5,IF(L6=4,4,IF(L6=5,3,IF(L6=6,2,IF(L6&gt;=6,1,0)))))))</calculatedColumnFormula>
    </tableColumn>
    <tableColumn id="12" xr3:uid="{AC50C9AD-827F-44A7-B9EA-935C2E4896C2}" name="Column12" headerRowDxfId="167" dataDxfId="166">
      <calculatedColumnFormula>SUM(M6+$N$5)</calculatedColumnFormula>
    </tableColumn>
    <tableColumn id="15" xr3:uid="{108D2633-97DB-4AF6-A71D-5D6A2189305D}" name="Column15" headerRowDxfId="16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BFD3-E744-4431-947E-9B3554D750BD}">
  <sheetPr codeName="Sheet1"/>
  <dimension ref="A1:U59"/>
  <sheetViews>
    <sheetView topLeftCell="A22" zoomScaleNormal="100" zoomScalePageLayoutView="50" workbookViewId="0">
      <selection activeCell="A60" sqref="A60"/>
    </sheetView>
  </sheetViews>
  <sheetFormatPr defaultRowHeight="13.2" x14ac:dyDescent="0.25"/>
  <cols>
    <col min="1" max="21" width="13" customWidth="1"/>
  </cols>
  <sheetData>
    <row r="1" spans="1:21" ht="9.75" customHeight="1" x14ac:dyDescent="0.25">
      <c r="A1" s="738" t="s">
        <v>183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40"/>
    </row>
    <row r="2" spans="1:21" ht="9.75" customHeight="1" x14ac:dyDescent="0.25">
      <c r="A2" s="741"/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3"/>
    </row>
    <row r="3" spans="1:21" ht="9.75" customHeight="1" x14ac:dyDescent="0.25">
      <c r="A3" s="741"/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3"/>
    </row>
    <row r="4" spans="1:21" ht="9.75" customHeight="1" x14ac:dyDescent="0.25">
      <c r="A4" s="741"/>
      <c r="B4" s="742"/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3"/>
    </row>
    <row r="5" spans="1:21" ht="9.75" customHeight="1" x14ac:dyDescent="0.25">
      <c r="A5" s="741"/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3"/>
    </row>
    <row r="6" spans="1:21" ht="9.75" customHeight="1" x14ac:dyDescent="0.25">
      <c r="A6" s="741"/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3"/>
    </row>
    <row r="7" spans="1:21" ht="9.75" customHeight="1" x14ac:dyDescent="0.25">
      <c r="A7" s="741"/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3"/>
    </row>
    <row r="8" spans="1:21" ht="9.75" customHeight="1" x14ac:dyDescent="0.25">
      <c r="A8" s="741"/>
      <c r="B8" s="742"/>
      <c r="C8" s="742"/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3"/>
    </row>
    <row r="9" spans="1:21" ht="9.75" customHeight="1" x14ac:dyDescent="0.25">
      <c r="A9" s="741"/>
      <c r="B9" s="742"/>
      <c r="C9" s="742"/>
      <c r="D9" s="742"/>
      <c r="E9" s="742"/>
      <c r="F9" s="742"/>
      <c r="G9" s="742"/>
      <c r="H9" s="742"/>
      <c r="I9" s="742"/>
      <c r="J9" s="742"/>
      <c r="K9" s="742"/>
      <c r="L9" s="742"/>
      <c r="M9" s="742"/>
      <c r="N9" s="742"/>
      <c r="O9" s="742"/>
      <c r="P9" s="742"/>
      <c r="Q9" s="742"/>
      <c r="R9" s="742"/>
      <c r="S9" s="742"/>
      <c r="T9" s="742"/>
      <c r="U9" s="743"/>
    </row>
    <row r="10" spans="1:21" ht="9.75" customHeight="1" x14ac:dyDescent="0.25">
      <c r="A10" s="741"/>
      <c r="B10" s="742"/>
      <c r="C10" s="742"/>
      <c r="D10" s="742"/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3"/>
    </row>
    <row r="11" spans="1:21" ht="9.75" customHeight="1" x14ac:dyDescent="0.25">
      <c r="A11" s="741"/>
      <c r="B11" s="742"/>
      <c r="C11" s="742"/>
      <c r="D11" s="742"/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3"/>
    </row>
    <row r="12" spans="1:21" ht="9.75" customHeight="1" x14ac:dyDescent="0.25">
      <c r="A12" s="741"/>
      <c r="B12" s="742"/>
      <c r="C12" s="742"/>
      <c r="D12" s="742"/>
      <c r="E12" s="742"/>
      <c r="F12" s="742"/>
      <c r="G12" s="742"/>
      <c r="H12" s="742"/>
      <c r="I12" s="742"/>
      <c r="J12" s="742"/>
      <c r="K12" s="742"/>
      <c r="L12" s="742"/>
      <c r="M12" s="742"/>
      <c r="N12" s="742"/>
      <c r="O12" s="742"/>
      <c r="P12" s="742"/>
      <c r="Q12" s="742"/>
      <c r="R12" s="742"/>
      <c r="S12" s="742"/>
      <c r="T12" s="742"/>
      <c r="U12" s="743"/>
    </row>
    <row r="13" spans="1:21" ht="9.75" customHeight="1" x14ac:dyDescent="0.25">
      <c r="A13" s="741"/>
      <c r="B13" s="742"/>
      <c r="C13" s="742"/>
      <c r="D13" s="742"/>
      <c r="E13" s="742"/>
      <c r="F13" s="742"/>
      <c r="G13" s="742"/>
      <c r="H13" s="742"/>
      <c r="I13" s="742"/>
      <c r="J13" s="742"/>
      <c r="K13" s="742"/>
      <c r="L13" s="742"/>
      <c r="M13" s="742"/>
      <c r="N13" s="742"/>
      <c r="O13" s="742"/>
      <c r="P13" s="742"/>
      <c r="Q13" s="742"/>
      <c r="R13" s="742"/>
      <c r="S13" s="742"/>
      <c r="T13" s="742"/>
      <c r="U13" s="743"/>
    </row>
    <row r="14" spans="1:21" ht="9.75" customHeight="1" x14ac:dyDescent="0.25">
      <c r="A14" s="741"/>
      <c r="B14" s="742"/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3"/>
    </row>
    <row r="15" spans="1:21" ht="9.75" customHeight="1" x14ac:dyDescent="0.25">
      <c r="A15" s="741"/>
      <c r="B15" s="742"/>
      <c r="C15" s="742"/>
      <c r="D15" s="742"/>
      <c r="E15" s="742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2"/>
      <c r="Q15" s="742"/>
      <c r="R15" s="742"/>
      <c r="S15" s="742"/>
      <c r="T15" s="742"/>
      <c r="U15" s="743"/>
    </row>
    <row r="16" spans="1:21" ht="9.75" customHeight="1" x14ac:dyDescent="0.25">
      <c r="A16" s="741"/>
      <c r="B16" s="742"/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2"/>
      <c r="U16" s="743"/>
    </row>
    <row r="17" spans="1:21" ht="9.75" customHeight="1" x14ac:dyDescent="0.25">
      <c r="A17" s="741"/>
      <c r="B17" s="742"/>
      <c r="C17" s="742"/>
      <c r="D17" s="742"/>
      <c r="E17" s="742"/>
      <c r="F17" s="742"/>
      <c r="G17" s="742"/>
      <c r="H17" s="742"/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2"/>
      <c r="U17" s="743"/>
    </row>
    <row r="18" spans="1:21" ht="9.75" customHeight="1" x14ac:dyDescent="0.25">
      <c r="A18" s="741"/>
      <c r="B18" s="742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2"/>
      <c r="O18" s="742"/>
      <c r="P18" s="742"/>
      <c r="Q18" s="742"/>
      <c r="R18" s="742"/>
      <c r="S18" s="742"/>
      <c r="T18" s="742"/>
      <c r="U18" s="743"/>
    </row>
    <row r="19" spans="1:21" ht="9.75" customHeight="1" x14ac:dyDescent="0.25">
      <c r="A19" s="741"/>
      <c r="B19" s="742"/>
      <c r="C19" s="742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3"/>
    </row>
    <row r="20" spans="1:21" ht="9.75" customHeight="1" x14ac:dyDescent="0.25">
      <c r="A20" s="741"/>
      <c r="B20" s="742"/>
      <c r="C20" s="742"/>
      <c r="D20" s="742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2"/>
      <c r="T20" s="742"/>
      <c r="U20" s="743"/>
    </row>
    <row r="21" spans="1:21" ht="9.75" customHeight="1" x14ac:dyDescent="0.25">
      <c r="A21" s="741"/>
      <c r="B21" s="742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3"/>
    </row>
    <row r="22" spans="1:21" ht="9.75" customHeight="1" x14ac:dyDescent="0.25">
      <c r="A22" s="741"/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3"/>
    </row>
    <row r="23" spans="1:21" ht="9.75" customHeight="1" x14ac:dyDescent="0.25">
      <c r="A23" s="741"/>
      <c r="B23" s="742"/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3"/>
    </row>
    <row r="24" spans="1:21" ht="9.75" customHeight="1" x14ac:dyDescent="0.25">
      <c r="A24" s="741"/>
      <c r="B24" s="742"/>
      <c r="C24" s="742"/>
      <c r="D24" s="742"/>
      <c r="E24" s="742"/>
      <c r="F24" s="742"/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3"/>
    </row>
    <row r="25" spans="1:21" ht="9.75" customHeight="1" x14ac:dyDescent="0.25">
      <c r="A25" s="741"/>
      <c r="B25" s="742"/>
      <c r="C25" s="742"/>
      <c r="D25" s="742"/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3"/>
    </row>
    <row r="26" spans="1:21" ht="9.75" customHeight="1" x14ac:dyDescent="0.25">
      <c r="A26" s="741"/>
      <c r="B26" s="742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42"/>
      <c r="R26" s="742"/>
      <c r="S26" s="742"/>
      <c r="T26" s="742"/>
      <c r="U26" s="743"/>
    </row>
    <row r="27" spans="1:21" ht="9.75" customHeight="1" x14ac:dyDescent="0.25">
      <c r="A27" s="741"/>
      <c r="B27" s="742"/>
      <c r="C27" s="742"/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742"/>
      <c r="P27" s="742"/>
      <c r="Q27" s="742"/>
      <c r="R27" s="742"/>
      <c r="S27" s="742"/>
      <c r="T27" s="742"/>
      <c r="U27" s="743"/>
    </row>
    <row r="28" spans="1:21" ht="9.75" customHeight="1" x14ac:dyDescent="0.25">
      <c r="A28" s="741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3"/>
    </row>
    <row r="29" spans="1:21" ht="9.75" customHeight="1" x14ac:dyDescent="0.25">
      <c r="A29" s="741"/>
      <c r="B29" s="742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3"/>
    </row>
    <row r="30" spans="1:21" ht="9.75" customHeight="1" x14ac:dyDescent="0.25">
      <c r="A30" s="741"/>
      <c r="B30" s="742"/>
      <c r="C30" s="742"/>
      <c r="D30" s="742"/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742"/>
      <c r="P30" s="742"/>
      <c r="Q30" s="742"/>
      <c r="R30" s="742"/>
      <c r="S30" s="742"/>
      <c r="T30" s="742"/>
      <c r="U30" s="743"/>
    </row>
    <row r="31" spans="1:21" ht="9.75" customHeight="1" x14ac:dyDescent="0.25">
      <c r="A31" s="741"/>
      <c r="B31" s="742"/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3"/>
    </row>
    <row r="32" spans="1:21" ht="9.75" customHeight="1" x14ac:dyDescent="0.25">
      <c r="A32" s="741"/>
      <c r="B32" s="742"/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3"/>
    </row>
    <row r="33" spans="1:21" ht="9.75" customHeight="1" x14ac:dyDescent="0.25">
      <c r="A33" s="741"/>
      <c r="B33" s="742"/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3"/>
    </row>
    <row r="34" spans="1:21" ht="9.75" customHeight="1" x14ac:dyDescent="0.25">
      <c r="A34" s="741"/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43"/>
    </row>
    <row r="35" spans="1:21" ht="9.75" customHeight="1" x14ac:dyDescent="0.25">
      <c r="A35" s="741"/>
      <c r="B35" s="742"/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3"/>
    </row>
    <row r="36" spans="1:21" ht="9.75" customHeight="1" x14ac:dyDescent="0.25">
      <c r="A36" s="741"/>
      <c r="B36" s="742"/>
      <c r="C36" s="742"/>
      <c r="D36" s="742"/>
      <c r="E36" s="742"/>
      <c r="F36" s="742"/>
      <c r="G36" s="742"/>
      <c r="H36" s="742"/>
      <c r="I36" s="742"/>
      <c r="J36" s="742"/>
      <c r="K36" s="742"/>
      <c r="L36" s="742"/>
      <c r="M36" s="742"/>
      <c r="N36" s="742"/>
      <c r="O36" s="742"/>
      <c r="P36" s="742"/>
      <c r="Q36" s="742"/>
      <c r="R36" s="742"/>
      <c r="S36" s="742"/>
      <c r="T36" s="742"/>
      <c r="U36" s="743"/>
    </row>
    <row r="37" spans="1:21" ht="9.75" customHeight="1" x14ac:dyDescent="0.25">
      <c r="A37" s="741"/>
      <c r="B37" s="742"/>
      <c r="C37" s="742"/>
      <c r="D37" s="742"/>
      <c r="E37" s="742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3"/>
    </row>
    <row r="38" spans="1:21" ht="9.75" customHeight="1" x14ac:dyDescent="0.25">
      <c r="A38" s="741"/>
      <c r="B38" s="742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3"/>
    </row>
    <row r="39" spans="1:21" ht="9.75" customHeight="1" x14ac:dyDescent="0.25">
      <c r="A39" s="741"/>
      <c r="B39" s="742"/>
      <c r="C39" s="742"/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3"/>
    </row>
    <row r="40" spans="1:21" ht="9.75" customHeight="1" x14ac:dyDescent="0.25">
      <c r="A40" s="741"/>
      <c r="B40" s="742"/>
      <c r="C40" s="742"/>
      <c r="D40" s="742"/>
      <c r="E40" s="742"/>
      <c r="F40" s="742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3"/>
    </row>
    <row r="41" spans="1:21" ht="9.75" customHeight="1" x14ac:dyDescent="0.25">
      <c r="A41" s="741"/>
      <c r="B41" s="742"/>
      <c r="C41" s="742"/>
      <c r="D41" s="742"/>
      <c r="E41" s="742"/>
      <c r="F41" s="742"/>
      <c r="G41" s="742"/>
      <c r="H41" s="742"/>
      <c r="I41" s="742"/>
      <c r="J41" s="742"/>
      <c r="K41" s="742"/>
      <c r="L41" s="742"/>
      <c r="M41" s="742"/>
      <c r="N41" s="742"/>
      <c r="O41" s="742"/>
      <c r="P41" s="742"/>
      <c r="Q41" s="742"/>
      <c r="R41" s="742"/>
      <c r="S41" s="742"/>
      <c r="T41" s="742"/>
      <c r="U41" s="743"/>
    </row>
    <row r="42" spans="1:21" ht="9.75" customHeight="1" x14ac:dyDescent="0.25">
      <c r="A42" s="741"/>
      <c r="B42" s="742"/>
      <c r="C42" s="742"/>
      <c r="D42" s="742"/>
      <c r="E42" s="742"/>
      <c r="F42" s="742"/>
      <c r="G42" s="742"/>
      <c r="H42" s="742"/>
      <c r="I42" s="742"/>
      <c r="J42" s="742"/>
      <c r="K42" s="742"/>
      <c r="L42" s="742"/>
      <c r="M42" s="742"/>
      <c r="N42" s="742"/>
      <c r="O42" s="742"/>
      <c r="P42" s="742"/>
      <c r="Q42" s="742"/>
      <c r="R42" s="742"/>
      <c r="S42" s="742"/>
      <c r="T42" s="742"/>
      <c r="U42" s="743"/>
    </row>
    <row r="43" spans="1:21" ht="9.75" customHeight="1" x14ac:dyDescent="0.25">
      <c r="A43" s="741"/>
      <c r="B43" s="742"/>
      <c r="C43" s="742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2"/>
      <c r="T43" s="742"/>
      <c r="U43" s="743"/>
    </row>
    <row r="44" spans="1:21" ht="9.75" customHeight="1" x14ac:dyDescent="0.25">
      <c r="A44" s="741"/>
      <c r="B44" s="742"/>
      <c r="C44" s="742"/>
      <c r="D44" s="742"/>
      <c r="E44" s="742"/>
      <c r="F44" s="742"/>
      <c r="G44" s="742"/>
      <c r="H44" s="742"/>
      <c r="I44" s="742"/>
      <c r="J44" s="742"/>
      <c r="K44" s="742"/>
      <c r="L44" s="742"/>
      <c r="M44" s="742"/>
      <c r="N44" s="742"/>
      <c r="O44" s="742"/>
      <c r="P44" s="742"/>
      <c r="Q44" s="742"/>
      <c r="R44" s="742"/>
      <c r="S44" s="742"/>
      <c r="T44" s="742"/>
      <c r="U44" s="743"/>
    </row>
    <row r="45" spans="1:21" ht="9.75" customHeight="1" x14ac:dyDescent="0.25">
      <c r="A45" s="741"/>
      <c r="B45" s="742"/>
      <c r="C45" s="742"/>
      <c r="D45" s="742"/>
      <c r="E45" s="742"/>
      <c r="F45" s="742"/>
      <c r="G45" s="742"/>
      <c r="H45" s="742"/>
      <c r="I45" s="742"/>
      <c r="J45" s="742"/>
      <c r="K45" s="742"/>
      <c r="L45" s="742"/>
      <c r="M45" s="742"/>
      <c r="N45" s="742"/>
      <c r="O45" s="742"/>
      <c r="P45" s="742"/>
      <c r="Q45" s="742"/>
      <c r="R45" s="742"/>
      <c r="S45" s="742"/>
      <c r="T45" s="742"/>
      <c r="U45" s="743"/>
    </row>
    <row r="46" spans="1:21" ht="9.75" customHeight="1" x14ac:dyDescent="0.25">
      <c r="A46" s="741"/>
      <c r="B46" s="742"/>
      <c r="C46" s="742"/>
      <c r="D46" s="742"/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742"/>
      <c r="P46" s="742"/>
      <c r="Q46" s="742"/>
      <c r="R46" s="742"/>
      <c r="S46" s="742"/>
      <c r="T46" s="742"/>
      <c r="U46" s="743"/>
    </row>
    <row r="47" spans="1:21" ht="9.75" customHeight="1" x14ac:dyDescent="0.25">
      <c r="A47" s="741"/>
      <c r="B47" s="742"/>
      <c r="C47" s="742"/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42"/>
      <c r="U47" s="743"/>
    </row>
    <row r="48" spans="1:21" ht="9.75" customHeight="1" x14ac:dyDescent="0.25">
      <c r="A48" s="741"/>
      <c r="B48" s="742"/>
      <c r="C48" s="742"/>
      <c r="D48" s="742"/>
      <c r="E48" s="742"/>
      <c r="F48" s="742"/>
      <c r="G48" s="742"/>
      <c r="H48" s="742"/>
      <c r="I48" s="742"/>
      <c r="J48" s="742"/>
      <c r="K48" s="742"/>
      <c r="L48" s="742"/>
      <c r="M48" s="742"/>
      <c r="N48" s="742"/>
      <c r="O48" s="742"/>
      <c r="P48" s="742"/>
      <c r="Q48" s="742"/>
      <c r="R48" s="742"/>
      <c r="S48" s="742"/>
      <c r="T48" s="742"/>
      <c r="U48" s="743"/>
    </row>
    <row r="49" spans="1:21" ht="9.75" customHeight="1" x14ac:dyDescent="0.25">
      <c r="A49" s="741"/>
      <c r="B49" s="742"/>
      <c r="C49" s="742"/>
      <c r="D49" s="742"/>
      <c r="E49" s="742"/>
      <c r="F49" s="742"/>
      <c r="G49" s="742"/>
      <c r="H49" s="742"/>
      <c r="I49" s="742"/>
      <c r="J49" s="742"/>
      <c r="K49" s="742"/>
      <c r="L49" s="742"/>
      <c r="M49" s="742"/>
      <c r="N49" s="742"/>
      <c r="O49" s="742"/>
      <c r="P49" s="742"/>
      <c r="Q49" s="742"/>
      <c r="R49" s="742"/>
      <c r="S49" s="742"/>
      <c r="T49" s="742"/>
      <c r="U49" s="743"/>
    </row>
    <row r="50" spans="1:21" ht="9.75" customHeight="1" x14ac:dyDescent="0.25">
      <c r="A50" s="741"/>
      <c r="B50" s="742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3"/>
    </row>
    <row r="51" spans="1:21" ht="9.75" customHeight="1" x14ac:dyDescent="0.25">
      <c r="A51" s="741"/>
      <c r="B51" s="742"/>
      <c r="C51" s="742"/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742"/>
      <c r="P51" s="742"/>
      <c r="Q51" s="742"/>
      <c r="R51" s="742"/>
      <c r="S51" s="742"/>
      <c r="T51" s="742"/>
      <c r="U51" s="743"/>
    </row>
    <row r="52" spans="1:21" ht="9.75" customHeight="1" x14ac:dyDescent="0.25">
      <c r="A52" s="741"/>
      <c r="B52" s="742"/>
      <c r="C52" s="742"/>
      <c r="D52" s="742"/>
      <c r="E52" s="742"/>
      <c r="F52" s="742"/>
      <c r="G52" s="742"/>
      <c r="H52" s="742"/>
      <c r="I52" s="742"/>
      <c r="J52" s="742"/>
      <c r="K52" s="742"/>
      <c r="L52" s="742"/>
      <c r="M52" s="742"/>
      <c r="N52" s="742"/>
      <c r="O52" s="742"/>
      <c r="P52" s="742"/>
      <c r="Q52" s="742"/>
      <c r="R52" s="742"/>
      <c r="S52" s="742"/>
      <c r="T52" s="742"/>
      <c r="U52" s="743"/>
    </row>
    <row r="53" spans="1:21" ht="9.75" customHeight="1" x14ac:dyDescent="0.25">
      <c r="A53" s="741"/>
      <c r="B53" s="742"/>
      <c r="C53" s="742"/>
      <c r="D53" s="742"/>
      <c r="E53" s="742"/>
      <c r="F53" s="742"/>
      <c r="G53" s="742"/>
      <c r="H53" s="742"/>
      <c r="I53" s="742"/>
      <c r="J53" s="742"/>
      <c r="K53" s="742"/>
      <c r="L53" s="742"/>
      <c r="M53" s="742"/>
      <c r="N53" s="742"/>
      <c r="O53" s="742"/>
      <c r="P53" s="742"/>
      <c r="Q53" s="742"/>
      <c r="R53" s="742"/>
      <c r="S53" s="742"/>
      <c r="T53" s="742"/>
      <c r="U53" s="743"/>
    </row>
    <row r="54" spans="1:21" ht="9.75" customHeight="1" x14ac:dyDescent="0.25">
      <c r="A54" s="741"/>
      <c r="B54" s="742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742"/>
      <c r="P54" s="742"/>
      <c r="Q54" s="742"/>
      <c r="R54" s="742"/>
      <c r="S54" s="742"/>
      <c r="T54" s="742"/>
      <c r="U54" s="743"/>
    </row>
    <row r="55" spans="1:21" ht="9.75" customHeight="1" x14ac:dyDescent="0.25">
      <c r="A55" s="741"/>
      <c r="B55" s="742"/>
      <c r="C55" s="742"/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3"/>
    </row>
    <row r="56" spans="1:21" ht="9.75" customHeight="1" x14ac:dyDescent="0.25">
      <c r="A56" s="741"/>
      <c r="B56" s="742"/>
      <c r="C56" s="742"/>
      <c r="D56" s="742"/>
      <c r="E56" s="742"/>
      <c r="F56" s="742"/>
      <c r="G56" s="742"/>
      <c r="H56" s="742"/>
      <c r="I56" s="742"/>
      <c r="J56" s="742"/>
      <c r="K56" s="742"/>
      <c r="L56" s="742"/>
      <c r="M56" s="742"/>
      <c r="N56" s="742"/>
      <c r="O56" s="742"/>
      <c r="P56" s="742"/>
      <c r="Q56" s="742"/>
      <c r="R56" s="742"/>
      <c r="S56" s="742"/>
      <c r="T56" s="742"/>
      <c r="U56" s="743"/>
    </row>
    <row r="57" spans="1:21" ht="9.75" customHeight="1" x14ac:dyDescent="0.25">
      <c r="A57" s="741"/>
      <c r="B57" s="742"/>
      <c r="C57" s="742"/>
      <c r="D57" s="742"/>
      <c r="E57" s="742"/>
      <c r="F57" s="742"/>
      <c r="G57" s="742"/>
      <c r="H57" s="742"/>
      <c r="I57" s="742"/>
      <c r="J57" s="742"/>
      <c r="K57" s="742"/>
      <c r="L57" s="742"/>
      <c r="M57" s="742"/>
      <c r="N57" s="742"/>
      <c r="O57" s="742"/>
      <c r="P57" s="742"/>
      <c r="Q57" s="742"/>
      <c r="R57" s="742"/>
      <c r="S57" s="742"/>
      <c r="T57" s="742"/>
      <c r="U57" s="743"/>
    </row>
    <row r="58" spans="1:21" ht="9.75" customHeight="1" x14ac:dyDescent="0.25">
      <c r="A58" s="741"/>
      <c r="B58" s="742"/>
      <c r="C58" s="742"/>
      <c r="D58" s="742"/>
      <c r="E58" s="742"/>
      <c r="F58" s="742"/>
      <c r="G58" s="742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3"/>
    </row>
    <row r="59" spans="1:21" ht="9.75" customHeight="1" thickBot="1" x14ac:dyDescent="0.3">
      <c r="A59" s="744"/>
      <c r="B59" s="745"/>
      <c r="C59" s="745"/>
      <c r="D59" s="745"/>
      <c r="E59" s="745"/>
      <c r="F59" s="745"/>
      <c r="G59" s="745"/>
      <c r="H59" s="745"/>
      <c r="I59" s="745"/>
      <c r="J59" s="745"/>
      <c r="K59" s="745"/>
      <c r="L59" s="745"/>
      <c r="M59" s="745"/>
      <c r="N59" s="745"/>
      <c r="O59" s="745"/>
      <c r="P59" s="745"/>
      <c r="Q59" s="745"/>
      <c r="R59" s="745"/>
      <c r="S59" s="745"/>
      <c r="T59" s="745"/>
      <c r="U59" s="746"/>
    </row>
  </sheetData>
  <mergeCells count="1">
    <mergeCell ref="A1:U5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BEE3-E07E-4CDA-AEC9-A307D2DF479F}">
  <sheetPr codeName="Sheet2">
    <tabColor rgb="FFF4B084"/>
    <pageSetUpPr fitToPage="1"/>
  </sheetPr>
  <dimension ref="A1:CD47"/>
  <sheetViews>
    <sheetView zoomScale="70" zoomScaleNormal="70" zoomScaleSheetLayoutView="90" workbookViewId="0">
      <selection activeCell="Q21" sqref="Q21"/>
    </sheetView>
  </sheetViews>
  <sheetFormatPr defaultColWidth="26.88671875" defaultRowHeight="13.8" x14ac:dyDescent="0.3"/>
  <cols>
    <col min="1" max="1" width="10.5546875" style="11" customWidth="1"/>
    <col min="2" max="2" width="17.88671875" style="6" bestFit="1" customWidth="1"/>
    <col min="3" max="3" width="11.44140625" style="6" bestFit="1" customWidth="1"/>
    <col min="4" max="4" width="15.88671875" style="6" customWidth="1"/>
    <col min="5" max="5" width="12.44140625" style="6" bestFit="1" customWidth="1"/>
    <col min="6" max="6" width="14" style="11" bestFit="1" customWidth="1"/>
    <col min="7" max="7" width="5.88671875" style="7" bestFit="1" customWidth="1"/>
    <col min="8" max="8" width="14" style="7" bestFit="1" customWidth="1"/>
    <col min="9" max="9" width="8.6640625" style="5" bestFit="1" customWidth="1"/>
    <col min="10" max="10" width="10.6640625" style="2" bestFit="1" customWidth="1"/>
    <col min="11" max="11" width="10.6640625" style="4" bestFit="1" customWidth="1"/>
    <col min="12" max="13" width="11.109375" style="4" bestFit="1" customWidth="1"/>
    <col min="14" max="16" width="11" style="4" bestFit="1" customWidth="1"/>
    <col min="17" max="17" width="10.88671875" style="4" bestFit="1" customWidth="1"/>
    <col min="18" max="22" width="11.44140625" style="4" bestFit="1" customWidth="1"/>
    <col min="23" max="25" width="10.6640625" style="4" bestFit="1" customWidth="1"/>
    <col min="26" max="27" width="11.5546875" style="4" bestFit="1" customWidth="1"/>
    <col min="28" max="28" width="11.5546875" style="4" customWidth="1"/>
    <col min="29" max="32" width="11.5546875" style="4" bestFit="1" customWidth="1"/>
    <col min="33" max="33" width="10.6640625" style="4" bestFit="1" customWidth="1"/>
    <col min="34" max="35" width="10.6640625" style="43" bestFit="1" customWidth="1"/>
    <col min="36" max="36" width="10.109375" style="43" bestFit="1" customWidth="1"/>
    <col min="37" max="37" width="10.109375" style="4" bestFit="1" customWidth="1"/>
    <col min="38" max="39" width="10.109375" style="43" bestFit="1" customWidth="1"/>
    <col min="40" max="41" width="10.6640625" style="43" bestFit="1" customWidth="1"/>
    <col min="42" max="42" width="10.6640625" style="41" bestFit="1" customWidth="1"/>
    <col min="43" max="43" width="10.109375" style="11" bestFit="1" customWidth="1"/>
    <col min="44" max="44" width="8.6640625" style="11" customWidth="1"/>
    <col min="45" max="46" width="8.33203125" style="11" customWidth="1"/>
    <col min="47" max="47" width="12.6640625" style="11" customWidth="1"/>
    <col min="48" max="16384" width="26.88671875" style="11"/>
  </cols>
  <sheetData>
    <row r="1" spans="1:82" s="9" customFormat="1" ht="12.75" customHeight="1" x14ac:dyDescent="0.25">
      <c r="A1" s="749" t="s">
        <v>183</v>
      </c>
      <c r="B1" s="758" t="s">
        <v>0</v>
      </c>
      <c r="C1" s="758"/>
      <c r="D1" s="705"/>
      <c r="E1" s="758" t="s">
        <v>1</v>
      </c>
      <c r="F1" s="758" t="s">
        <v>2</v>
      </c>
      <c r="G1" s="759" t="s">
        <v>3</v>
      </c>
      <c r="H1" s="751" t="s">
        <v>4</v>
      </c>
      <c r="I1" s="757" t="s">
        <v>5</v>
      </c>
      <c r="J1" s="755" t="s">
        <v>45</v>
      </c>
      <c r="K1" s="747" t="s">
        <v>168</v>
      </c>
      <c r="L1" s="747" t="s">
        <v>420</v>
      </c>
      <c r="M1" s="747" t="s">
        <v>424</v>
      </c>
      <c r="N1" s="747" t="s">
        <v>169</v>
      </c>
      <c r="O1" s="747" t="s">
        <v>133</v>
      </c>
      <c r="P1" s="747" t="s">
        <v>47</v>
      </c>
      <c r="Q1" s="747" t="s">
        <v>49</v>
      </c>
      <c r="R1" s="747" t="s">
        <v>134</v>
      </c>
      <c r="S1" s="747" t="s">
        <v>425</v>
      </c>
      <c r="T1" s="747" t="s">
        <v>170</v>
      </c>
      <c r="U1" s="747" t="s">
        <v>426</v>
      </c>
      <c r="V1" s="747" t="s">
        <v>48</v>
      </c>
      <c r="W1" s="747" t="s">
        <v>427</v>
      </c>
      <c r="X1" s="747" t="s">
        <v>51</v>
      </c>
      <c r="Y1" s="747" t="s">
        <v>54</v>
      </c>
      <c r="Z1" s="747" t="s">
        <v>135</v>
      </c>
      <c r="AA1" s="747" t="s">
        <v>50</v>
      </c>
      <c r="AB1" s="747" t="s">
        <v>532</v>
      </c>
      <c r="AC1" s="747" t="s">
        <v>125</v>
      </c>
      <c r="AD1" s="747" t="s">
        <v>428</v>
      </c>
      <c r="AE1" s="747" t="s">
        <v>171</v>
      </c>
      <c r="AF1" s="747" t="s">
        <v>52</v>
      </c>
      <c r="AG1" s="747" t="s">
        <v>55</v>
      </c>
      <c r="AH1" s="747" t="s">
        <v>53</v>
      </c>
      <c r="AI1" s="747" t="s">
        <v>126</v>
      </c>
      <c r="AJ1" s="747" t="s">
        <v>151</v>
      </c>
      <c r="AK1" s="747" t="s">
        <v>172</v>
      </c>
      <c r="AL1" s="747" t="s">
        <v>136</v>
      </c>
      <c r="AM1" s="747" t="s">
        <v>147</v>
      </c>
      <c r="AN1" s="747" t="s">
        <v>173</v>
      </c>
      <c r="AO1" s="767" t="s">
        <v>147</v>
      </c>
      <c r="AP1" s="767" t="s">
        <v>173</v>
      </c>
      <c r="AQ1" s="769"/>
      <c r="AR1" s="771"/>
      <c r="AS1" s="771"/>
      <c r="AT1" s="763"/>
      <c r="AU1" s="763"/>
      <c r="AV1" s="525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9" customFormat="1" ht="12.75" customHeight="1" x14ac:dyDescent="0.25">
      <c r="A2" s="749"/>
      <c r="B2" s="750"/>
      <c r="C2" s="750"/>
      <c r="D2" s="761" t="s">
        <v>187</v>
      </c>
      <c r="E2" s="750"/>
      <c r="F2" s="750"/>
      <c r="G2" s="760"/>
      <c r="H2" s="752"/>
      <c r="I2" s="756"/>
      <c r="J2" s="753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  <c r="AA2" s="748"/>
      <c r="AB2" s="748"/>
      <c r="AC2" s="748"/>
      <c r="AD2" s="748"/>
      <c r="AE2" s="748"/>
      <c r="AF2" s="748"/>
      <c r="AG2" s="748"/>
      <c r="AH2" s="748"/>
      <c r="AI2" s="748"/>
      <c r="AJ2" s="748"/>
      <c r="AK2" s="748"/>
      <c r="AL2" s="748"/>
      <c r="AM2" s="748"/>
      <c r="AN2" s="748"/>
      <c r="AO2" s="768"/>
      <c r="AP2" s="768"/>
      <c r="AQ2" s="770"/>
      <c r="AR2" s="768"/>
      <c r="AS2" s="768"/>
      <c r="AT2" s="764"/>
      <c r="AU2" s="764"/>
      <c r="AV2" s="52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s="9" customFormat="1" ht="15.6" customHeight="1" x14ac:dyDescent="0.25">
      <c r="A3" s="749"/>
      <c r="B3" s="750" t="s">
        <v>6</v>
      </c>
      <c r="C3" s="750" t="s">
        <v>7</v>
      </c>
      <c r="D3" s="761"/>
      <c r="E3" s="750" t="s">
        <v>12</v>
      </c>
      <c r="F3" s="750" t="s">
        <v>8</v>
      </c>
      <c r="G3" s="760"/>
      <c r="H3" s="752" t="s">
        <v>9</v>
      </c>
      <c r="I3" s="756" t="s">
        <v>10</v>
      </c>
      <c r="J3" s="753" t="s">
        <v>44</v>
      </c>
      <c r="K3" s="762">
        <v>45304</v>
      </c>
      <c r="L3" s="762">
        <v>45340</v>
      </c>
      <c r="M3" s="762">
        <v>45346</v>
      </c>
      <c r="N3" s="762">
        <v>45347</v>
      </c>
      <c r="O3" s="762">
        <v>45355</v>
      </c>
      <c r="P3" s="762">
        <v>45361</v>
      </c>
      <c r="Q3" s="762">
        <v>45361</v>
      </c>
      <c r="R3" s="762">
        <v>45367</v>
      </c>
      <c r="S3" s="762">
        <v>45367</v>
      </c>
      <c r="T3" s="762">
        <v>45368</v>
      </c>
      <c r="U3" s="762" t="s">
        <v>421</v>
      </c>
      <c r="V3" s="762" t="s">
        <v>422</v>
      </c>
      <c r="W3" s="762">
        <v>45395</v>
      </c>
      <c r="X3" s="762">
        <v>45403</v>
      </c>
      <c r="Y3" s="762">
        <v>45409</v>
      </c>
      <c r="Z3" s="762">
        <v>45423</v>
      </c>
      <c r="AA3" s="762">
        <v>45438</v>
      </c>
      <c r="AB3" s="762">
        <v>45438</v>
      </c>
      <c r="AC3" s="762">
        <v>45459</v>
      </c>
      <c r="AD3" s="762">
        <v>45459</v>
      </c>
      <c r="AE3" s="762">
        <v>45472</v>
      </c>
      <c r="AF3" s="762">
        <v>45473</v>
      </c>
      <c r="AG3" s="762" t="s">
        <v>423</v>
      </c>
      <c r="AH3" s="762">
        <v>45494</v>
      </c>
      <c r="AI3" s="762">
        <v>45508</v>
      </c>
      <c r="AJ3" s="762">
        <v>45564</v>
      </c>
      <c r="AK3" s="762">
        <v>45564</v>
      </c>
      <c r="AL3" s="762">
        <v>45565</v>
      </c>
      <c r="AM3" s="762">
        <v>45571</v>
      </c>
      <c r="AN3" s="762">
        <v>45585</v>
      </c>
      <c r="AO3" s="762">
        <v>45213</v>
      </c>
      <c r="AP3" s="762">
        <v>45221</v>
      </c>
      <c r="AQ3" s="766"/>
      <c r="AR3" s="762"/>
      <c r="AS3" s="762"/>
      <c r="AT3" s="762"/>
      <c r="AU3" s="765"/>
      <c r="AV3" s="525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s="10" customFormat="1" ht="15.6" customHeight="1" x14ac:dyDescent="0.25">
      <c r="A4" s="749"/>
      <c r="B4" s="750" t="s">
        <v>6</v>
      </c>
      <c r="C4" s="750" t="s">
        <v>7</v>
      </c>
      <c r="D4" s="761"/>
      <c r="E4" s="750" t="s">
        <v>12</v>
      </c>
      <c r="F4" s="750" t="s">
        <v>8</v>
      </c>
      <c r="G4" s="760"/>
      <c r="H4" s="752" t="s">
        <v>9</v>
      </c>
      <c r="I4" s="756" t="s">
        <v>10</v>
      </c>
      <c r="J4" s="754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5"/>
      <c r="AV4" s="526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s="10" customFormat="1" ht="14.4" thickBot="1" x14ac:dyDescent="0.3">
      <c r="A5" s="749"/>
      <c r="B5" s="209"/>
      <c r="C5" s="209"/>
      <c r="D5" s="209"/>
      <c r="E5" s="209"/>
      <c r="F5" s="209"/>
      <c r="G5" s="242"/>
      <c r="H5" s="520" t="s">
        <v>9</v>
      </c>
      <c r="I5" s="521" t="s">
        <v>10</v>
      </c>
      <c r="J5" s="215" t="s">
        <v>11</v>
      </c>
      <c r="K5" s="392" t="s">
        <v>144</v>
      </c>
      <c r="L5" s="392" t="s">
        <v>144</v>
      </c>
      <c r="M5" s="392" t="s">
        <v>144</v>
      </c>
      <c r="N5" s="392" t="s">
        <v>144</v>
      </c>
      <c r="O5" s="392" t="s">
        <v>144</v>
      </c>
      <c r="P5" s="392" t="s">
        <v>144</v>
      </c>
      <c r="Q5" s="392" t="s">
        <v>144</v>
      </c>
      <c r="R5" s="392" t="s">
        <v>144</v>
      </c>
      <c r="S5" s="392" t="s">
        <v>144</v>
      </c>
      <c r="T5" s="392" t="s">
        <v>144</v>
      </c>
      <c r="U5" s="392" t="s">
        <v>144</v>
      </c>
      <c r="V5" s="392" t="s">
        <v>144</v>
      </c>
      <c r="W5" s="392" t="s">
        <v>144</v>
      </c>
      <c r="X5" s="392" t="s">
        <v>144</v>
      </c>
      <c r="Y5" s="392" t="s">
        <v>144</v>
      </c>
      <c r="Z5" s="392" t="s">
        <v>144</v>
      </c>
      <c r="AA5" s="392" t="s">
        <v>144</v>
      </c>
      <c r="AB5" s="392" t="s">
        <v>144</v>
      </c>
      <c r="AC5" s="392" t="s">
        <v>144</v>
      </c>
      <c r="AD5" s="392" t="s">
        <v>144</v>
      </c>
      <c r="AE5" s="392" t="s">
        <v>144</v>
      </c>
      <c r="AF5" s="392" t="s">
        <v>144</v>
      </c>
      <c r="AG5" s="392" t="s">
        <v>144</v>
      </c>
      <c r="AH5" s="392" t="s">
        <v>144</v>
      </c>
      <c r="AI5" s="392" t="s">
        <v>144</v>
      </c>
      <c r="AJ5" s="392" t="s">
        <v>144</v>
      </c>
      <c r="AK5" s="392" t="s">
        <v>144</v>
      </c>
      <c r="AL5" s="392" t="s">
        <v>144</v>
      </c>
      <c r="AM5" s="392" t="s">
        <v>144</v>
      </c>
      <c r="AN5" s="392" t="s">
        <v>144</v>
      </c>
      <c r="AO5" s="392" t="s">
        <v>144</v>
      </c>
      <c r="AP5" s="392" t="s">
        <v>144</v>
      </c>
      <c r="AQ5" s="392" t="s">
        <v>144</v>
      </c>
      <c r="AR5" s="392" t="s">
        <v>144</v>
      </c>
      <c r="AS5" s="392" t="s">
        <v>144</v>
      </c>
      <c r="AT5" s="392" t="s">
        <v>144</v>
      </c>
      <c r="AU5" s="36" t="s">
        <v>144</v>
      </c>
      <c r="AV5" s="526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x14ac:dyDescent="0.3">
      <c r="A6" s="749"/>
      <c r="B6" s="211"/>
      <c r="C6" s="212"/>
      <c r="D6" s="713"/>
      <c r="E6" s="212"/>
      <c r="F6" s="213"/>
      <c r="G6" s="214"/>
      <c r="H6" s="518">
        <f t="shared" ref="H6:H12" si="0">COUNTIF(M6:AT6,"&gt;0")</f>
        <v>0</v>
      </c>
      <c r="I6" s="519">
        <f t="shared" ref="I6:I12" si="1">SUM(M6:AT6)</f>
        <v>0</v>
      </c>
      <c r="J6" s="214">
        <f>RANK(I6,$I$6:$I$119)</f>
        <v>1</v>
      </c>
      <c r="K6" s="65">
        <f>_xlfn.IFNA(VLOOKUP(CONCATENATE($K$5,$B6,$C6),'ESP1'!$A$6:$N$135,14,FALSE),0)</f>
        <v>0</v>
      </c>
      <c r="L6" s="65">
        <f>_xlfn.IFNA(VLOOKUP(CONCATENATE($M$5,$B6,$C6),'CAP1'!$A$6:$N$107,14,FALSE),0)</f>
        <v>0</v>
      </c>
      <c r="M6" s="65">
        <f>_xlfn.IFNA(VLOOKUP(CONCATENATE($M$5,$B6,$C6),WEST!$A$6:$N$107,14,FALSE),0)</f>
        <v>0</v>
      </c>
      <c r="N6" s="65">
        <f>_xlfn.IFNA(VLOOKUP(CONCATENATE($N$5,$B6,$C6),MUR!$A$6:$L$95,14,FALSE),0)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0</v>
      </c>
      <c r="Q6" s="65">
        <f>_xlfn.IFNA(VLOOKUP(CONCATENATE($Q$5,$B6,$C6),'OG1'!$A$6:$N$135,14,FALSE),0)</f>
        <v>0</v>
      </c>
      <c r="R6" s="65">
        <f>_xlfn.IFNA(VLOOKUP(CONCATENATE($R$5,$B6,$C6),'DRY1'!$A$6:$N$133,14,FALSE),0)</f>
        <v>0</v>
      </c>
      <c r="S6" s="65">
        <f>_xlfn.IFNA(VLOOKUP(CONCATENATE($S$5,$B6,$C6),DARD!F7,FALSE),0)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_xlfn.IFNA(VLOOKUP(CONCATENATE($V$5,$B6,$C6),'BUS2'!$A$8:$N$135,14,FALSE),0)</f>
        <v>0</v>
      </c>
      <c r="W6" s="65">
        <f>_xlfn.IFNA(VLOOKUP(CONCATENATE($W$5,$B6,$C6),BEV!$A$8:$N$135,14,FALSE),0)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_xlfn.IFNA(VLOOKUP(CONCATENATE($Z$5,$B6,$C6),'DRY2'!$A$6:$N$133,14,FALSE),0)</f>
        <v>0</v>
      </c>
      <c r="AA6" s="65">
        <f>_xlfn.IFNA(VLOOKUP(CONCATENATE($AA$5,$B6,$C6),'BUN1'!$A$6:$N$124,14,FALSE),0)</f>
        <v>0</v>
      </c>
      <c r="AB6" s="65">
        <f>_xlfn.IFNA(VLOOKUP(CONCATENATE($AB$5,$B6,$C6),BAL!$A$6:$N$135,14,FALSE),0)</f>
        <v>0</v>
      </c>
      <c r="AC6" s="65">
        <f>_xlfn.IFNA(VLOOKUP(CONCATENATE($AC$5,$B6,$C6),'MR1'!$A$6:$N$135,14,FALSE),0)</f>
        <v>0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6">
        <f>_xlfn.IFNA(VLOOKUP(CONCATENATE($AG$5,$B6,$C6),SC!$A$6:$N$135,14,FALSE),0)</f>
        <v>0</v>
      </c>
      <c r="AH6" s="66">
        <f>_xlfn.IFNA(VLOOKUP(CONCATENATE($AH$5,$B6,$C6),'OG3'!$A$6:$N$131,14,FALSE),0)</f>
        <v>0</v>
      </c>
      <c r="AI6" s="666">
        <f>_xlfn.IFNA(VLOOKUP(CONCATENATE($AI$5,$B6,$C6),'MR2'!$A$6:$N$131,14,FALSE),0)</f>
        <v>0</v>
      </c>
      <c r="AJ6" s="66">
        <f>_xlfn.IFNA(VLOOKUP(CONCATENATE($AJ$5,$B6,$C6),'BUS3'!$A$6:$N$135,14,FALSE),0)</f>
        <v>0</v>
      </c>
      <c r="AK6" s="66">
        <f>_xlfn.IFNA(VLOOKUP(CONCATENATE($AK$5,$B6,$C6),'ESP4'!$A$6:$N$135,14,FALSE),0)</f>
        <v>0</v>
      </c>
      <c r="AL6" s="66">
        <f>_xlfn.IFNA(VLOOKUP(CONCATENATE($AL$5,$B6,$C6),FEST!$A$6:$N$133,14,FALSE),0)</f>
        <v>0</v>
      </c>
      <c r="AM6" s="66">
        <f>_xlfn.IFNA(VLOOKUP(CONCATENATE($AL$5,$B6,$C6),'MR3'!$A$6:$N$133,14,FALSE),0)</f>
        <v>0</v>
      </c>
      <c r="AN6" s="66">
        <f>_xlfn.IFNA(VLOOKUP(CONCATENATE($AL$5,$B6,$C6),'BUS4'!$A$6:$N$133,14,FALSE),0)</f>
        <v>0</v>
      </c>
      <c r="AO6" s="66">
        <f>_xlfn.IFNA(VLOOKUP(CONCATENATE($AO$5,$B6,$C6),'MR3'!$A$6:$N$77,14,FALSE),0)</f>
        <v>0</v>
      </c>
      <c r="AP6" s="66">
        <f>_xlfn.IFNA(VLOOKUP(CONCATENATE($AP$5,$B6,$C6),'BUS4'!$A$6:$N$250,14,FALSE),0)</f>
        <v>0</v>
      </c>
      <c r="AQ6" s="190">
        <f>_xlfn.IFNA(VLOOKUP(CONCATENATE($AQ$5,$B6,$C6),BAL!$A$6:$N$134,14,FALSE),0)</f>
        <v>0</v>
      </c>
      <c r="AR6" s="190">
        <f>_xlfn.IFNA(VLOOKUP(CONCATENATE($AR$5,$B6,$C6),'BUS4'!$A$6:$N$135,14,FALSE),0)</f>
        <v>0</v>
      </c>
      <c r="AS6" s="190">
        <f>_xlfn.IFNA(VLOOKUP(CONCATENATE($AS$5,$B6,$C6),'MR1'!$A$6:$N$135,14,FALSE),0)</f>
        <v>0</v>
      </c>
      <c r="AT6" s="190"/>
      <c r="AU6" s="522"/>
    </row>
    <row r="7" spans="1:82" x14ac:dyDescent="0.3">
      <c r="A7" s="749"/>
      <c r="B7" s="485"/>
      <c r="C7" s="26"/>
      <c r="D7" s="26"/>
      <c r="E7" s="26"/>
      <c r="F7" s="27"/>
      <c r="G7" s="28"/>
      <c r="H7" s="518">
        <f t="shared" si="0"/>
        <v>0</v>
      </c>
      <c r="I7" s="519">
        <f t="shared" si="1"/>
        <v>0</v>
      </c>
      <c r="J7" s="24">
        <f t="shared" ref="J7:J12" si="2">RANK(I7,$I$6:$I$119)</f>
        <v>1</v>
      </c>
      <c r="K7" s="65">
        <f>_xlfn.IFNA(VLOOKUP(CONCATENATE($K$5,$B7,$C7),'ESP1'!$A$6:$N$135,14,FALSE),0)</f>
        <v>0</v>
      </c>
      <c r="L7" s="65">
        <f>_xlfn.IFNA(VLOOKUP(CONCATENATE($M$5,$B7,$C7),'CAP1'!$A$6:$N$107,14,FALSE),0)</f>
        <v>0</v>
      </c>
      <c r="M7" s="65">
        <f>_xlfn.IFNA(VLOOKUP(CONCATENATE($M$5,$B7,$C7),'CAP1'!$A$6:$N$107,14,FALSE),0)</f>
        <v>0</v>
      </c>
      <c r="N7" s="65">
        <f>_xlfn.IFNA(VLOOKUP(CONCATENATE($N$5,$B7,$C7),MUR!$A$6:$L$95,14,FALSE),0)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_xlfn.IFNA(VLOOKUP(CONCATENATE($R$5,$B7,$C7),'DRY1'!$A$6:$N$133,14,FALSE),0)</f>
        <v>0</v>
      </c>
      <c r="S7" s="65">
        <f>_xlfn.IFNA(VLOOKUP(CONCATENATE($S$5,$B7,$C7),DARD!F8,FALSE),0)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_xlfn.IFNA(VLOOKUP(CONCATENATE($V$5,$B7,$C7),'BUS2'!$A$8:$N$135,14,FALSE),0)</f>
        <v>0</v>
      </c>
      <c r="W7" s="65">
        <f>_xlfn.IFNA(VLOOKUP(CONCATENATE($W$5,$B7,$C7),BEV!$A$8:$N$135,14,FALSE),0)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_xlfn.IFNA(VLOOKUP(CONCATENATE($Z$5,$B7,$C7),'DRY2'!$A$6:$N$133,14,FALSE),0)</f>
        <v>0</v>
      </c>
      <c r="AA7" s="65">
        <f>_xlfn.IFNA(VLOOKUP(CONCATENATE($AA$5,$B7,$C7),'BUN1'!$A$6:$N$124,14,FALSE),0)</f>
        <v>0</v>
      </c>
      <c r="AB7" s="65">
        <f>_xlfn.IFNA(VLOOKUP(CONCATENATE($AB$5,$B7,$C7),BAL!$A$6:$N$135,14,FALSE),0)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6">
        <f>_xlfn.IFNA(VLOOKUP(CONCATENATE($AG$5,$B7,$C7),SC!$A$6:$N$135,14,FALSE),0)</f>
        <v>0</v>
      </c>
      <c r="AH7" s="66">
        <f>_xlfn.IFNA(VLOOKUP(CONCATENATE($AH$5,$B7,$C7),'OG3'!$A$6:$N$131,14,FALSE),0)</f>
        <v>0</v>
      </c>
      <c r="AI7" s="666">
        <f>_xlfn.IFNA(VLOOKUP(CONCATENATE($AI$5,$B7,$C7),'MR2'!$A$6:$N$131,14,FALSE),0)</f>
        <v>0</v>
      </c>
      <c r="AJ7" s="66">
        <f>_xlfn.IFNA(VLOOKUP(CONCATENATE($AJ$5,$B7,$C7),'BUS3'!$A$6:$N$135,14,FALSE),0)</f>
        <v>0</v>
      </c>
      <c r="AK7" s="66">
        <f>_xlfn.IFNA(VLOOKUP(CONCATENATE($AK$5,$B7,$C7),'ESP4'!$A$6:$N$135,14,FALSE),0)</f>
        <v>0</v>
      </c>
      <c r="AL7" s="66">
        <f>_xlfn.IFNA(VLOOKUP(CONCATENATE($AL$5,$B7,$C7),FEST!$A$6:$N$133,14,FALSE),0)</f>
        <v>0</v>
      </c>
      <c r="AM7" s="66">
        <f>_xlfn.IFNA(VLOOKUP(CONCATENATE($AL$5,$B7,$C7),'MR3'!$A$6:$N$133,14,FALSE),0)</f>
        <v>0</v>
      </c>
      <c r="AN7" s="66">
        <f>_xlfn.IFNA(VLOOKUP(CONCATENATE($AL$5,$B7,$C7),'BUS4'!$A$6:$N$133,14,FALSE),0)</f>
        <v>0</v>
      </c>
      <c r="AO7" s="66">
        <f>_xlfn.IFNA(VLOOKUP(CONCATENATE($AO$5,$B7,$C7),'MR3'!$A$6:$N$77,14,FALSE),0)</f>
        <v>0</v>
      </c>
      <c r="AP7" s="66">
        <f>_xlfn.IFNA(VLOOKUP(CONCATENATE($AP$5,$B7,$C7),'BUS4'!$A$6:$N$250,14,FALSE),0)</f>
        <v>0</v>
      </c>
      <c r="AQ7" s="420"/>
      <c r="AR7" s="420"/>
      <c r="AS7" s="420"/>
      <c r="AT7" s="420"/>
      <c r="AU7" s="655"/>
    </row>
    <row r="8" spans="1:82" x14ac:dyDescent="0.3">
      <c r="A8" s="749"/>
      <c r="B8" s="485"/>
      <c r="C8" s="26"/>
      <c r="D8" s="26"/>
      <c r="E8" s="26"/>
      <c r="F8" s="27"/>
      <c r="G8" s="28"/>
      <c r="H8" s="518">
        <f t="shared" si="0"/>
        <v>0</v>
      </c>
      <c r="I8" s="519">
        <f t="shared" si="1"/>
        <v>0</v>
      </c>
      <c r="J8" s="24">
        <f t="shared" si="2"/>
        <v>1</v>
      </c>
      <c r="K8" s="65">
        <f>_xlfn.IFNA(VLOOKUP(CONCATENATE($K$5,$B8,$C8),'ESP1'!$A$6:$N$135,14,FALSE),0)</f>
        <v>0</v>
      </c>
      <c r="L8" s="65">
        <f>_xlfn.IFNA(VLOOKUP(CONCATENATE($M$5,$B8,$C8),'CAP1'!$A$6:$N$107,14,FALSE),0)</f>
        <v>0</v>
      </c>
      <c r="M8" s="65">
        <f>_xlfn.IFNA(VLOOKUP(CONCATENATE($M$5,$B8,$C8),'CAP1'!$A$6:$N$107,14,FALSE),0)</f>
        <v>0</v>
      </c>
      <c r="N8" s="65">
        <f>_xlfn.IFNA(VLOOKUP(CONCATENATE($N$5,$B8,$C8),MUR!$A$6:$L$95,14,FALSE),0)</f>
        <v>0</v>
      </c>
      <c r="O8" s="65">
        <f>_xlfn.IFNA(VLOOKUP(CONCATENATE($O$5,$B8,$C8),'SER1'!$A$6:$N$131,14,FALSE),0)</f>
        <v>0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_xlfn.IFNA(VLOOKUP(CONCATENATE($R$5,$B8,$C8),'DRY1'!$A$6:$N$133,14,FALSE),0)</f>
        <v>0</v>
      </c>
      <c r="S8" s="65">
        <f>_xlfn.IFNA(VLOOKUP(CONCATENATE($S$5,$B8,$C8),DARD!F9,FALSE),0)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0</v>
      </c>
      <c r="V8" s="65">
        <f>_xlfn.IFNA(VLOOKUP(CONCATENATE($V$5,$B8,$C8),'BUS2'!$A$8:$N$135,14,FALSE),0)</f>
        <v>0</v>
      </c>
      <c r="W8" s="65">
        <f>_xlfn.IFNA(VLOOKUP(CONCATENATE($W$5,$B8,$C8),BEV!$A$8:$N$135,14,FALSE),0)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0</v>
      </c>
      <c r="Z8" s="65">
        <f>_xlfn.IFNA(VLOOKUP(CONCATENATE($Z$5,$B8,$C8),'DRY2'!$A$6:$N$133,14,FALSE),0)</f>
        <v>0</v>
      </c>
      <c r="AA8" s="65">
        <f>_xlfn.IFNA(VLOOKUP(CONCATENATE($AA$5,$B8,$C8),'BUN1'!$A$6:$N$124,14,FALSE),0)</f>
        <v>0</v>
      </c>
      <c r="AB8" s="65">
        <f>_xlfn.IFNA(VLOOKUP(CONCATENATE($AB$5,$B8,$C8),BAL!$A$6:$N$135,14,FALSE),0)</f>
        <v>0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6">
        <f>_xlfn.IFNA(VLOOKUP(CONCATENATE($AG$5,$B8,$C8),SC!$A$6:$N$135,14,FALSE),0)</f>
        <v>0</v>
      </c>
      <c r="AH8" s="66">
        <f>_xlfn.IFNA(VLOOKUP(CONCATENATE($AH$5,$B8,$C8),'OG3'!$A$6:$N$131,14,FALSE),0)</f>
        <v>0</v>
      </c>
      <c r="AI8" s="666">
        <f>_xlfn.IFNA(VLOOKUP(CONCATENATE($AI$5,$B8,$C8),'MR2'!$A$6:$N$131,14,FALSE),0)</f>
        <v>0</v>
      </c>
      <c r="AJ8" s="66">
        <f>_xlfn.IFNA(VLOOKUP(CONCATENATE($AJ$5,$B8,$C8),'BUS3'!$A$6:$N$135,14,FALSE),0)</f>
        <v>0</v>
      </c>
      <c r="AK8" s="66">
        <f>_xlfn.IFNA(VLOOKUP(CONCATENATE($AK$5,$B8,$C8),'ESP4'!$A$6:$N$135,14,FALSE),0)</f>
        <v>0</v>
      </c>
      <c r="AL8" s="66">
        <f>_xlfn.IFNA(VLOOKUP(CONCATENATE($AL$5,$B8,$C8),FEST!$A$6:$N$133,14,FALSE),0)</f>
        <v>0</v>
      </c>
      <c r="AM8" s="66">
        <f>_xlfn.IFNA(VLOOKUP(CONCATENATE($AL$5,$B8,$C8),'MR3'!$A$6:$N$133,14,FALSE),0)</f>
        <v>0</v>
      </c>
      <c r="AN8" s="66">
        <f>_xlfn.IFNA(VLOOKUP(CONCATENATE($AL$5,$B8,$C8),'BUS4'!$A$6:$N$133,14,FALSE),0)</f>
        <v>0</v>
      </c>
      <c r="AO8" s="66">
        <f>_xlfn.IFNA(VLOOKUP(CONCATENATE($AO$5,$B8,$C8),'MR3'!$A$6:$N$77,14,FALSE),0)</f>
        <v>0</v>
      </c>
      <c r="AP8" s="66">
        <f>_xlfn.IFNA(VLOOKUP(CONCATENATE($AP$5,$B8,$C8),'BUS4'!$A$6:$N$250,14,FALSE),0)</f>
        <v>0</v>
      </c>
      <c r="AQ8" s="420"/>
      <c r="AR8" s="420"/>
      <c r="AS8" s="420"/>
      <c r="AT8" s="420"/>
      <c r="AU8" s="655"/>
    </row>
    <row r="9" spans="1:82" x14ac:dyDescent="0.3">
      <c r="A9" s="749"/>
      <c r="B9" s="485"/>
      <c r="C9" s="26"/>
      <c r="D9" s="26"/>
      <c r="E9" s="26"/>
      <c r="F9" s="27"/>
      <c r="G9" s="28"/>
      <c r="H9" s="518">
        <f t="shared" si="0"/>
        <v>0</v>
      </c>
      <c r="I9" s="519">
        <f t="shared" si="1"/>
        <v>0</v>
      </c>
      <c r="J9" s="24">
        <f t="shared" si="2"/>
        <v>1</v>
      </c>
      <c r="K9" s="65">
        <f>_xlfn.IFNA(VLOOKUP(CONCATENATE($K$5,$B9,$C9),'ESP1'!$A$6:$N$135,14,FALSE),0)</f>
        <v>0</v>
      </c>
      <c r="L9" s="65">
        <f>_xlfn.IFNA(VLOOKUP(CONCATENATE($M$5,$B9,$C9),'CAP1'!$A$6:$N$107,14,FALSE),0)</f>
        <v>0</v>
      </c>
      <c r="M9" s="65">
        <f>_xlfn.IFNA(VLOOKUP(CONCATENATE($M$5,$B9,$C9),'CAP1'!$A$6:$N$107,14,FALSE),0)</f>
        <v>0</v>
      </c>
      <c r="N9" s="65">
        <f>_xlfn.IFNA(VLOOKUP(CONCATENATE($N$5,$B9,$C9),MUR!$A$6:$L$95,14,FALSE),0)</f>
        <v>0</v>
      </c>
      <c r="O9" s="65">
        <f>_xlfn.IFNA(VLOOKUP(CONCATENATE($O$5,$B9,$C9),'SER1'!$A$6:$N$131,14,FALSE),0)</f>
        <v>0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_xlfn.IFNA(VLOOKUP(CONCATENATE($R$5,$B9,$C9),'DRY1'!$A$6:$N$133,14,FALSE),0)</f>
        <v>0</v>
      </c>
      <c r="S9" s="65">
        <f>_xlfn.IFNA(VLOOKUP(CONCATENATE($S$5,$B9,$C9),DARD!F10,FALSE),0)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0</v>
      </c>
      <c r="V9" s="65">
        <f>_xlfn.IFNA(VLOOKUP(CONCATENATE($V$5,$B9,$C9),'BUS2'!$A$8:$N$135,14,FALSE),0)</f>
        <v>0</v>
      </c>
      <c r="W9" s="65">
        <f>_xlfn.IFNA(VLOOKUP(CONCATENATE($W$5,$B9,$C9),BEV!$A$8:$N$135,14,FALSE),0)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0</v>
      </c>
      <c r="Z9" s="65">
        <f>_xlfn.IFNA(VLOOKUP(CONCATENATE($Z$5,$B9,$C9),'DRY2'!$A$6:$N$133,14,FALSE),0)</f>
        <v>0</v>
      </c>
      <c r="AA9" s="65">
        <f>_xlfn.IFNA(VLOOKUP(CONCATENATE($AA$5,$B9,$C9),'BUN1'!$A$6:$N$124,14,FALSE),0)</f>
        <v>0</v>
      </c>
      <c r="AB9" s="65">
        <f>_xlfn.IFNA(VLOOKUP(CONCATENATE($AB$5,$B9,$C9),BAL!$A$6:$N$135,14,FALSE),0)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0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6">
        <f>_xlfn.IFNA(VLOOKUP(CONCATENATE($AG$5,$B9,$C9),SC!$A$6:$N$135,14,FALSE),0)</f>
        <v>0</v>
      </c>
      <c r="AH9" s="66">
        <f>_xlfn.IFNA(VLOOKUP(CONCATENATE($AH$5,$B9,$C9),'OG3'!$A$6:$N$131,14,FALSE),0)</f>
        <v>0</v>
      </c>
      <c r="AI9" s="666">
        <f>_xlfn.IFNA(VLOOKUP(CONCATENATE($AI$5,$B9,$C9),'MR2'!$A$6:$N$131,14,FALSE),0)</f>
        <v>0</v>
      </c>
      <c r="AJ9" s="66">
        <f>_xlfn.IFNA(VLOOKUP(CONCATENATE($AJ$5,$B9,$C9),'BUS3'!$A$6:$N$135,14,FALSE),0)</f>
        <v>0</v>
      </c>
      <c r="AK9" s="66">
        <f>_xlfn.IFNA(VLOOKUP(CONCATENATE($AK$5,$B9,$C9),'ESP4'!$A$6:$N$135,14,FALSE),0)</f>
        <v>0</v>
      </c>
      <c r="AL9" s="66">
        <f>_xlfn.IFNA(VLOOKUP(CONCATENATE($AL$5,$B9,$C9),FEST!$A$6:$N$133,14,FALSE),0)</f>
        <v>0</v>
      </c>
      <c r="AM9" s="66">
        <f>_xlfn.IFNA(VLOOKUP(CONCATENATE($AL$5,$B9,$C9),'MR3'!$A$6:$N$133,14,FALSE),0)</f>
        <v>0</v>
      </c>
      <c r="AN9" s="66">
        <f>_xlfn.IFNA(VLOOKUP(CONCATENATE($AL$5,$B9,$C9),'BUS4'!$A$6:$N$133,14,FALSE),0)</f>
        <v>0</v>
      </c>
      <c r="AO9" s="66">
        <f>_xlfn.IFNA(VLOOKUP(CONCATENATE($AO$5,$B9,$C9),'MR3'!$A$6:$N$77,14,FALSE),0)</f>
        <v>0</v>
      </c>
      <c r="AP9" s="66">
        <f>_xlfn.IFNA(VLOOKUP(CONCATENATE($AP$5,$B9,$C9),'BUS4'!$A$6:$N$250,14,FALSE),0)</f>
        <v>0</v>
      </c>
      <c r="AQ9" s="420"/>
      <c r="AR9" s="420"/>
      <c r="AS9" s="420"/>
      <c r="AT9" s="420"/>
      <c r="AU9" s="655"/>
    </row>
    <row r="10" spans="1:82" x14ac:dyDescent="0.3">
      <c r="A10" s="749"/>
      <c r="B10" s="485"/>
      <c r="C10" s="26"/>
      <c r="D10" s="26"/>
      <c r="E10" s="26"/>
      <c r="F10" s="27"/>
      <c r="G10" s="28"/>
      <c r="H10" s="518">
        <f t="shared" si="0"/>
        <v>0</v>
      </c>
      <c r="I10" s="519">
        <f t="shared" si="1"/>
        <v>0</v>
      </c>
      <c r="J10" s="24">
        <f t="shared" si="2"/>
        <v>1</v>
      </c>
      <c r="K10" s="65">
        <f>_xlfn.IFNA(VLOOKUP(CONCATENATE($K$5,$B10,$C10),'ESP1'!$A$6:$N$135,14,FALSE),0)</f>
        <v>0</v>
      </c>
      <c r="L10" s="65">
        <f>_xlfn.IFNA(VLOOKUP(CONCATENATE($M$5,$B10,$C10),'CAP1'!$A$6:$N$107,14,FALSE),0)</f>
        <v>0</v>
      </c>
      <c r="M10" s="65">
        <f>_xlfn.IFNA(VLOOKUP(CONCATENATE($M$5,$B10,$C10),'CAP1'!$A$6:$N$107,14,FALSE),0)</f>
        <v>0</v>
      </c>
      <c r="N10" s="65">
        <f>_xlfn.IFNA(VLOOKUP(CONCATENATE($N$5,$B10,$C10),MUR!$A$6:$L$95,14,FALSE),0)</f>
        <v>0</v>
      </c>
      <c r="O10" s="65">
        <f>_xlfn.IFNA(VLOOKUP(CONCATENATE($O$5,$B10,$C10),'SER1'!$A$6:$N$131,14,FALSE),0)</f>
        <v>0</v>
      </c>
      <c r="P10" s="65">
        <f>_xlfn.IFNA(VLOOKUP(CONCATENATE($P$5,$B10,$C10),'BUS1'!$A$6:$N$110,14,FALSE),0)</f>
        <v>0</v>
      </c>
      <c r="Q10" s="65">
        <f>_xlfn.IFNA(VLOOKUP(CONCATENATE($Q$5,$B10,$C10),'OG1'!$A$6:$N$135,14,FALSE),0)</f>
        <v>0</v>
      </c>
      <c r="R10" s="65">
        <f>_xlfn.IFNA(VLOOKUP(CONCATENATE($R$5,$B10,$C10),'DRY1'!$A$6:$N$133,14,FALSE),0)</f>
        <v>0</v>
      </c>
      <c r="S10" s="65">
        <f>_xlfn.IFNA(VLOOKUP(CONCATENATE($S$5,$B10,$C10),DARD!F11,FALSE),0)</f>
        <v>0</v>
      </c>
      <c r="T10" s="65">
        <f>_xlfn.IFNA(VLOOKUP(CONCATENATE($T$5,$B10,$C10),'HO1'!$A$6:$N$56,14,FALSE),0)</f>
        <v>0</v>
      </c>
      <c r="U10" s="65">
        <f>_xlfn.IFNA(VLOOKUP(CONCATENATE($U$5,$B10,$C10),VIR!$A$6:$N$135,14,FALSE),0)</f>
        <v>0</v>
      </c>
      <c r="V10" s="65">
        <f>_xlfn.IFNA(VLOOKUP(CONCATENATE($V$5,$B10,$C10),'BUS2'!$A$8:$N$135,14,FALSE),0)</f>
        <v>0</v>
      </c>
      <c r="W10" s="65">
        <f>_xlfn.IFNA(VLOOKUP(CONCATENATE($W$5,$B10,$C10),BEV!$A$8:$N$135,14,FALSE),0)</f>
        <v>0</v>
      </c>
      <c r="X10" s="65">
        <f>_xlfn.IFNA(VLOOKUP(CONCATENATE($X$5,$B10,$C10),'OG2'!$A$6:$N$169,14,FALSE),0)</f>
        <v>0</v>
      </c>
      <c r="Y10" s="65">
        <f>_xlfn.IFNA(VLOOKUP(CONCATENATE($Y$5,$B10,$C10),'SER2'!$A$6:$N$133,14,FALSE),0)</f>
        <v>0</v>
      </c>
      <c r="Z10" s="65">
        <f>_xlfn.IFNA(VLOOKUP(CONCATENATE($Z$5,$B10,$C10),'DRY2'!$A$6:$N$133,14,FALSE),0)</f>
        <v>0</v>
      </c>
      <c r="AA10" s="65">
        <f>_xlfn.IFNA(VLOOKUP(CONCATENATE($AA$5,$B10,$C10),'BUN1'!$A$6:$N$124,14,FALSE),0)</f>
        <v>0</v>
      </c>
      <c r="AB10" s="65">
        <f>_xlfn.IFNA(VLOOKUP(CONCATENATE($AB$5,$B10,$C10),BAL!$A$6:$N$135,14,FALSE),0)</f>
        <v>0</v>
      </c>
      <c r="AC10" s="65">
        <f>_xlfn.IFNA(VLOOKUP(CONCATENATE($AC$5,$B10,$C10),'MR1'!$A$6:$N$135,14,FALSE),0)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6">
        <f>_xlfn.IFNA(VLOOKUP(CONCATENATE($AG$5,$B10,$C10),SC!$A$6:$N$135,14,FALSE),0)</f>
        <v>0</v>
      </c>
      <c r="AH10" s="66">
        <f>_xlfn.IFNA(VLOOKUP(CONCATENATE($AH$5,$B10,$C10),'OG3'!$A$6:$N$131,14,FALSE),0)</f>
        <v>0</v>
      </c>
      <c r="AI10" s="666">
        <f>_xlfn.IFNA(VLOOKUP(CONCATENATE($AI$5,$B10,$C10),'MR2'!$A$6:$N$131,14,FALSE),0)</f>
        <v>0</v>
      </c>
      <c r="AJ10" s="66">
        <f>_xlfn.IFNA(VLOOKUP(CONCATENATE($AJ$5,$B10,$C10),'BUS3'!$A$6:$N$135,14,FALSE),0)</f>
        <v>0</v>
      </c>
      <c r="AK10" s="66">
        <f>_xlfn.IFNA(VLOOKUP(CONCATENATE($AK$5,$B10,$C10),'ESP4'!$A$6:$N$135,14,FALSE),0)</f>
        <v>0</v>
      </c>
      <c r="AL10" s="66">
        <f>_xlfn.IFNA(VLOOKUP(CONCATENATE($AL$5,$B10,$C10),FEST!$A$6:$N$133,14,FALSE),0)</f>
        <v>0</v>
      </c>
      <c r="AM10" s="66">
        <f>_xlfn.IFNA(VLOOKUP(CONCATENATE($AL$5,$B10,$C10),'MR3'!$A$6:$N$133,14,FALSE),0)</f>
        <v>0</v>
      </c>
      <c r="AN10" s="66">
        <f>_xlfn.IFNA(VLOOKUP(CONCATENATE($AL$5,$B10,$C10),'BUS4'!$A$6:$N$133,14,FALSE),0)</f>
        <v>0</v>
      </c>
      <c r="AO10" s="66">
        <f>_xlfn.IFNA(VLOOKUP(CONCATENATE($AO$5,$B10,$C10),'MR3'!$A$6:$N$77,14,FALSE),0)</f>
        <v>0</v>
      </c>
      <c r="AP10" s="66">
        <f>_xlfn.IFNA(VLOOKUP(CONCATENATE($AP$5,$B10,$C10),'BUS4'!$A$6:$N$250,14,FALSE),0)</f>
        <v>0</v>
      </c>
      <c r="AQ10" s="420"/>
      <c r="AR10" s="420"/>
      <c r="AS10" s="420"/>
      <c r="AT10" s="420"/>
      <c r="AU10" s="655"/>
    </row>
    <row r="11" spans="1:82" x14ac:dyDescent="0.3">
      <c r="A11" s="749"/>
      <c r="B11" s="84"/>
      <c r="C11" s="26"/>
      <c r="D11" s="26"/>
      <c r="E11" s="26"/>
      <c r="F11" s="27"/>
      <c r="G11" s="28"/>
      <c r="H11" s="518">
        <f t="shared" si="0"/>
        <v>0</v>
      </c>
      <c r="I11" s="519">
        <f t="shared" si="1"/>
        <v>0</v>
      </c>
      <c r="J11" s="24">
        <f t="shared" si="2"/>
        <v>1</v>
      </c>
      <c r="K11" s="65">
        <f>_xlfn.IFNA(VLOOKUP(CONCATENATE($K$5,$B11,$C11),'ESP1'!$A$6:$N$135,14,FALSE),0)</f>
        <v>0</v>
      </c>
      <c r="L11" s="65">
        <f>_xlfn.IFNA(VLOOKUP(CONCATENATE($M$5,$B11,$C11),'CAP1'!$A$6:$N$107,14,FALSE),0)</f>
        <v>0</v>
      </c>
      <c r="M11" s="65">
        <f>_xlfn.IFNA(VLOOKUP(CONCATENATE($M$5,$B11,$C11),'CAP1'!$A$6:$N$107,14,FALSE),0)</f>
        <v>0</v>
      </c>
      <c r="N11" s="65">
        <f>_xlfn.IFNA(VLOOKUP(CONCATENATE($N$5,$B11,$C11),MUR!$A$6:$L$95,14,FALSE),0)</f>
        <v>0</v>
      </c>
      <c r="O11" s="65">
        <f>_xlfn.IFNA(VLOOKUP(CONCATENATE($O$5,$B11,$C11),'SER1'!$A$6:$N$131,14,FALSE),0)</f>
        <v>0</v>
      </c>
      <c r="P11" s="65">
        <f>_xlfn.IFNA(VLOOKUP(CONCATENATE($P$5,$B11,$C11),'BUS1'!$A$6:$N$110,14,FALSE),0)</f>
        <v>0</v>
      </c>
      <c r="Q11" s="65">
        <f>_xlfn.IFNA(VLOOKUP(CONCATENATE($Q$5,$B11,$C11),'OG1'!$A$6:$N$135,14,FALSE),0)</f>
        <v>0</v>
      </c>
      <c r="R11" s="65">
        <f>_xlfn.IFNA(VLOOKUP(CONCATENATE($R$5,$B11,$C11),'DRY1'!$A$6:$N$133,14,FALSE),0)</f>
        <v>0</v>
      </c>
      <c r="S11" s="65">
        <f>_xlfn.IFNA(VLOOKUP(CONCATENATE($S$5,$B11,$C11),DARD!F12,FALSE),0)</f>
        <v>0</v>
      </c>
      <c r="T11" s="65">
        <f>_xlfn.IFNA(VLOOKUP(CONCATENATE($T$5,$B11,$C11),'HO1'!$A$6:$N$56,14,FALSE),0)</f>
        <v>0</v>
      </c>
      <c r="U11" s="65">
        <f>_xlfn.IFNA(VLOOKUP(CONCATENATE($U$5,$B11,$C11),VIR!$A$6:$N$135,14,FALSE),0)</f>
        <v>0</v>
      </c>
      <c r="V11" s="65">
        <f>_xlfn.IFNA(VLOOKUP(CONCATENATE($V$5,$B11,$C11),'BUS2'!$A$8:$N$135,14,FALSE),0)</f>
        <v>0</v>
      </c>
      <c r="W11" s="65">
        <f>_xlfn.IFNA(VLOOKUP(CONCATENATE($W$5,$B11,$C11),BEV!$A$8:$N$135,14,FALSE),0)</f>
        <v>0</v>
      </c>
      <c r="X11" s="65">
        <f>_xlfn.IFNA(VLOOKUP(CONCATENATE($X$5,$B11,$C11),'OG2'!$A$6:$N$169,14,FALSE),0)</f>
        <v>0</v>
      </c>
      <c r="Y11" s="65">
        <f>_xlfn.IFNA(VLOOKUP(CONCATENATE($Y$5,$B11,$C11),'SER2'!$A$6:$N$133,14,FALSE),0)</f>
        <v>0</v>
      </c>
      <c r="Z11" s="65">
        <f>_xlfn.IFNA(VLOOKUP(CONCATENATE($Z$5,$B11,$C11),'DRY2'!$A$6:$N$133,14,FALSE),0)</f>
        <v>0</v>
      </c>
      <c r="AA11" s="65">
        <f>_xlfn.IFNA(VLOOKUP(CONCATENATE($AA$5,$B11,$C11),'BUN1'!$A$6:$N$124,14,FALSE),0)</f>
        <v>0</v>
      </c>
      <c r="AB11" s="65">
        <f>_xlfn.IFNA(VLOOKUP(CONCATENATE($AB$5,$B11,$C11),BAL!$A$6:$N$135,14,FALSE),0)</f>
        <v>0</v>
      </c>
      <c r="AC11" s="65">
        <f>_xlfn.IFNA(VLOOKUP(CONCATENATE($AC$5,$B11,$C11),'MR1'!$A$6:$N$135,14,FALSE),0)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6">
        <f>_xlfn.IFNA(VLOOKUP(CONCATENATE($AG$5,$B11,$C11),SC!$A$6:$N$135,14,FALSE),0)</f>
        <v>0</v>
      </c>
      <c r="AH11" s="66">
        <f>_xlfn.IFNA(VLOOKUP(CONCATENATE($AH$5,$B11,$C11),'OG3'!$A$6:$N$131,14,FALSE),0)</f>
        <v>0</v>
      </c>
      <c r="AI11" s="666">
        <f>_xlfn.IFNA(VLOOKUP(CONCATENATE($AI$5,$B11,$C11),'MR2'!$A$6:$N$131,14,FALSE),0)</f>
        <v>0</v>
      </c>
      <c r="AJ11" s="66">
        <f>_xlfn.IFNA(VLOOKUP(CONCATENATE($AJ$5,$B11,$C11),'BUS3'!$A$6:$N$135,14,FALSE),0)</f>
        <v>0</v>
      </c>
      <c r="AK11" s="66">
        <f>_xlfn.IFNA(VLOOKUP(CONCATENATE($AK$5,$B11,$C11),'ESP4'!$A$6:$N$135,14,FALSE),0)</f>
        <v>0</v>
      </c>
      <c r="AL11" s="66">
        <f>_xlfn.IFNA(VLOOKUP(CONCATENATE($AL$5,$B11,$C11),FEST!$A$6:$N$133,14,FALSE),0)</f>
        <v>0</v>
      </c>
      <c r="AM11" s="66">
        <f>_xlfn.IFNA(VLOOKUP(CONCATENATE($AL$5,$B11,$C11),'MR3'!$A$6:$N$133,14,FALSE),0)</f>
        <v>0</v>
      </c>
      <c r="AN11" s="66">
        <f>_xlfn.IFNA(VLOOKUP(CONCATENATE($AL$5,$B11,$C11),'BUS4'!$A$6:$N$133,14,FALSE),0)</f>
        <v>0</v>
      </c>
      <c r="AO11" s="66">
        <f>_xlfn.IFNA(VLOOKUP(CONCATENATE($AO$5,$B11,$C11),'MR3'!$A$6:$N$77,14,FALSE),0)</f>
        <v>0</v>
      </c>
      <c r="AP11" s="66">
        <f>_xlfn.IFNA(VLOOKUP(CONCATENATE($AP$5,$B11,$C11),'BUS4'!$A$6:$N$250,14,FALSE),0)</f>
        <v>0</v>
      </c>
      <c r="AQ11" s="66">
        <f>_xlfn.IFNA(VLOOKUP(CONCATENATE($AQ$5,$B11,$C11),BAL!$A$6:$N$134,14,FALSE),0)</f>
        <v>0</v>
      </c>
      <c r="AR11" s="66">
        <f>_xlfn.IFNA(VLOOKUP(CONCATENATE($AR$5,$B11,$C11),'BUS4'!$A$6:$N$135,14,FALSE),0)</f>
        <v>0</v>
      </c>
      <c r="AS11" s="66">
        <f>_xlfn.IFNA(VLOOKUP(CONCATENATE($AS$5,$B11,$C11),'MR1'!$A$6:$N$135,14,FALSE),0)</f>
        <v>0</v>
      </c>
      <c r="AT11" s="66"/>
      <c r="AU11" s="523"/>
    </row>
    <row r="12" spans="1:82" x14ac:dyDescent="0.3">
      <c r="A12" s="749"/>
      <c r="B12" s="84"/>
      <c r="C12" s="22"/>
      <c r="D12" s="22"/>
      <c r="E12" s="22"/>
      <c r="F12" s="23"/>
      <c r="G12" s="24"/>
      <c r="H12" s="518">
        <f t="shared" si="0"/>
        <v>0</v>
      </c>
      <c r="I12" s="519">
        <f t="shared" si="1"/>
        <v>0</v>
      </c>
      <c r="J12" s="24">
        <f t="shared" si="2"/>
        <v>1</v>
      </c>
      <c r="K12" s="65">
        <f>_xlfn.IFNA(VLOOKUP(CONCATENATE($K$5,$B12,$C12),'ESP1'!$A$6:$N$135,14,FALSE),0)</f>
        <v>0</v>
      </c>
      <c r="L12" s="65">
        <f>_xlfn.IFNA(VLOOKUP(CONCATENATE($M$5,$B12,$C12),'CAP1'!$A$6:$N$107,14,FALSE),0)</f>
        <v>0</v>
      </c>
      <c r="M12" s="65">
        <f>_xlfn.IFNA(VLOOKUP(CONCATENATE($M$5,$B12,$C12),'CAP1'!$A$6:$N$107,14,FALSE),0)</f>
        <v>0</v>
      </c>
      <c r="N12" s="65">
        <f>_xlfn.IFNA(VLOOKUP(CONCATENATE($N$5,$B12,$C12),MUR!$A$6:$L$95,14,FALSE),0)</f>
        <v>0</v>
      </c>
      <c r="O12" s="65">
        <f>_xlfn.IFNA(VLOOKUP(CONCATENATE($O$5,$B12,$C12),'SER1'!$A$6:$N$131,14,FALSE),0)</f>
        <v>0</v>
      </c>
      <c r="P12" s="65">
        <f>_xlfn.IFNA(VLOOKUP(CONCATENATE($P$5,$B12,$C12),'BUS1'!$A$6:$N$110,14,FALSE),0)</f>
        <v>0</v>
      </c>
      <c r="Q12" s="65">
        <f>_xlfn.IFNA(VLOOKUP(CONCATENATE($Q$5,$B12,$C12),'OG1'!$A$6:$N$135,14,FALSE),0)</f>
        <v>0</v>
      </c>
      <c r="R12" s="65">
        <f>_xlfn.IFNA(VLOOKUP(CONCATENATE($R$5,$B12,$C12),'DRY1'!$A$6:$N$133,14,FALSE),0)</f>
        <v>0</v>
      </c>
      <c r="S12" s="65">
        <f>_xlfn.IFNA(VLOOKUP(CONCATENATE($S$5,$B12,$C12),DARD!F13,FALSE),0)</f>
        <v>0</v>
      </c>
      <c r="T12" s="65">
        <f>_xlfn.IFNA(VLOOKUP(CONCATENATE($T$5,$B12,$C12),'HO1'!$A$6:$N$56,14,FALSE),0)</f>
        <v>0</v>
      </c>
      <c r="U12" s="65">
        <f>_xlfn.IFNA(VLOOKUP(CONCATENATE($U$5,$B12,$C12),VIR!$A$6:$N$135,14,FALSE),0)</f>
        <v>0</v>
      </c>
      <c r="V12" s="65">
        <f>_xlfn.IFNA(VLOOKUP(CONCATENATE($V$5,$B12,$C12),'BUS2'!$A$8:$N$135,14,FALSE),0)</f>
        <v>0</v>
      </c>
      <c r="W12" s="65">
        <f>_xlfn.IFNA(VLOOKUP(CONCATENATE($W$5,$B12,$C12),BEV!$A$8:$N$135,14,FALSE),0)</f>
        <v>0</v>
      </c>
      <c r="X12" s="65">
        <f>_xlfn.IFNA(VLOOKUP(CONCATENATE($X$5,$B12,$C12),'OG2'!$A$6:$N$169,14,FALSE),0)</f>
        <v>0</v>
      </c>
      <c r="Y12" s="65">
        <f>_xlfn.IFNA(VLOOKUP(CONCATENATE($Y$5,$B12,$C12),'SER2'!$A$6:$N$133,14,FALSE),0)</f>
        <v>0</v>
      </c>
      <c r="Z12" s="65">
        <f>_xlfn.IFNA(VLOOKUP(CONCATENATE($Z$5,$B12,$C12),'DRY2'!$A$6:$N$133,14,FALSE),0)</f>
        <v>0</v>
      </c>
      <c r="AA12" s="65">
        <f>_xlfn.IFNA(VLOOKUP(CONCATENATE($AA$5,$B12,$C12),'BUN1'!$A$6:$N$124,14,FALSE),0)</f>
        <v>0</v>
      </c>
      <c r="AB12" s="65">
        <f>_xlfn.IFNA(VLOOKUP(CONCATENATE($AB$5,$B12,$C12),BAL!$A$6:$N$135,14,FALSE),0)</f>
        <v>0</v>
      </c>
      <c r="AC12" s="65">
        <f>_xlfn.IFNA(VLOOKUP(CONCATENATE($AC$5,$B12,$C12),'MR1'!$A$6:$N$135,14,FALSE),0)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6">
        <f>_xlfn.IFNA(VLOOKUP(CONCATENATE($AG$5,$B12,$C12),SC!$A$6:$N$135,14,FALSE),0)</f>
        <v>0</v>
      </c>
      <c r="AH12" s="66">
        <f>_xlfn.IFNA(VLOOKUP(CONCATENATE($AH$5,$B12,$C12),'OG3'!$A$6:$N$131,14,FALSE),0)</f>
        <v>0</v>
      </c>
      <c r="AI12" s="666">
        <f>_xlfn.IFNA(VLOOKUP(CONCATENATE($AI$5,$B12,$C12),'MR2'!$A$6:$N$131,14,FALSE),0)</f>
        <v>0</v>
      </c>
      <c r="AJ12" s="66">
        <f>_xlfn.IFNA(VLOOKUP(CONCATENATE($AJ$5,$B12,$C12),'BUS3'!$A$6:$N$135,14,FALSE),0)</f>
        <v>0</v>
      </c>
      <c r="AK12" s="66">
        <f>_xlfn.IFNA(VLOOKUP(CONCATENATE($AK$5,$B12,$C12),'ESP4'!$A$6:$N$135,14,FALSE),0)</f>
        <v>0</v>
      </c>
      <c r="AL12" s="66">
        <f>_xlfn.IFNA(VLOOKUP(CONCATENATE($AL$5,$B12,$C12),FEST!$A$6:$N$133,14,FALSE),0)</f>
        <v>0</v>
      </c>
      <c r="AM12" s="66">
        <f>_xlfn.IFNA(VLOOKUP(CONCATENATE($AL$5,$B12,$C12),'MR3'!$A$6:$N$133,14,FALSE),0)</f>
        <v>0</v>
      </c>
      <c r="AN12" s="66">
        <f>_xlfn.IFNA(VLOOKUP(CONCATENATE($AL$5,$B12,$C12),'BUS4'!$A$6:$N$133,14,FALSE),0)</f>
        <v>0</v>
      </c>
      <c r="AO12" s="66">
        <f>_xlfn.IFNA(VLOOKUP(CONCATENATE($AO$5,$B12,$C12),'MR3'!$A$6:$N$77,14,FALSE),0)</f>
        <v>0</v>
      </c>
      <c r="AP12" s="66">
        <f>_xlfn.IFNA(VLOOKUP(CONCATENATE($AP$5,$B12,$C12),'BUS4'!$A$6:$N$250,14,FALSE),0)</f>
        <v>0</v>
      </c>
      <c r="AQ12" s="66">
        <f>_xlfn.IFNA(VLOOKUP(CONCATENATE($AQ$5,$B12,$C12),BAL!$A$6:$N$134,14,FALSE),0)</f>
        <v>0</v>
      </c>
      <c r="AR12" s="66">
        <f>_xlfn.IFNA(VLOOKUP(CONCATENATE($AR$5,$B12,$C12),'BUS4'!$A$6:$N$135,14,FALSE),0)</f>
        <v>0</v>
      </c>
      <c r="AS12" s="66">
        <f>_xlfn.IFNA(VLOOKUP(CONCATENATE($AS$5,$B12,$C12),'MR1'!$A$6:$N$135,14,FALSE),0)</f>
        <v>0</v>
      </c>
      <c r="AT12" s="66"/>
      <c r="AU12" s="523"/>
    </row>
    <row r="13" spans="1:82" ht="14.4" thickBot="1" x14ac:dyDescent="0.35">
      <c r="A13" s="749"/>
      <c r="B13" s="139" t="s">
        <v>40</v>
      </c>
      <c r="C13" s="140" t="s">
        <v>40</v>
      </c>
      <c r="D13" s="140"/>
      <c r="E13" s="140" t="s">
        <v>40</v>
      </c>
      <c r="F13" s="141"/>
      <c r="G13" s="142"/>
      <c r="H13" s="218"/>
      <c r="I13" s="219"/>
      <c r="J13" s="142"/>
      <c r="K13" s="143">
        <f>_xlfn.IFNA(VLOOKUP(CONCATENATE($K$5,$B13,$C13),'ESP1'!$A$6:$N$135,14,FALSE),0)</f>
        <v>0</v>
      </c>
      <c r="L13" s="143">
        <f>_xlfn.IFNA(VLOOKUP(CONCATENATE($M$5,$B13,$C13),'CAP1'!$A$6:$N$107,14,FALSE),0)</f>
        <v>0</v>
      </c>
      <c r="M13" s="143">
        <f>_xlfn.IFNA(VLOOKUP(CONCATENATE($M$5,$B13,$C13),'CAP1'!$A$6:$N$107,14,FALSE),0)</f>
        <v>0</v>
      </c>
      <c r="N13" s="143">
        <f>_xlfn.IFNA(VLOOKUP(CONCATENATE($N$5,$B13,$C13),MUR!$A$6:$L$95,14,FALSE),0)</f>
        <v>0</v>
      </c>
      <c r="O13" s="143">
        <f>_xlfn.IFNA(VLOOKUP(CONCATENATE($O$5,$B13,$C13),'SER1'!$A$6:$N$131,14,FALSE),0)</f>
        <v>0</v>
      </c>
      <c r="P13" s="143">
        <f>_xlfn.IFNA(VLOOKUP(CONCATENATE($P$5,$B13,$C13),'BUS1'!$A$6:$N$110,14,FALSE),0)</f>
        <v>0</v>
      </c>
      <c r="Q13" s="143">
        <f>_xlfn.IFNA(VLOOKUP(CONCATENATE($Q$5,$B13,$C13),'OG1'!$A$6:$N$135,14,FALSE),0)</f>
        <v>0</v>
      </c>
      <c r="R13" s="143">
        <f>_xlfn.IFNA(VLOOKUP(CONCATENATE($R$5,$B13,$C13),'DRY1'!$A$6:$N$133,14,FALSE),0)</f>
        <v>0</v>
      </c>
      <c r="S13" s="143">
        <f>_xlfn.IFNA(VLOOKUP(CONCATENATE($S$5,$B13,$C13),DARD!F14,FALSE),0)</f>
        <v>0</v>
      </c>
      <c r="T13" s="143">
        <f>_xlfn.IFNA(VLOOKUP(CONCATENATE($T$5,$B13,$C13),'HO1'!$A$6:$N$56,14,FALSE),0)</f>
        <v>0</v>
      </c>
      <c r="U13" s="143">
        <f>_xlfn.IFNA(VLOOKUP(CONCATENATE($U$5,$B13,$C13),VIR!$A$6:$N$135,14,FALSE),0)</f>
        <v>0</v>
      </c>
      <c r="V13" s="143">
        <f>_xlfn.IFNA(VLOOKUP(CONCATENATE($V$5,$B13,$C13),'BUS2'!$A$8:$N$135,14,FALSE),0)</f>
        <v>0</v>
      </c>
      <c r="W13" s="143">
        <f>_xlfn.IFNA(VLOOKUP(CONCATENATE($W$5,$B13,$C13),BEV!$A$8:$N$135,14,FALSE),0)</f>
        <v>0</v>
      </c>
      <c r="X13" s="143">
        <f>_xlfn.IFNA(VLOOKUP(CONCATENATE($X$5,$B13,$C13),'OG2'!$A$6:$N$169,14,FALSE),0)</f>
        <v>0</v>
      </c>
      <c r="Y13" s="143">
        <f>_xlfn.IFNA(VLOOKUP(CONCATENATE($Y$5,$B13,$C13),'SER2'!$A$6:$N$133,14,FALSE),0)</f>
        <v>0</v>
      </c>
      <c r="Z13" s="143">
        <f>_xlfn.IFNA(VLOOKUP(CONCATENATE($Z$5,$B13,$C13),'DRY2'!$A$6:$N$133,14,FALSE),0)</f>
        <v>0</v>
      </c>
      <c r="AA13" s="143">
        <f>_xlfn.IFNA(VLOOKUP(CONCATENATE($AA$5,$B13,$C13),'BUN1'!$A$6:$N$124,14,FALSE),0)</f>
        <v>0</v>
      </c>
      <c r="AB13" s="143">
        <f>_xlfn.IFNA(VLOOKUP(CONCATENATE($AB$5,$B13,$C13),BAL!$A$6:$N$135,14,FALSE),0)</f>
        <v>0</v>
      </c>
      <c r="AC13" s="143">
        <f>_xlfn.IFNA(VLOOKUP(CONCATENATE($AC$5,$B13,$C13),'MR1'!$A$6:$N$135,14,FALSE),0)</f>
        <v>0</v>
      </c>
      <c r="AD13" s="143">
        <f>_xlfn.IFNA(VLOOKUP(CONCATENATE($AD$5,$B13,$C13),'CAP2'!$A$6:$O$129,14,FALSE),0)</f>
        <v>0</v>
      </c>
      <c r="AE13" s="143">
        <f>_xlfn.IFNA(VLOOKUP(CONCATENATE($AE$5,$B13,$C13),'ESP2'!$A$6:$O$129,14,FALSE),0)</f>
        <v>0</v>
      </c>
      <c r="AF13" s="143">
        <f>_xlfn.IFNA(VLOOKUP(CONCATENATE($AF$5,$B13,$C13),'BUN2'!$A$6:$N$134,14,FALSE),0)</f>
        <v>0</v>
      </c>
      <c r="AG13" s="144">
        <f>_xlfn.IFNA(VLOOKUP(CONCATENATE($AG$5,$B13,$C13),SC!$A$6:$N$135,14,FALSE),0)</f>
        <v>0</v>
      </c>
      <c r="AH13" s="144">
        <f>_xlfn.IFNA(VLOOKUP(CONCATENATE($AH$5,$B13,$C13),'OG3'!$A$6:$N$131,14,FALSE),0)</f>
        <v>0</v>
      </c>
      <c r="AI13" s="730">
        <f>_xlfn.IFNA(VLOOKUP(CONCATENATE($AI$5,$B13,$C13),'MR2'!$A$6:$N$131,14,FALSE),0)</f>
        <v>0</v>
      </c>
      <c r="AJ13" s="144">
        <f>_xlfn.IFNA(VLOOKUP(CONCATENATE($AJ$5,$B13,$C13),'BUS3'!$A$6:$N$135,14,FALSE),0)</f>
        <v>0</v>
      </c>
      <c r="AK13" s="144">
        <f>_xlfn.IFNA(VLOOKUP(CONCATENATE($AK$5,$B13,$C13),'ESP4'!$A$6:$N$135,14,FALSE),0)</f>
        <v>0</v>
      </c>
      <c r="AL13" s="144">
        <f>_xlfn.IFNA(VLOOKUP(CONCATENATE($AL$5,$B13,$C13),FEST!$A$6:$N$133,14,FALSE),0)</f>
        <v>0</v>
      </c>
      <c r="AM13" s="144">
        <f>_xlfn.IFNA(VLOOKUP(CONCATENATE($AL$5,$B13,$C13),'MR3'!$A$6:$N$133,14,FALSE),0)</f>
        <v>0</v>
      </c>
      <c r="AN13" s="144">
        <f>_xlfn.IFNA(VLOOKUP(CONCATENATE($AL$5,$B13,$C13),'BUS4'!$A$6:$N$133,14,FALSE),0)</f>
        <v>0</v>
      </c>
      <c r="AO13" s="144">
        <f>_xlfn.IFNA(VLOOKUP(CONCATENATE($AO$5,$B13,$C13),'MR3'!$A$6:$N$77,14,FALSE),0)</f>
        <v>0</v>
      </c>
      <c r="AP13" s="144">
        <f>_xlfn.IFNA(VLOOKUP(CONCATENATE($AP$5,$B13,$C13),'BUS4'!$A$6:$N$250,14,FALSE),0)</f>
        <v>0</v>
      </c>
      <c r="AQ13" s="144">
        <f>_xlfn.IFNA(VLOOKUP(CONCATENATE($AQ$5,$B13,$C13),BAL!$A$6:$N$134,14,FALSE),0)</f>
        <v>0</v>
      </c>
      <c r="AR13" s="144">
        <f>_xlfn.IFNA(VLOOKUP(CONCATENATE($AR$5,$B13,$C13),'BUS4'!$A$6:$N$135,14,FALSE),0)</f>
        <v>0</v>
      </c>
      <c r="AS13" s="144">
        <f>_xlfn.IFNA(VLOOKUP(CONCATENATE($AS$5,$B13,$C13),'MR1'!$A$6:$N$135,14,FALSE),0)</f>
        <v>0</v>
      </c>
      <c r="AT13" s="144"/>
      <c r="AU13" s="524"/>
    </row>
    <row r="14" spans="1:82" x14ac:dyDescent="0.3">
      <c r="A14" s="703"/>
      <c r="B14" s="60"/>
      <c r="C14" s="60"/>
      <c r="D14" s="60"/>
      <c r="E14" s="60"/>
      <c r="F14" s="59"/>
      <c r="G14" s="19"/>
      <c r="H14" s="19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</row>
    <row r="15" spans="1:82" x14ac:dyDescent="0.3">
      <c r="A15" s="714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82" x14ac:dyDescent="0.3">
      <c r="A16" s="714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</row>
    <row r="17" spans="1:41" x14ac:dyDescent="0.3">
      <c r="A17" s="714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</row>
    <row r="18" spans="1:41" x14ac:dyDescent="0.3">
      <c r="A18" s="714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pans="1:41" x14ac:dyDescent="0.3">
      <c r="A19" s="714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pans="1:41" x14ac:dyDescent="0.3">
      <c r="A20" s="71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</row>
    <row r="21" spans="1:41" x14ac:dyDescent="0.3">
      <c r="A21" s="71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41" x14ac:dyDescent="0.3">
      <c r="A22" s="71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pans="1:41" x14ac:dyDescent="0.3"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41" x14ac:dyDescent="0.3"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pans="1:41" x14ac:dyDescent="0.3"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  <row r="26" spans="1:41" x14ac:dyDescent="0.3"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</row>
    <row r="27" spans="1:41" x14ac:dyDescent="0.3"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pans="1:41" x14ac:dyDescent="0.3"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</row>
    <row r="29" spans="1:41" x14ac:dyDescent="0.3"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</row>
    <row r="30" spans="1:41" x14ac:dyDescent="0.3"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x14ac:dyDescent="0.3"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</row>
    <row r="32" spans="1:41" x14ac:dyDescent="0.3"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pans="9:41" x14ac:dyDescent="0.3"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</row>
    <row r="34" spans="9:41" x14ac:dyDescent="0.3"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</row>
    <row r="35" spans="9:41" x14ac:dyDescent="0.3"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9:41" x14ac:dyDescent="0.3"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</row>
    <row r="37" spans="9:41" x14ac:dyDescent="0.3"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</row>
    <row r="38" spans="9:41" x14ac:dyDescent="0.3"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</row>
    <row r="39" spans="9:41" x14ac:dyDescent="0.3"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</row>
    <row r="40" spans="9:41" x14ac:dyDescent="0.3"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</row>
    <row r="41" spans="9:41" x14ac:dyDescent="0.3"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</row>
    <row r="42" spans="9:41" x14ac:dyDescent="0.3"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</row>
    <row r="43" spans="9:41" x14ac:dyDescent="0.3"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</row>
    <row r="44" spans="9:41" x14ac:dyDescent="0.3"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</row>
    <row r="45" spans="9:41" x14ac:dyDescent="0.3"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</row>
    <row r="46" spans="9:41" x14ac:dyDescent="0.3"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</row>
    <row r="47" spans="9:41" x14ac:dyDescent="0.3"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</row>
  </sheetData>
  <sortState xmlns:xlrd2="http://schemas.microsoft.com/office/spreadsheetml/2017/richdata2" ref="B5:AO12">
    <sortCondition descending="1" ref="I5:I12"/>
    <sortCondition ref="J5:J12"/>
    <sortCondition descending="1" ref="H5:H12"/>
  </sortState>
  <mergeCells count="91">
    <mergeCell ref="AB1:AB2"/>
    <mergeCell ref="AU1:AU2"/>
    <mergeCell ref="AU3:AU4"/>
    <mergeCell ref="AP3:AP4"/>
    <mergeCell ref="AQ3:AQ4"/>
    <mergeCell ref="AR3:AR4"/>
    <mergeCell ref="AS3:AS4"/>
    <mergeCell ref="AT3:AT4"/>
    <mergeCell ref="AP1:AP2"/>
    <mergeCell ref="AQ1:AQ2"/>
    <mergeCell ref="AR1:AR2"/>
    <mergeCell ref="AS1:AS2"/>
    <mergeCell ref="AT1:AT2"/>
    <mergeCell ref="AO3:AO4"/>
    <mergeCell ref="AO1:AO2"/>
    <mergeCell ref="AN1:AN2"/>
    <mergeCell ref="Z1:Z2"/>
    <mergeCell ref="Z3:Z4"/>
    <mergeCell ref="AN3:AN4"/>
    <mergeCell ref="AE3:AE4"/>
    <mergeCell ref="AF3:AF4"/>
    <mergeCell ref="AM3:AM4"/>
    <mergeCell ref="AG3:AG4"/>
    <mergeCell ref="AH3:AH4"/>
    <mergeCell ref="AI3:AI4"/>
    <mergeCell ref="AK3:AK4"/>
    <mergeCell ref="AL3:AL4"/>
    <mergeCell ref="AJ3:AJ4"/>
    <mergeCell ref="AD1:AD2"/>
    <mergeCell ref="AE1:AE2"/>
    <mergeCell ref="AF1:AF2"/>
    <mergeCell ref="AG1:AG2"/>
    <mergeCell ref="X3:X4"/>
    <mergeCell ref="Y3:Y4"/>
    <mergeCell ref="AA3:AA4"/>
    <mergeCell ref="AC3:AC4"/>
    <mergeCell ref="AD3:AD4"/>
    <mergeCell ref="AB3:AB4"/>
    <mergeCell ref="T1:T2"/>
    <mergeCell ref="T3:T4"/>
    <mergeCell ref="V1:V2"/>
    <mergeCell ref="V3:V4"/>
    <mergeCell ref="W3:W4"/>
    <mergeCell ref="U3:U4"/>
    <mergeCell ref="M3:M4"/>
    <mergeCell ref="K3:K4"/>
    <mergeCell ref="N3:N4"/>
    <mergeCell ref="O3:O4"/>
    <mergeCell ref="S1:S2"/>
    <mergeCell ref="M1:M2"/>
    <mergeCell ref="K1:K2"/>
    <mergeCell ref="P1:P2"/>
    <mergeCell ref="Q1:Q2"/>
    <mergeCell ref="P3:P4"/>
    <mergeCell ref="Q3:Q4"/>
    <mergeCell ref="R3:R4"/>
    <mergeCell ref="S3:S4"/>
    <mergeCell ref="R1:R2"/>
    <mergeCell ref="L1:L2"/>
    <mergeCell ref="L3:L4"/>
    <mergeCell ref="B1:B2"/>
    <mergeCell ref="C1:C2"/>
    <mergeCell ref="E1:E2"/>
    <mergeCell ref="F1:F2"/>
    <mergeCell ref="G1:G4"/>
    <mergeCell ref="C3:C4"/>
    <mergeCell ref="E3:E4"/>
    <mergeCell ref="F3:F4"/>
    <mergeCell ref="D2:D4"/>
    <mergeCell ref="H1:H2"/>
    <mergeCell ref="J3:J4"/>
    <mergeCell ref="J1:J2"/>
    <mergeCell ref="H3:H4"/>
    <mergeCell ref="I3:I4"/>
    <mergeCell ref="I1:I2"/>
    <mergeCell ref="AL1:AL2"/>
    <mergeCell ref="AM1:AM2"/>
    <mergeCell ref="AJ1:AJ2"/>
    <mergeCell ref="A1:A13"/>
    <mergeCell ref="AH1:AH2"/>
    <mergeCell ref="AI1:AI2"/>
    <mergeCell ref="AK1:AK2"/>
    <mergeCell ref="W1:W2"/>
    <mergeCell ref="X1:X2"/>
    <mergeCell ref="Y1:Y2"/>
    <mergeCell ref="AA1:AA2"/>
    <mergeCell ref="AC1:AC2"/>
    <mergeCell ref="U1:U2"/>
    <mergeCell ref="B3:B4"/>
    <mergeCell ref="N1:N2"/>
    <mergeCell ref="O1:O2"/>
  </mergeCells>
  <phoneticPr fontId="18" type="noConversion"/>
  <conditionalFormatting sqref="B14:B1048576 B1:B2">
    <cfRule type="duplicateValues" dxfId="164" priority="363"/>
  </conditionalFormatting>
  <conditionalFormatting sqref="H6:K13">
    <cfRule type="containsText" dxfId="163" priority="8" operator="containsText" text="10">
      <formula>NOT(ISERROR(SEARCH("10",H6)))</formula>
    </cfRule>
  </conditionalFormatting>
  <conditionalFormatting sqref="K6:AT13">
    <cfRule type="cellIs" dxfId="162" priority="1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F1F7-98BC-4207-BAC6-575EF4081778}">
  <sheetPr codeName="Sheet3">
    <tabColor rgb="FFE2EFDA"/>
    <pageSetUpPr fitToPage="1"/>
  </sheetPr>
  <dimension ref="A1:CH63"/>
  <sheetViews>
    <sheetView zoomScale="90" zoomScaleNormal="90" zoomScaleSheetLayoutView="90" workbookViewId="0">
      <selection activeCell="M6" sqref="M6"/>
    </sheetView>
  </sheetViews>
  <sheetFormatPr defaultColWidth="26.88671875" defaultRowHeight="13.8" x14ac:dyDescent="0.3"/>
  <cols>
    <col min="1" max="1" width="5.44140625" style="11" bestFit="1" customWidth="1"/>
    <col min="2" max="2" width="20.88671875" style="6" bestFit="1" customWidth="1"/>
    <col min="3" max="3" width="24.88671875" style="6" bestFit="1" customWidth="1"/>
    <col min="4" max="4" width="16.109375" style="6" customWidth="1"/>
    <col min="5" max="5" width="22.5546875" style="6" customWidth="1"/>
    <col min="6" max="6" width="14.109375" style="11" bestFit="1" customWidth="1"/>
    <col min="7" max="7" width="6.33203125" style="7" bestFit="1" customWidth="1"/>
    <col min="8" max="8" width="14.44140625" style="7" bestFit="1" customWidth="1"/>
    <col min="9" max="9" width="9" style="5" bestFit="1" customWidth="1"/>
    <col min="10" max="10" width="11.109375" style="2" bestFit="1" customWidth="1"/>
    <col min="11" max="11" width="9.33203125" style="1" bestFit="1" customWidth="1"/>
    <col min="12" max="12" width="9.88671875" style="1" bestFit="1" customWidth="1"/>
    <col min="13" max="14" width="9.33203125" style="1" bestFit="1" customWidth="1"/>
    <col min="15" max="15" width="9.88671875" style="1" bestFit="1" customWidth="1"/>
    <col min="16" max="16" width="9.33203125" style="1" bestFit="1" customWidth="1"/>
    <col min="17" max="17" width="9.5546875" style="1" bestFit="1" customWidth="1"/>
    <col min="18" max="20" width="10" style="1" bestFit="1" customWidth="1"/>
    <col min="21" max="22" width="9.33203125" style="1" bestFit="1" customWidth="1"/>
    <col min="23" max="23" width="9.88671875" style="1" bestFit="1" customWidth="1"/>
    <col min="24" max="24" width="9" style="1" bestFit="1" customWidth="1"/>
    <col min="25" max="27" width="9.6640625" style="1" bestFit="1" customWidth="1"/>
    <col min="28" max="28" width="9.6640625" style="1" customWidth="1"/>
    <col min="29" max="31" width="10.33203125" style="1" bestFit="1" customWidth="1"/>
    <col min="32" max="32" width="10.6640625" style="1" bestFit="1" customWidth="1"/>
    <col min="33" max="33" width="8.88671875" style="1" bestFit="1" customWidth="1"/>
    <col min="34" max="34" width="9.33203125" style="1" bestFit="1" customWidth="1"/>
    <col min="35" max="35" width="9.109375" style="1" customWidth="1"/>
    <col min="36" max="38" width="9.33203125" style="1" bestFit="1" customWidth="1"/>
    <col min="39" max="40" width="8.88671875" style="1" bestFit="1" customWidth="1"/>
    <col min="41" max="41" width="9.6640625" style="1" bestFit="1" customWidth="1"/>
    <col min="42" max="43" width="9.109375" style="1" bestFit="1" customWidth="1"/>
    <col min="44" max="44" width="13.33203125" style="11" bestFit="1" customWidth="1"/>
    <col min="45" max="45" width="25.44140625" style="11" bestFit="1" customWidth="1"/>
    <col min="46" max="46" width="13.6640625" style="11" bestFit="1" customWidth="1"/>
    <col min="47" max="47" width="13.44140625" style="11" bestFit="1" customWidth="1"/>
    <col min="48" max="48" width="18" style="11" bestFit="1" customWidth="1"/>
    <col min="49" max="16384" width="26.88671875" style="11"/>
  </cols>
  <sheetData>
    <row r="1" spans="1:86" s="9" customFormat="1" x14ac:dyDescent="0.25">
      <c r="A1" s="775" t="s">
        <v>183</v>
      </c>
      <c r="B1" s="777" t="s">
        <v>0</v>
      </c>
      <c r="C1" s="779" t="s">
        <v>13</v>
      </c>
      <c r="D1" s="706"/>
      <c r="E1" s="779" t="s">
        <v>1</v>
      </c>
      <c r="F1" s="779" t="s">
        <v>2</v>
      </c>
      <c r="G1" s="780" t="s">
        <v>3</v>
      </c>
      <c r="H1" s="773" t="s">
        <v>4</v>
      </c>
      <c r="I1" s="773" t="s">
        <v>5</v>
      </c>
      <c r="J1" s="773" t="s">
        <v>45</v>
      </c>
      <c r="K1" s="701" t="s">
        <v>168</v>
      </c>
      <c r="L1" s="701" t="s">
        <v>420</v>
      </c>
      <c r="M1" s="701" t="s">
        <v>424</v>
      </c>
      <c r="N1" s="701" t="s">
        <v>169</v>
      </c>
      <c r="O1" s="701" t="s">
        <v>133</v>
      </c>
      <c r="P1" s="701" t="s">
        <v>47</v>
      </c>
      <c r="Q1" s="701" t="s">
        <v>49</v>
      </c>
      <c r="R1" s="701" t="s">
        <v>134</v>
      </c>
      <c r="S1" s="701" t="s">
        <v>425</v>
      </c>
      <c r="T1" s="701" t="s">
        <v>170</v>
      </c>
      <c r="U1" s="701" t="s">
        <v>426</v>
      </c>
      <c r="V1" s="701" t="s">
        <v>48</v>
      </c>
      <c r="W1" s="701" t="s">
        <v>427</v>
      </c>
      <c r="X1" s="701" t="s">
        <v>51</v>
      </c>
      <c r="Y1" s="701" t="s">
        <v>54</v>
      </c>
      <c r="Z1" s="701" t="s">
        <v>135</v>
      </c>
      <c r="AA1" s="701" t="s">
        <v>50</v>
      </c>
      <c r="AB1" s="701" t="s">
        <v>532</v>
      </c>
      <c r="AC1" s="701" t="s">
        <v>125</v>
      </c>
      <c r="AD1" s="701" t="s">
        <v>428</v>
      </c>
      <c r="AE1" s="701" t="s">
        <v>171</v>
      </c>
      <c r="AF1" s="701" t="s">
        <v>52</v>
      </c>
      <c r="AG1" s="701" t="s">
        <v>55</v>
      </c>
      <c r="AH1" s="701" t="s">
        <v>53</v>
      </c>
      <c r="AI1" s="701" t="s">
        <v>126</v>
      </c>
      <c r="AJ1" s="701" t="s">
        <v>151</v>
      </c>
      <c r="AK1" s="701" t="s">
        <v>172</v>
      </c>
      <c r="AL1" s="701" t="s">
        <v>136</v>
      </c>
      <c r="AM1" s="701" t="s">
        <v>147</v>
      </c>
      <c r="AN1" s="701" t="s">
        <v>173</v>
      </c>
      <c r="AO1" s="773"/>
      <c r="AP1" s="773"/>
      <c r="AQ1" s="773"/>
      <c r="AR1" s="24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s="9" customFormat="1" x14ac:dyDescent="0.25">
      <c r="A2" s="775"/>
      <c r="B2" s="778"/>
      <c r="C2" s="772"/>
      <c r="D2" s="243"/>
      <c r="E2" s="772"/>
      <c r="F2" s="772"/>
      <c r="G2" s="781"/>
      <c r="H2" s="774"/>
      <c r="I2" s="774"/>
      <c r="J2" s="774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774"/>
      <c r="AP2" s="774"/>
      <c r="AQ2" s="774"/>
      <c r="AR2" s="24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s="9" customFormat="1" x14ac:dyDescent="0.25">
      <c r="A3" s="775"/>
      <c r="B3" s="778" t="s">
        <v>6</v>
      </c>
      <c r="C3" s="772" t="s">
        <v>7</v>
      </c>
      <c r="D3" s="776" t="s">
        <v>187</v>
      </c>
      <c r="E3" s="772" t="s">
        <v>12</v>
      </c>
      <c r="F3" s="772" t="s">
        <v>8</v>
      </c>
      <c r="G3" s="781"/>
      <c r="H3" s="774" t="s">
        <v>9</v>
      </c>
      <c r="I3" s="774" t="s">
        <v>10</v>
      </c>
      <c r="J3" s="774" t="s">
        <v>44</v>
      </c>
      <c r="K3" s="702">
        <v>45304</v>
      </c>
      <c r="L3" s="702">
        <v>45340</v>
      </c>
      <c r="M3" s="702">
        <v>45346</v>
      </c>
      <c r="N3" s="702">
        <v>45347</v>
      </c>
      <c r="O3" s="702">
        <v>45355</v>
      </c>
      <c r="P3" s="702">
        <v>45361</v>
      </c>
      <c r="Q3" s="702">
        <v>45361</v>
      </c>
      <c r="R3" s="702">
        <v>45367</v>
      </c>
      <c r="S3" s="702">
        <v>45367</v>
      </c>
      <c r="T3" s="702">
        <v>45368</v>
      </c>
      <c r="U3" s="702" t="s">
        <v>421</v>
      </c>
      <c r="V3" s="702" t="s">
        <v>422</v>
      </c>
      <c r="W3" s="702">
        <v>45395</v>
      </c>
      <c r="X3" s="702">
        <v>45403</v>
      </c>
      <c r="Y3" s="702">
        <v>45409</v>
      </c>
      <c r="Z3" s="702">
        <v>45423</v>
      </c>
      <c r="AA3" s="702">
        <v>45438</v>
      </c>
      <c r="AB3" s="702">
        <v>45438</v>
      </c>
      <c r="AC3" s="702">
        <v>45459</v>
      </c>
      <c r="AD3" s="702">
        <v>45459</v>
      </c>
      <c r="AE3" s="702">
        <v>45472</v>
      </c>
      <c r="AF3" s="702">
        <v>45473</v>
      </c>
      <c r="AG3" s="702" t="s">
        <v>423</v>
      </c>
      <c r="AH3" s="702">
        <v>45494</v>
      </c>
      <c r="AI3" s="702">
        <v>45508</v>
      </c>
      <c r="AJ3" s="702">
        <v>45564</v>
      </c>
      <c r="AK3" s="702">
        <v>45564</v>
      </c>
      <c r="AL3" s="702">
        <v>45565</v>
      </c>
      <c r="AM3" s="702">
        <v>45571</v>
      </c>
      <c r="AN3" s="702">
        <v>45585</v>
      </c>
      <c r="AO3" s="774"/>
      <c r="AP3" s="774"/>
      <c r="AQ3" s="774"/>
      <c r="AR3" s="24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s="10" customFormat="1" x14ac:dyDescent="0.25">
      <c r="A4" s="775"/>
      <c r="B4" s="778" t="s">
        <v>6</v>
      </c>
      <c r="C4" s="772" t="s">
        <v>7</v>
      </c>
      <c r="D4" s="776"/>
      <c r="E4" s="772" t="s">
        <v>12</v>
      </c>
      <c r="F4" s="772" t="s">
        <v>8</v>
      </c>
      <c r="G4" s="781"/>
      <c r="H4" s="774" t="s">
        <v>9</v>
      </c>
      <c r="I4" s="774" t="s">
        <v>10</v>
      </c>
      <c r="J4" s="774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74"/>
      <c r="AP4" s="774"/>
      <c r="AQ4" s="774"/>
      <c r="AR4" s="24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10" customFormat="1" ht="14.4" thickBot="1" x14ac:dyDescent="0.3">
      <c r="A5" s="775"/>
      <c r="B5" s="408"/>
      <c r="C5" s="243"/>
      <c r="D5" s="243"/>
      <c r="E5" s="243"/>
      <c r="F5" s="243"/>
      <c r="G5" s="244"/>
      <c r="H5" s="407" t="s">
        <v>9</v>
      </c>
      <c r="I5" s="407" t="s">
        <v>10</v>
      </c>
      <c r="J5" s="407" t="s">
        <v>11</v>
      </c>
      <c r="K5" s="407" t="s">
        <v>14</v>
      </c>
      <c r="L5" s="407" t="s">
        <v>14</v>
      </c>
      <c r="M5" s="407" t="s">
        <v>14</v>
      </c>
      <c r="N5" s="407" t="s">
        <v>14</v>
      </c>
      <c r="O5" s="407" t="s">
        <v>14</v>
      </c>
      <c r="P5" s="407" t="s">
        <v>14</v>
      </c>
      <c r="Q5" s="407" t="s">
        <v>14</v>
      </c>
      <c r="R5" s="407" t="s">
        <v>14</v>
      </c>
      <c r="S5" s="407" t="s">
        <v>14</v>
      </c>
      <c r="T5" s="407" t="s">
        <v>14</v>
      </c>
      <c r="U5" s="407" t="s">
        <v>14</v>
      </c>
      <c r="V5" s="407" t="s">
        <v>14</v>
      </c>
      <c r="W5" s="407" t="s">
        <v>14</v>
      </c>
      <c r="X5" s="407" t="s">
        <v>14</v>
      </c>
      <c r="Y5" s="407" t="s">
        <v>14</v>
      </c>
      <c r="Z5" s="407" t="s">
        <v>14</v>
      </c>
      <c r="AA5" s="407" t="s">
        <v>14</v>
      </c>
      <c r="AB5" s="407" t="s">
        <v>14</v>
      </c>
      <c r="AC5" s="407" t="s">
        <v>14</v>
      </c>
      <c r="AD5" s="407" t="s">
        <v>14</v>
      </c>
      <c r="AE5" s="407" t="s">
        <v>14</v>
      </c>
      <c r="AF5" s="407" t="s">
        <v>14</v>
      </c>
      <c r="AG5" s="407" t="s">
        <v>14</v>
      </c>
      <c r="AH5" s="407" t="s">
        <v>14</v>
      </c>
      <c r="AI5" s="407" t="s">
        <v>14</v>
      </c>
      <c r="AJ5" s="407" t="s">
        <v>14</v>
      </c>
      <c r="AK5" s="407" t="s">
        <v>14</v>
      </c>
      <c r="AL5" s="407" t="s">
        <v>14</v>
      </c>
      <c r="AM5" s="407" t="s">
        <v>14</v>
      </c>
      <c r="AN5" s="407" t="s">
        <v>14</v>
      </c>
      <c r="AO5" s="407"/>
      <c r="AP5" s="407"/>
      <c r="AQ5" s="407"/>
      <c r="AR5" s="24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1" customFormat="1" x14ac:dyDescent="0.3">
      <c r="A6" s="775"/>
      <c r="B6" s="510" t="s">
        <v>184</v>
      </c>
      <c r="C6" s="511" t="s">
        <v>186</v>
      </c>
      <c r="D6" s="511"/>
      <c r="E6" s="511" t="s">
        <v>185</v>
      </c>
      <c r="F6" s="512">
        <v>45445</v>
      </c>
      <c r="G6" s="513">
        <v>16</v>
      </c>
      <c r="H6" s="514">
        <f t="shared" ref="H6:H11" si="0">COUNTIF(K6:AQ6,"&gt;0")</f>
        <v>1</v>
      </c>
      <c r="I6" s="515">
        <f>SUM(K6:AN6)</f>
        <v>7</v>
      </c>
      <c r="J6" s="513">
        <f>RANK(I6,$I$6:$I$115)</f>
        <v>1</v>
      </c>
      <c r="K6" s="248">
        <f>_xlfn.IFNA(VLOOKUP(CONCATENATE($K$5,$B6,$C6),'ESP1'!$A$6:$N$135,14,FALSE),0)</f>
        <v>0</v>
      </c>
      <c r="L6" s="248">
        <f>_xlfn.IFNA(VLOOKUP(CONCATENATE($L$5,$B6,$C6),'CAP1'!$A$6:$N$107,14,FALSE),0)</f>
        <v>0</v>
      </c>
      <c r="M6" s="248">
        <f>_xlfn.IFNA(VLOOKUP(CONCATENATE($M$5,$B6,$C6),WEST!$A$6:$N$107,14,FALSE),0)</f>
        <v>0</v>
      </c>
      <c r="N6" s="248">
        <f>_xlfn.IFNA(VLOOKUP(CONCATENATE($N$5,$B6,$C6),MUR!$A$6:$L$95,14,FALSE),0)</f>
        <v>0</v>
      </c>
      <c r="O6" s="248">
        <f>_xlfn.IFNA(VLOOKUP(CONCATENATE($O$5,$B6,$C6),'SER1'!$A$6:$N$131,14,FALSE),0)</f>
        <v>0</v>
      </c>
      <c r="P6" s="248">
        <f>_xlfn.IFNA(VLOOKUP(CONCATENATE($P$5,$B6,$C6),'BUS1'!$A$6:$N$110,14,FALSE),0)</f>
        <v>0</v>
      </c>
      <c r="Q6" s="248">
        <f>_xlfn.IFNA(VLOOKUP(CONCATENATE($Q$5,$B6,$C6),'OG1'!$A$6:$N$135,14,FALSE),0)</f>
        <v>0</v>
      </c>
      <c r="R6" s="248">
        <f>_xlfn.IFNA(VLOOKUP(CONCATENATE($R$5,$B6,$C6),'DRY1'!$A$6:$N$133,14,FALSE),0)</f>
        <v>0</v>
      </c>
      <c r="S6" s="248">
        <f>_xlfn.IFNA(VLOOKUP(CONCATENATE($R$5,$B6,$C6),DARD!$A$6:$N$133,14,FALSE),0)</f>
        <v>0</v>
      </c>
      <c r="T6" s="248">
        <f>_xlfn.IFNA(VLOOKUP(CONCATENATE($T$5,$B6,$C6),'HO1'!$A$6:$N$56,14,FALSE),0)</f>
        <v>0</v>
      </c>
      <c r="U6" s="248">
        <f>_xlfn.IFNA(VLOOKUP(CONCATENATE($U$5,$B6,$C6),VIR!$A$6:$N$135,14,FALSE),0)</f>
        <v>0</v>
      </c>
      <c r="V6" s="248">
        <f>_xlfn.IFNA(VLOOKUP(CONCATENATE($V$5,$B6,$C6),'BUS2'!$A$8:$N$135,14,FALSE),0)</f>
        <v>0</v>
      </c>
      <c r="W6" s="248">
        <f>_xlfn.IFNA(VLOOKUP(CONCATENATE($W$5,$B6,$C6),BEV!$A$8:$N$135,14,FALSE),0)</f>
        <v>0</v>
      </c>
      <c r="X6" s="248">
        <f>_xlfn.IFNA(VLOOKUP(CONCATENATE($X$5,$B6,$C6),'OG2'!$A$6:$N$169,14,FALSE),0)</f>
        <v>7</v>
      </c>
      <c r="Y6" s="248">
        <f>_xlfn.IFNA(VLOOKUP(CONCATENATE($Y$5,$B6,$C6),'SER2'!$A$6:$N$133,14,FALSE),0)</f>
        <v>0</v>
      </c>
      <c r="Z6" s="248">
        <f>_xlfn.IFNA(VLOOKUP(CONCATENATE($Z$5,$B6,$C6),'DRY2'!$A$6:$N$133,14,FALSE),0)</f>
        <v>0</v>
      </c>
      <c r="AA6" s="248">
        <f>_xlfn.IFNA(VLOOKUP(CONCATENATE($AB$5,$B6,$C6),BAL!$A$6:$N$124,14,FALSE),0)</f>
        <v>0</v>
      </c>
      <c r="AB6" s="248">
        <f>_xlfn.IFNA(VLOOKUP(CONCATENATE($AA$5,$B6,$C6),'BUN1'!$A$6:$N$124,14,FALSE),0)</f>
        <v>0</v>
      </c>
      <c r="AC6" s="248">
        <f>_xlfn.IFNA(VLOOKUP(CONCATENATE($AC$5,$B6,$C6),'MR1'!$A$6:$N$135,14,FALSE),0)</f>
        <v>0</v>
      </c>
      <c r="AD6" s="248">
        <f>_xlfn.IFNA(VLOOKUP(CONCATENATE($AD$5,$B6,$C6),'CAP2'!$A$6:$O$129,14,FALSE),0)</f>
        <v>0</v>
      </c>
      <c r="AE6" s="248">
        <f>_xlfn.IFNA(VLOOKUP(CONCATENATE($AE$5,$B6,$C6),'ESP2'!$A$6:$O$129,14,FALSE),0)</f>
        <v>0</v>
      </c>
      <c r="AF6" s="248">
        <f>_xlfn.IFNA(VLOOKUP(CONCATENATE($AF$5,$B6,$C6),'BUN2'!$A$6:$N$134,14,FALSE),0)</f>
        <v>0</v>
      </c>
      <c r="AG6" s="248">
        <f>_xlfn.IFNA(VLOOKUP(CONCATENATE($AG$5,$B6,$C6),SC!$A$6:$N$135,14,FALSE),0)</f>
        <v>0</v>
      </c>
      <c r="AH6" s="248">
        <f>_xlfn.IFNA(VLOOKUP(CONCATENATE($AH$5,$B6,$C6),'OG3'!$A$6:$N$131,14,FALSE),0)</f>
        <v>0</v>
      </c>
      <c r="AI6" s="248">
        <f>_xlfn.IFNA(VLOOKUP(CONCATENATE($AI$5,$B6,$C6),'MR2'!$A$6:$N$131,14,FALSE),0)</f>
        <v>0</v>
      </c>
      <c r="AJ6" s="249">
        <f>_xlfn.IFNA(VLOOKUP(CONCATENATE($AJ$5,$B6,$C6),'BUS3'!$A$6:$N$135,14,FALSE),0)</f>
        <v>0</v>
      </c>
      <c r="AK6" s="249">
        <f>_xlfn.IFNA(VLOOKUP(CONCATENATE($AK$5,$B6,$C6),'ESP4'!$A$6:$N$135,14,FALSE),0)</f>
        <v>0</v>
      </c>
      <c r="AL6" s="249">
        <f>_xlfn.IFNA(VLOOKUP(CONCATENATE($AL$5,$B6,$C6),FEST!$A$6:$N$133,14,FALSE),0)</f>
        <v>0</v>
      </c>
      <c r="AM6" s="249">
        <f>_xlfn.IFNA(VLOOKUP(CONCATENATE($AL$5,$B6,$C6),'MR3'!$A$6:$N$133,14,FALSE),0)</f>
        <v>0</v>
      </c>
      <c r="AN6" s="249">
        <f>_xlfn.IFNA(VLOOKUP(CONCATENATE($AL$5,$B6,$C6),'BUS4'!$A$6:$N$133,14,FALSE),0)</f>
        <v>0</v>
      </c>
      <c r="AO6" s="249"/>
      <c r="AP6" s="561"/>
      <c r="AQ6" s="440"/>
      <c r="AR6" s="243"/>
    </row>
    <row r="7" spans="1:86" x14ac:dyDescent="0.3">
      <c r="A7" s="775"/>
      <c r="B7" s="251"/>
      <c r="C7" s="252"/>
      <c r="D7" s="252"/>
      <c r="E7" s="252"/>
      <c r="F7" s="253"/>
      <c r="G7" s="254"/>
      <c r="H7" s="516">
        <f t="shared" si="0"/>
        <v>0</v>
      </c>
      <c r="I7" s="517">
        <f>SUM(K7:AQ7)</f>
        <v>0</v>
      </c>
      <c r="J7" s="254">
        <f>RANK(I7,$I$6:$I$15)</f>
        <v>2</v>
      </c>
      <c r="K7" s="248">
        <f>_xlfn.IFNA(VLOOKUP(CONCATENATE($K$5,$B7,$C7),'ESP1'!$A$6:$N$135,14,FALSE),0)</f>
        <v>0</v>
      </c>
      <c r="L7" s="248">
        <f>_xlfn.IFNA(VLOOKUP(CONCATENATE($L$5,$B7,$C7),'CAP1'!$A$6:$N$107,14,FALSE),0)</f>
        <v>0</v>
      </c>
      <c r="M7" s="248">
        <f>_xlfn.IFNA(VLOOKUP(CONCATENATE($M$5,$B7,$C7),WEST!$A$6:$N$107,14,FALSE),0)</f>
        <v>0</v>
      </c>
      <c r="N7" s="248">
        <f>_xlfn.IFNA(VLOOKUP(CONCATENATE($M$5,$B7,$C7),WEST!$A$6:$N$107,14,FALSE),0)</f>
        <v>0</v>
      </c>
      <c r="O7" s="248">
        <f>_xlfn.IFNA(VLOOKUP(CONCATENATE($N$5,$B7,$C7),MUR!$A$6:$L$95,14,FALSE),0)</f>
        <v>0</v>
      </c>
      <c r="P7" s="248">
        <f>_xlfn.IFNA(VLOOKUP(CONCATENATE($O$5,$B7,$C7),'SER1'!$A$6:$N$131,14,FALSE),0)</f>
        <v>0</v>
      </c>
      <c r="Q7" s="248">
        <f>_xlfn.IFNA(VLOOKUP(CONCATENATE($P$5,$B7,$C7),'BUS1'!$A$6:$N$110,14,FALSE),0)</f>
        <v>0</v>
      </c>
      <c r="R7" s="248">
        <f>_xlfn.IFNA(VLOOKUP(CONCATENATE($Q$5,$B7,$C7),'OG1'!$A$6:$N$135,14,FALSE),0)</f>
        <v>0</v>
      </c>
      <c r="S7" s="248">
        <f>_xlfn.IFNA(VLOOKUP(CONCATENATE($R$5,$B7,$C7),'DRY1'!$A$6:$N$133,14,FALSE),0)</f>
        <v>0</v>
      </c>
      <c r="T7" s="248">
        <f>_xlfn.IFNA(VLOOKUP(CONCATENATE($S$5,$B7,$C7),DARD!G8,FALSE),0)</f>
        <v>0</v>
      </c>
      <c r="U7" s="248">
        <f>_xlfn.IFNA(VLOOKUP(CONCATENATE($T$5,$B7,$C7),'HO1'!$A$6:$N$56,14,FALSE),0)</f>
        <v>0</v>
      </c>
      <c r="V7" s="248">
        <f>_xlfn.IFNA(VLOOKUP(CONCATENATE($U$5,$B7,$C7),VIR!$A$6:$N$135,14,FALSE),0)</f>
        <v>0</v>
      </c>
      <c r="W7" s="248">
        <f>_xlfn.IFNA(VLOOKUP(CONCATENATE($V$5,$B7,$C7),'BUS2'!$A$8:$N$135,14,FALSE),0)</f>
        <v>0</v>
      </c>
      <c r="X7" s="248">
        <f>_xlfn.IFNA(VLOOKUP(CONCATENATE($X$5,$B7,$C7),'OG2'!$A$6:$N$169,14,FALSE),0)</f>
        <v>0</v>
      </c>
      <c r="Y7" s="248">
        <f>_xlfn.IFNA(VLOOKUP(CONCATENATE($X$5,$B7,$C7),'OG2'!$A$6:$N$169,14,FALSE),0)</f>
        <v>0</v>
      </c>
      <c r="Z7" s="248">
        <f>_xlfn.IFNA(VLOOKUP(CONCATENATE($Y$5,$B7,$C7),'SER2'!$A$6:$N$133,14,FALSE),0)</f>
        <v>0</v>
      </c>
      <c r="AA7" s="248">
        <f>_xlfn.IFNA(VLOOKUP(CONCATENATE($AB$5,$B7,$C7),BAL!$A$6:$N$124,14,FALSE),0)</f>
        <v>0</v>
      </c>
      <c r="AB7" s="248"/>
      <c r="AC7" s="248">
        <f>_xlfn.IFNA(VLOOKUP(CONCATENATE($AA$5,$B7,$C7),'BUN1'!$A$6:$N$124,14,FALSE),0)</f>
        <v>0</v>
      </c>
      <c r="AD7" s="248">
        <f>_xlfn.IFNA(VLOOKUP(CONCATENATE($AC$5,$B7,$C7),'MR1'!$A$6:$N$135,14,FALSE),0)</f>
        <v>0</v>
      </c>
      <c r="AE7" s="248">
        <f>_xlfn.IFNA(VLOOKUP(CONCATENATE($AD$5,$B7,$C7),'CAP2'!$A$6:$O$129,14,FALSE),0)</f>
        <v>0</v>
      </c>
      <c r="AF7" s="248">
        <f>_xlfn.IFNA(VLOOKUP(CONCATENATE($AE$5,$B7,$C7),'ESP2'!$A$6:$O$129,14,FALSE),0)</f>
        <v>0</v>
      </c>
      <c r="AG7" s="248">
        <f>_xlfn.IFNA(VLOOKUP(CONCATENATE($AF$5,$B7,$C7),'BUN2'!$A$6:$N$134,14,FALSE),0)</f>
        <v>0</v>
      </c>
      <c r="AH7" s="248">
        <f>_xlfn.IFNA(VLOOKUP(CONCATENATE($AG$5,$B7,$C7),SC!$A$6:$N$135,14,FALSE),0)</f>
        <v>0</v>
      </c>
      <c r="AI7" s="248">
        <f>_xlfn.IFNA(VLOOKUP(CONCATENATE($AH$5,$B7,$C7),'OG3'!$A$6:$N$131,14,FALSE),0)</f>
        <v>0</v>
      </c>
      <c r="AJ7" s="249">
        <f>_xlfn.IFNA(VLOOKUP(CONCATENATE($AI$5,$B7,$C7),'MR2'!$A$6:$N$131,14,FALSE),0)</f>
        <v>0</v>
      </c>
      <c r="AK7" s="249">
        <f>_xlfn.IFNA(VLOOKUP(CONCATENATE($AJ$5,$B7,$C7),'BUS3'!$A$6:$N$135,14,FALSE),0)</f>
        <v>0</v>
      </c>
      <c r="AL7" s="249">
        <f>_xlfn.IFNA(VLOOKUP(CONCATENATE($AK$5,$B7,$C7),'ESP4'!$A$6:$N$135,14,FALSE),0)</f>
        <v>0</v>
      </c>
      <c r="AM7" s="249">
        <f>_xlfn.IFNA(VLOOKUP(CONCATENATE($AL$5,$B7,$C7),FEST!$A$6:$N$133,14,FALSE),0)</f>
        <v>0</v>
      </c>
      <c r="AN7" s="249">
        <f>_xlfn.IFNA(VLOOKUP(CONCATENATE($AL$5,$B7,$C7),'MR3'!$A$6:$N$133,14,FALSE),0)</f>
        <v>0</v>
      </c>
      <c r="AO7" s="249"/>
      <c r="AP7" s="249"/>
      <c r="AQ7" s="250"/>
      <c r="AR7" s="244"/>
    </row>
    <row r="8" spans="1:86" x14ac:dyDescent="0.3">
      <c r="A8" s="775"/>
      <c r="B8" s="251"/>
      <c r="C8" s="252"/>
      <c r="D8" s="252"/>
      <c r="E8" s="252"/>
      <c r="F8" s="253"/>
      <c r="G8" s="247"/>
      <c r="H8" s="458">
        <f t="shared" si="0"/>
        <v>0</v>
      </c>
      <c r="I8" s="246">
        <f>SUM(K8:AQ8)</f>
        <v>0</v>
      </c>
      <c r="J8" s="254">
        <f>RANK(I8,$I$6:$I$15)</f>
        <v>2</v>
      </c>
      <c r="K8" s="248">
        <f>_xlfn.IFNA(VLOOKUP(CONCATENATE($K$5,$B8,$C8),'ESP1'!$A$6:$N$135,14,FALSE),0)</f>
        <v>0</v>
      </c>
      <c r="L8" s="248">
        <f>_xlfn.IFNA(VLOOKUP(CONCATENATE($L$5,$B8,$C8),'CAP1'!$A$6:$N$107,14,FALSE),0)</f>
        <v>0</v>
      </c>
      <c r="M8" s="248">
        <f>_xlfn.IFNA(VLOOKUP(CONCATENATE($M$5,$B8,$C8),WEST!$A$6:$N$107,14,FALSE),0)</f>
        <v>0</v>
      </c>
      <c r="N8" s="248">
        <f>_xlfn.IFNA(VLOOKUP(CONCATENATE($M$5,$B8,$C8),WEST!$A$6:$N$107,14,FALSE),0)</f>
        <v>0</v>
      </c>
      <c r="O8" s="248">
        <f>_xlfn.IFNA(VLOOKUP(CONCATENATE($N$5,$B8,$C8),MUR!$A$6:$L$95,14,FALSE),0)</f>
        <v>0</v>
      </c>
      <c r="P8" s="248">
        <f>_xlfn.IFNA(VLOOKUP(CONCATENATE($O$5,$B8,$C8),'SER1'!$A$6:$N$131,14,FALSE),0)</f>
        <v>0</v>
      </c>
      <c r="Q8" s="248">
        <f>_xlfn.IFNA(VLOOKUP(CONCATENATE($P$5,$B8,$C8),'BUS1'!$A$6:$N$110,14,FALSE),0)</f>
        <v>0</v>
      </c>
      <c r="R8" s="248">
        <f>_xlfn.IFNA(VLOOKUP(CONCATENATE($Q$5,$B8,$C8),'OG1'!$A$6:$N$135,14,FALSE),0)</f>
        <v>0</v>
      </c>
      <c r="S8" s="248">
        <f>_xlfn.IFNA(VLOOKUP(CONCATENATE($R$5,$B8,$C8),'DRY1'!$A$6:$N$133,14,FALSE),0)</f>
        <v>0</v>
      </c>
      <c r="T8" s="248">
        <f>_xlfn.IFNA(VLOOKUP(CONCATENATE($S$5,$B8,$C8),DARD!G9,FALSE),0)</f>
        <v>0</v>
      </c>
      <c r="U8" s="248">
        <f>_xlfn.IFNA(VLOOKUP(CONCATENATE($T$5,$B8,$C8),'HO1'!$A$6:$N$56,14,FALSE),0)</f>
        <v>0</v>
      </c>
      <c r="V8" s="248">
        <f>_xlfn.IFNA(VLOOKUP(CONCATENATE($U$5,$B8,$C8),VIR!$A$6:$N$135,14,FALSE),0)</f>
        <v>0</v>
      </c>
      <c r="W8" s="248">
        <f>_xlfn.IFNA(VLOOKUP(CONCATENATE($V$5,$B8,$C8),'BUS2'!$A$8:$N$135,14,FALSE),0)</f>
        <v>0</v>
      </c>
      <c r="X8" s="248">
        <f>_xlfn.IFNA(VLOOKUP(CONCATENATE($X$5,$B8,$C8),'OG2'!$A$6:$N$169,14,FALSE),0)</f>
        <v>0</v>
      </c>
      <c r="Y8" s="248">
        <f>_xlfn.IFNA(VLOOKUP(CONCATENATE($X$5,$B8,$C8),'OG2'!$A$6:$N$169,14,FALSE),0)</f>
        <v>0</v>
      </c>
      <c r="Z8" s="248">
        <f>_xlfn.IFNA(VLOOKUP(CONCATENATE($Y$5,$B8,$C8),'SER2'!$A$6:$N$133,14,FALSE),0)</f>
        <v>0</v>
      </c>
      <c r="AA8" s="248">
        <f>_xlfn.IFNA(VLOOKUP(CONCATENATE($AB$5,$B8,$C8),BAL!$A$6:$N$124,14,FALSE),0)</f>
        <v>0</v>
      </c>
      <c r="AB8" s="248"/>
      <c r="AC8" s="248">
        <f>_xlfn.IFNA(VLOOKUP(CONCATENATE($AA$5,$B8,$C8),'BUN1'!$A$6:$N$124,14,FALSE),0)</f>
        <v>0</v>
      </c>
      <c r="AD8" s="248">
        <f>_xlfn.IFNA(VLOOKUP(CONCATENATE($AC$5,$B8,$C8),'MR1'!$A$6:$N$135,14,FALSE),0)</f>
        <v>0</v>
      </c>
      <c r="AE8" s="248">
        <f>_xlfn.IFNA(VLOOKUP(CONCATENATE($AD$5,$B8,$C8),'CAP2'!$A$6:$O$129,14,FALSE),0)</f>
        <v>0</v>
      </c>
      <c r="AF8" s="248">
        <f>_xlfn.IFNA(VLOOKUP(CONCATENATE($AE$5,$B8,$C8),'ESP2'!$A$6:$O$129,14,FALSE),0)</f>
        <v>0</v>
      </c>
      <c r="AG8" s="248">
        <f>_xlfn.IFNA(VLOOKUP(CONCATENATE($AF$5,$B8,$C8),'BUN2'!$A$6:$N$134,14,FALSE),0)</f>
        <v>0</v>
      </c>
      <c r="AH8" s="248">
        <f>_xlfn.IFNA(VLOOKUP(CONCATENATE($AG$5,$B8,$C8),SC!$A$6:$N$135,14,FALSE),0)</f>
        <v>0</v>
      </c>
      <c r="AI8" s="248">
        <f>_xlfn.IFNA(VLOOKUP(CONCATENATE($AH$5,$B8,$C8),'OG3'!$A$6:$N$131,14,FALSE),0)</f>
        <v>0</v>
      </c>
      <c r="AJ8" s="249">
        <f>_xlfn.IFNA(VLOOKUP(CONCATENATE($AI$5,$B8,$C8),'MR2'!$A$6:$N$131,14,FALSE),0)</f>
        <v>0</v>
      </c>
      <c r="AK8" s="249">
        <f>_xlfn.IFNA(VLOOKUP(CONCATENATE($AJ$5,$B8,$C8),'BUS3'!$A$6:$N$135,14,FALSE),0)</f>
        <v>0</v>
      </c>
      <c r="AL8" s="249">
        <f>_xlfn.IFNA(VLOOKUP(CONCATENATE($AK$5,$B8,$C8),'ESP4'!$A$6:$N$135,14,FALSE),0)</f>
        <v>0</v>
      </c>
      <c r="AM8" s="249">
        <f>_xlfn.IFNA(VLOOKUP(CONCATENATE($AL$5,$B8,$C8),FEST!$A$6:$N$133,14,FALSE),0)</f>
        <v>0</v>
      </c>
      <c r="AN8" s="249">
        <f>_xlfn.IFNA(VLOOKUP(CONCATENATE($AL$5,$B8,$C8),'MR3'!$A$6:$N$133,14,FALSE),0)</f>
        <v>0</v>
      </c>
      <c r="AO8" s="249"/>
      <c r="AP8" s="249"/>
      <c r="AQ8" s="250"/>
      <c r="AR8" s="68"/>
    </row>
    <row r="9" spans="1:86" x14ac:dyDescent="0.3">
      <c r="A9" s="775"/>
      <c r="B9" s="251"/>
      <c r="C9" s="252"/>
      <c r="D9" s="252"/>
      <c r="E9" s="252"/>
      <c r="F9" s="253"/>
      <c r="G9" s="247"/>
      <c r="H9" s="458">
        <f t="shared" si="0"/>
        <v>0</v>
      </c>
      <c r="I9" s="246">
        <f>SUM(K9:AQ9)</f>
        <v>0</v>
      </c>
      <c r="J9" s="254">
        <f>RANK(I9,$I$6:$I$15)</f>
        <v>2</v>
      </c>
      <c r="K9" s="248">
        <f>_xlfn.IFNA(VLOOKUP(CONCATENATE($K$5,$B9,$C9),'ESP1'!$A$6:$N$135,14,FALSE),0)</f>
        <v>0</v>
      </c>
      <c r="L9" s="248">
        <f>_xlfn.IFNA(VLOOKUP(CONCATENATE($L$5,$B9,$C9),'CAP1'!$A$6:$N$107,14,FALSE),0)</f>
        <v>0</v>
      </c>
      <c r="M9" s="248">
        <f>_xlfn.IFNA(VLOOKUP(CONCATENATE($M$5,$B9,$C9),WEST!$A$6:$N$107,14,FALSE),0)</f>
        <v>0</v>
      </c>
      <c r="N9" s="248">
        <f>_xlfn.IFNA(VLOOKUP(CONCATENATE($M$5,$B9,$C9),WEST!$A$6:$N$107,14,FALSE),0)</f>
        <v>0</v>
      </c>
      <c r="O9" s="248">
        <f>_xlfn.IFNA(VLOOKUP(CONCATENATE($N$5,$B9,$C9),MUR!$A$6:$L$95,14,FALSE),0)</f>
        <v>0</v>
      </c>
      <c r="P9" s="248">
        <f>_xlfn.IFNA(VLOOKUP(CONCATENATE($O$5,$B9,$C9),'SER1'!$A$6:$N$131,14,FALSE),0)</f>
        <v>0</v>
      </c>
      <c r="Q9" s="248">
        <f>_xlfn.IFNA(VLOOKUP(CONCATENATE($P$5,$B9,$C9),'BUS1'!$A$6:$N$110,14,FALSE),0)</f>
        <v>0</v>
      </c>
      <c r="R9" s="248">
        <f>_xlfn.IFNA(VLOOKUP(CONCATENATE($Q$5,$B9,$C9),'OG1'!$A$6:$N$135,14,FALSE),0)</f>
        <v>0</v>
      </c>
      <c r="S9" s="248">
        <f>_xlfn.IFNA(VLOOKUP(CONCATENATE($R$5,$B9,$C9),'DRY1'!$A$6:$N$133,14,FALSE),0)</f>
        <v>0</v>
      </c>
      <c r="T9" s="248">
        <f>_xlfn.IFNA(VLOOKUP(CONCATENATE($S$5,$B9,$C9),DARD!G10,FALSE),0)</f>
        <v>0</v>
      </c>
      <c r="U9" s="248">
        <f>_xlfn.IFNA(VLOOKUP(CONCATENATE($T$5,$B9,$C9),'HO1'!$A$6:$N$56,14,FALSE),0)</f>
        <v>0</v>
      </c>
      <c r="V9" s="248">
        <f>_xlfn.IFNA(VLOOKUP(CONCATENATE($U$5,$B9,$C9),VIR!$A$6:$N$135,14,FALSE),0)</f>
        <v>0</v>
      </c>
      <c r="W9" s="248">
        <f>_xlfn.IFNA(VLOOKUP(CONCATENATE($V$5,$B9,$C9),'BUS2'!$A$8:$N$135,14,FALSE),0)</f>
        <v>0</v>
      </c>
      <c r="X9" s="248">
        <f>_xlfn.IFNA(VLOOKUP(CONCATENATE($X$5,$B9,$C9),'OG2'!$A$6:$N$169,14,FALSE),0)</f>
        <v>0</v>
      </c>
      <c r="Y9" s="248">
        <f>_xlfn.IFNA(VLOOKUP(CONCATENATE($X$5,$B9,$C9),'OG2'!$A$6:$N$169,14,FALSE),0)</f>
        <v>0</v>
      </c>
      <c r="Z9" s="248">
        <f>_xlfn.IFNA(VLOOKUP(CONCATENATE($Y$5,$B9,$C9),'SER2'!$A$6:$N$133,14,FALSE),0)</f>
        <v>0</v>
      </c>
      <c r="AA9" s="248">
        <f>_xlfn.IFNA(VLOOKUP(CONCATENATE($AB$5,$B9,$C9),BAL!$A$6:$N$124,14,FALSE),0)</f>
        <v>0</v>
      </c>
      <c r="AB9" s="248"/>
      <c r="AC9" s="248">
        <f>_xlfn.IFNA(VLOOKUP(CONCATENATE($AA$5,$B9,$C9),'BUN1'!$A$6:$N$124,14,FALSE),0)</f>
        <v>0</v>
      </c>
      <c r="AD9" s="248">
        <f>_xlfn.IFNA(VLOOKUP(CONCATENATE($AC$5,$B9,$C9),'MR1'!$A$6:$N$135,14,FALSE),0)</f>
        <v>0</v>
      </c>
      <c r="AE9" s="248">
        <f>_xlfn.IFNA(VLOOKUP(CONCATENATE($AD$5,$B9,$C9),'CAP2'!$A$6:$O$129,14,FALSE),0)</f>
        <v>0</v>
      </c>
      <c r="AF9" s="248">
        <f>_xlfn.IFNA(VLOOKUP(CONCATENATE($AE$5,$B9,$C9),'ESP2'!$A$6:$O$129,14,FALSE),0)</f>
        <v>0</v>
      </c>
      <c r="AG9" s="248">
        <f>_xlfn.IFNA(VLOOKUP(CONCATENATE($AF$5,$B9,$C9),'BUN2'!$A$6:$N$134,14,FALSE),0)</f>
        <v>0</v>
      </c>
      <c r="AH9" s="248">
        <f>_xlfn.IFNA(VLOOKUP(CONCATENATE($AG$5,$B9,$C9),SC!$A$6:$N$135,14,FALSE),0)</f>
        <v>0</v>
      </c>
      <c r="AI9" s="248">
        <f>_xlfn.IFNA(VLOOKUP(CONCATENATE($AH$5,$B9,$C9),'OG3'!$A$6:$N$131,14,FALSE),0)</f>
        <v>0</v>
      </c>
      <c r="AJ9" s="249">
        <f>_xlfn.IFNA(VLOOKUP(CONCATENATE($AI$5,$B9,$C9),'MR2'!$A$6:$N$131,14,FALSE),0)</f>
        <v>0</v>
      </c>
      <c r="AK9" s="249">
        <f>_xlfn.IFNA(VLOOKUP(CONCATENATE($AJ$5,$B9,$C9),'BUS3'!$A$6:$N$135,14,FALSE),0)</f>
        <v>0</v>
      </c>
      <c r="AL9" s="249">
        <f>_xlfn.IFNA(VLOOKUP(CONCATENATE($AK$5,$B9,$C9),'ESP4'!$A$6:$N$135,14,FALSE),0)</f>
        <v>0</v>
      </c>
      <c r="AM9" s="249">
        <f>_xlfn.IFNA(VLOOKUP(CONCATENATE($AL$5,$B9,$C9),FEST!$A$6:$N$133,14,FALSE),0)</f>
        <v>0</v>
      </c>
      <c r="AN9" s="249">
        <f>_xlfn.IFNA(VLOOKUP(CONCATENATE($AL$5,$B9,$C9),'MR3'!$A$6:$N$133,14,FALSE),0)</f>
        <v>0</v>
      </c>
      <c r="AO9" s="249"/>
      <c r="AP9" s="249"/>
      <c r="AQ9" s="250"/>
      <c r="AR9" s="68"/>
    </row>
    <row r="10" spans="1:86" x14ac:dyDescent="0.3">
      <c r="A10" s="775"/>
      <c r="B10" s="251"/>
      <c r="C10" s="252"/>
      <c r="D10" s="252"/>
      <c r="E10" s="252"/>
      <c r="F10" s="253"/>
      <c r="G10" s="247"/>
      <c r="H10" s="458">
        <f t="shared" si="0"/>
        <v>0</v>
      </c>
      <c r="I10" s="246">
        <f>SUM(K10:AQ10)</f>
        <v>0</v>
      </c>
      <c r="J10" s="254">
        <f>RANK(I10,$I$6:$I$15)</f>
        <v>2</v>
      </c>
      <c r="K10" s="248">
        <f>_xlfn.IFNA(VLOOKUP(CONCATENATE($K$5,$B10,$C10),'ESP1'!$A$6:$N$135,14,FALSE),0)</f>
        <v>0</v>
      </c>
      <c r="L10" s="248">
        <f>_xlfn.IFNA(VLOOKUP(CONCATENATE($L$5,$B10,$C10),'CAP1'!$A$6:$N$107,14,FALSE),0)</f>
        <v>0</v>
      </c>
      <c r="M10" s="248">
        <f>_xlfn.IFNA(VLOOKUP(CONCATENATE($M$5,$B10,$C10),WEST!$A$6:$N$107,14,FALSE),0)</f>
        <v>0</v>
      </c>
      <c r="N10" s="248">
        <f>_xlfn.IFNA(VLOOKUP(CONCATENATE($M$5,$B10,$C10),WEST!$A$6:$N$107,14,FALSE),0)</f>
        <v>0</v>
      </c>
      <c r="O10" s="248">
        <f>_xlfn.IFNA(VLOOKUP(CONCATENATE($N$5,$B10,$C10),MUR!$A$6:$L$95,14,FALSE),0)</f>
        <v>0</v>
      </c>
      <c r="P10" s="248">
        <f>_xlfn.IFNA(VLOOKUP(CONCATENATE($O$5,$B10,$C10),'SER1'!$A$6:$N$131,14,FALSE),0)</f>
        <v>0</v>
      </c>
      <c r="Q10" s="248">
        <f>_xlfn.IFNA(VLOOKUP(CONCATENATE($P$5,$B10,$C10),'BUS1'!$A$6:$N$110,14,FALSE),0)</f>
        <v>0</v>
      </c>
      <c r="R10" s="248">
        <f>_xlfn.IFNA(VLOOKUP(CONCATENATE($Q$5,$B10,$C10),'OG1'!$A$6:$N$135,14,FALSE),0)</f>
        <v>0</v>
      </c>
      <c r="S10" s="248">
        <f>_xlfn.IFNA(VLOOKUP(CONCATENATE($R$5,$B10,$C10),'DRY1'!$A$6:$N$133,14,FALSE),0)</f>
        <v>0</v>
      </c>
      <c r="T10" s="248">
        <f>_xlfn.IFNA(VLOOKUP(CONCATENATE($S$5,$B10,$C10),DARD!G11,FALSE),0)</f>
        <v>0</v>
      </c>
      <c r="U10" s="248">
        <f>_xlfn.IFNA(VLOOKUP(CONCATENATE($T$5,$B10,$C10),'HO1'!$A$6:$N$56,14,FALSE),0)</f>
        <v>0</v>
      </c>
      <c r="V10" s="248">
        <f>_xlfn.IFNA(VLOOKUP(CONCATENATE($U$5,$B10,$C10),VIR!$A$6:$N$135,14,FALSE),0)</f>
        <v>0</v>
      </c>
      <c r="W10" s="248">
        <f>_xlfn.IFNA(VLOOKUP(CONCATENATE($V$5,$B10,$C10),'BUS2'!$A$8:$N$135,14,FALSE),0)</f>
        <v>0</v>
      </c>
      <c r="X10" s="248">
        <f>_xlfn.IFNA(VLOOKUP(CONCATENATE($X$5,$B10,$C10),'OG2'!$A$6:$N$169,14,FALSE),0)</f>
        <v>0</v>
      </c>
      <c r="Y10" s="248">
        <f>_xlfn.IFNA(VLOOKUP(CONCATENATE($X$5,$B10,$C10),'OG2'!$A$6:$N$169,14,FALSE),0)</f>
        <v>0</v>
      </c>
      <c r="Z10" s="248">
        <f>_xlfn.IFNA(VLOOKUP(CONCATENATE($Y$5,$B10,$C10),'SER2'!$A$6:$N$133,14,FALSE),0)</f>
        <v>0</v>
      </c>
      <c r="AA10" s="248">
        <f>_xlfn.IFNA(VLOOKUP(CONCATENATE($AB$5,$B10,$C10),BAL!$A$6:$N$124,14,FALSE),0)</f>
        <v>0</v>
      </c>
      <c r="AB10" s="248"/>
      <c r="AC10" s="248">
        <f>_xlfn.IFNA(VLOOKUP(CONCATENATE($AA$5,$B10,$C10),'BUN1'!$A$6:$N$124,14,FALSE),0)</f>
        <v>0</v>
      </c>
      <c r="AD10" s="248">
        <f>_xlfn.IFNA(VLOOKUP(CONCATENATE($AC$5,$B10,$C10),'MR1'!$A$6:$N$135,14,FALSE),0)</f>
        <v>0</v>
      </c>
      <c r="AE10" s="248">
        <f>_xlfn.IFNA(VLOOKUP(CONCATENATE($AD$5,$B10,$C10),'CAP2'!$A$6:$O$129,14,FALSE),0)</f>
        <v>0</v>
      </c>
      <c r="AF10" s="248">
        <f>_xlfn.IFNA(VLOOKUP(CONCATENATE($AE$5,$B10,$C10),'ESP2'!$A$6:$O$129,14,FALSE),0)</f>
        <v>0</v>
      </c>
      <c r="AG10" s="248">
        <f>_xlfn.IFNA(VLOOKUP(CONCATENATE($AF$5,$B10,$C10),'BUN2'!$A$6:$N$134,14,FALSE),0)</f>
        <v>0</v>
      </c>
      <c r="AH10" s="248">
        <f>_xlfn.IFNA(VLOOKUP(CONCATENATE($AG$5,$B10,$C10),SC!$A$6:$N$135,14,FALSE),0)</f>
        <v>0</v>
      </c>
      <c r="AI10" s="248">
        <f>_xlfn.IFNA(VLOOKUP(CONCATENATE($AH$5,$B10,$C10),'OG3'!$A$6:$N$131,14,FALSE),0)</f>
        <v>0</v>
      </c>
      <c r="AJ10" s="249">
        <f>_xlfn.IFNA(VLOOKUP(CONCATENATE($AI$5,$B10,$C10),'MR2'!$A$6:$N$131,14,FALSE),0)</f>
        <v>0</v>
      </c>
      <c r="AK10" s="249">
        <f>_xlfn.IFNA(VLOOKUP(CONCATENATE($AJ$5,$B10,$C10),'BUS3'!$A$6:$N$135,14,FALSE),0)</f>
        <v>0</v>
      </c>
      <c r="AL10" s="249">
        <f>_xlfn.IFNA(VLOOKUP(CONCATENATE($AK$5,$B10,$C10),'ESP4'!$A$6:$N$135,14,FALSE),0)</f>
        <v>0</v>
      </c>
      <c r="AM10" s="249">
        <f>_xlfn.IFNA(VLOOKUP(CONCATENATE($AL$5,$B10,$C10),FEST!$A$6:$N$133,14,FALSE),0)</f>
        <v>0</v>
      </c>
      <c r="AN10" s="249">
        <f>_xlfn.IFNA(VLOOKUP(CONCATENATE($AL$5,$B10,$C10),'MR3'!$A$6:$N$133,14,FALSE),0)</f>
        <v>0</v>
      </c>
      <c r="AO10" s="249"/>
      <c r="AP10" s="249"/>
      <c r="AQ10" s="250"/>
      <c r="AR10" s="68"/>
    </row>
    <row r="11" spans="1:86" x14ac:dyDescent="0.3">
      <c r="A11" s="775"/>
      <c r="B11" s="255"/>
      <c r="C11" s="256"/>
      <c r="D11" s="256"/>
      <c r="E11" s="256"/>
      <c r="F11" s="257"/>
      <c r="G11" s="247"/>
      <c r="H11" s="458">
        <f t="shared" si="0"/>
        <v>0</v>
      </c>
      <c r="I11" s="246">
        <f>SUM(K11:AQ11)</f>
        <v>0</v>
      </c>
      <c r="J11" s="254">
        <f>RANK(I11,$I$6:$I$15)</f>
        <v>2</v>
      </c>
      <c r="K11" s="248">
        <f>_xlfn.IFNA(VLOOKUP(CONCATENATE($K$5,$B11,$C11),'ESP1'!$A$6:$N$135,14,FALSE),0)</f>
        <v>0</v>
      </c>
      <c r="L11" s="248">
        <f>_xlfn.IFNA(VLOOKUP(CONCATENATE($L$5,$B11,$C11),'CAP1'!$A$6:$N$107,14,FALSE),0)</f>
        <v>0</v>
      </c>
      <c r="M11" s="248">
        <f>_xlfn.IFNA(VLOOKUP(CONCATENATE($M$5,$B11,$C11),WEST!$A$6:$N$107,14,FALSE),0)</f>
        <v>0</v>
      </c>
      <c r="N11" s="248">
        <f>_xlfn.IFNA(VLOOKUP(CONCATENATE($M$5,$B11,$C11),WEST!$A$6:$N$107,14,FALSE),0)</f>
        <v>0</v>
      </c>
      <c r="O11" s="248">
        <f>_xlfn.IFNA(VLOOKUP(CONCATENATE($N$5,$B11,$C11),MUR!$A$6:$L$95,14,FALSE),0)</f>
        <v>0</v>
      </c>
      <c r="P11" s="248">
        <f>_xlfn.IFNA(VLOOKUP(CONCATENATE($O$5,$B11,$C11),'SER1'!$A$6:$N$131,14,FALSE),0)</f>
        <v>0</v>
      </c>
      <c r="Q11" s="248">
        <f>_xlfn.IFNA(VLOOKUP(CONCATENATE($P$5,$B11,$C11),'BUS1'!$A$6:$N$110,14,FALSE),0)</f>
        <v>0</v>
      </c>
      <c r="R11" s="248">
        <f>_xlfn.IFNA(VLOOKUP(CONCATENATE($Q$5,$B11,$C11),'OG1'!$A$6:$N$135,14,FALSE),0)</f>
        <v>0</v>
      </c>
      <c r="S11" s="248">
        <f>_xlfn.IFNA(VLOOKUP(CONCATENATE($R$5,$B11,$C11),'DRY1'!$A$6:$N$133,14,FALSE),0)</f>
        <v>0</v>
      </c>
      <c r="T11" s="248">
        <f>_xlfn.IFNA(VLOOKUP(CONCATENATE($S$5,$B11,$C11),DARD!G12,FALSE),0)</f>
        <v>0</v>
      </c>
      <c r="U11" s="248">
        <f>_xlfn.IFNA(VLOOKUP(CONCATENATE($T$5,$B11,$C11),'HO1'!$A$6:$N$56,14,FALSE),0)</f>
        <v>0</v>
      </c>
      <c r="V11" s="248">
        <f>_xlfn.IFNA(VLOOKUP(CONCATENATE($U$5,$B11,$C11),VIR!$A$6:$N$135,14,FALSE),0)</f>
        <v>0</v>
      </c>
      <c r="W11" s="248">
        <f>_xlfn.IFNA(VLOOKUP(CONCATENATE($V$5,$B11,$C11),'BUS2'!$A$8:$N$135,14,FALSE),0)</f>
        <v>0</v>
      </c>
      <c r="X11" s="248">
        <f>_xlfn.IFNA(VLOOKUP(CONCATENATE($X$5,$B11,$C11),'OG2'!$A$6:$N$169,14,FALSE),0)</f>
        <v>0</v>
      </c>
      <c r="Y11" s="248">
        <f>_xlfn.IFNA(VLOOKUP(CONCATENATE($X$5,$B11,$C11),'OG2'!$A$6:$N$169,14,FALSE),0)</f>
        <v>0</v>
      </c>
      <c r="Z11" s="248">
        <f>_xlfn.IFNA(VLOOKUP(CONCATENATE($Y$5,$B11,$C11),'SER2'!$A$6:$N$133,14,FALSE),0)</f>
        <v>0</v>
      </c>
      <c r="AA11" s="248">
        <f>_xlfn.IFNA(VLOOKUP(CONCATENATE($AB$5,$B11,$C11),BAL!$A$6:$N$124,14,FALSE),0)</f>
        <v>0</v>
      </c>
      <c r="AB11" s="248"/>
      <c r="AC11" s="248">
        <f>_xlfn.IFNA(VLOOKUP(CONCATENATE($AA$5,$B11,$C11),'BUN1'!$A$6:$N$124,14,FALSE),0)</f>
        <v>0</v>
      </c>
      <c r="AD11" s="248">
        <f>_xlfn.IFNA(VLOOKUP(CONCATENATE($AC$5,$B11,$C11),'MR1'!$A$6:$N$135,14,FALSE),0)</f>
        <v>0</v>
      </c>
      <c r="AE11" s="248">
        <f>_xlfn.IFNA(VLOOKUP(CONCATENATE($AD$5,$B11,$C11),'CAP2'!$A$6:$O$129,14,FALSE),0)</f>
        <v>0</v>
      </c>
      <c r="AF11" s="248">
        <f>_xlfn.IFNA(VLOOKUP(CONCATENATE($AE$5,$B11,$C11),'ESP2'!$A$6:$O$129,14,FALSE),0)</f>
        <v>0</v>
      </c>
      <c r="AG11" s="248">
        <f>_xlfn.IFNA(VLOOKUP(CONCATENATE($AF$5,$B11,$C11),'BUN2'!$A$6:$N$134,14,FALSE),0)</f>
        <v>0</v>
      </c>
      <c r="AH11" s="248">
        <f>_xlfn.IFNA(VLOOKUP(CONCATENATE($AG$5,$B11,$C11),SC!$A$6:$N$135,14,FALSE),0)</f>
        <v>0</v>
      </c>
      <c r="AI11" s="248">
        <f>_xlfn.IFNA(VLOOKUP(CONCATENATE($AH$5,$B11,$C11),'OG3'!$A$6:$N$131,14,FALSE),0)</f>
        <v>0</v>
      </c>
      <c r="AJ11" s="249">
        <f>_xlfn.IFNA(VLOOKUP(CONCATENATE($AI$5,$B11,$C11),'MR2'!$A$6:$N$131,14,FALSE),0)</f>
        <v>0</v>
      </c>
      <c r="AK11" s="249">
        <f>_xlfn.IFNA(VLOOKUP(CONCATENATE($AJ$5,$B11,$C11),'BUS3'!$A$6:$N$135,14,FALSE),0)</f>
        <v>0</v>
      </c>
      <c r="AL11" s="249">
        <f>_xlfn.IFNA(VLOOKUP(CONCATENATE($AK$5,$B11,$C11),'ESP4'!$A$6:$N$135,14,FALSE),0)</f>
        <v>0</v>
      </c>
      <c r="AM11" s="249">
        <f>_xlfn.IFNA(VLOOKUP(CONCATENATE($AL$5,$B11,$C11),FEST!$A$6:$N$133,14,FALSE),0)</f>
        <v>0</v>
      </c>
      <c r="AN11" s="249">
        <f>_xlfn.IFNA(VLOOKUP(CONCATENATE($AL$5,$B11,$C11),'MR3'!$A$6:$N$133,14,FALSE),0)</f>
        <v>0</v>
      </c>
      <c r="AO11" s="249"/>
      <c r="AP11" s="249"/>
      <c r="AQ11" s="250"/>
      <c r="AR11" s="68"/>
    </row>
    <row r="12" spans="1:86" x14ac:dyDescent="0.3">
      <c r="A12" s="775"/>
      <c r="B12" s="255"/>
      <c r="C12" s="256"/>
      <c r="D12" s="256"/>
      <c r="E12" s="256"/>
      <c r="F12" s="257"/>
      <c r="G12" s="247"/>
      <c r="H12" s="458"/>
      <c r="I12" s="246"/>
      <c r="J12" s="254"/>
      <c r="K12" s="248">
        <f>_xlfn.IFNA(VLOOKUP(CONCATENATE($K$5,$B12,$C12),'ESP1'!$A$6:$N$135,14,FALSE),0)</f>
        <v>0</v>
      </c>
      <c r="L12" s="248">
        <f>_xlfn.IFNA(VLOOKUP(CONCATENATE($K$5,$B12,$C12),'ESP1'!$A$6:$N$135,14,FALSE),0)</f>
        <v>0</v>
      </c>
      <c r="M12" s="248">
        <f>_xlfn.IFNA(VLOOKUP(CONCATENATE($M$5,$B12,$C12),'CAP1'!$A$6:$N$107,14,FALSE),0)</f>
        <v>0</v>
      </c>
      <c r="N12" s="248">
        <f>_xlfn.IFNA(VLOOKUP(CONCATENATE($M$5,$B12,$C12),WEST!$A$6:$N$107,14,FALSE),0)</f>
        <v>0</v>
      </c>
      <c r="O12" s="248">
        <f>_xlfn.IFNA(VLOOKUP(CONCATENATE($N$5,$B12,$C12),MUR!$A$6:$L$95,14,FALSE),0)</f>
        <v>0</v>
      </c>
      <c r="P12" s="248">
        <f>_xlfn.IFNA(VLOOKUP(CONCATENATE($O$5,$B12,$C12),'SER1'!$A$6:$N$131,14,FALSE),0)</f>
        <v>0</v>
      </c>
      <c r="Q12" s="248">
        <f>_xlfn.IFNA(VLOOKUP(CONCATENATE($P$5,$B12,$C12),'BUS1'!$A$6:$N$110,14,FALSE),0)</f>
        <v>0</v>
      </c>
      <c r="R12" s="248">
        <f>_xlfn.IFNA(VLOOKUP(CONCATENATE($Q$5,$B12,$C12),'OG1'!$A$6:$N$135,14,FALSE),0)</f>
        <v>0</v>
      </c>
      <c r="S12" s="248">
        <f>_xlfn.IFNA(VLOOKUP(CONCATENATE($R$5,$B12,$C12),'DRY1'!$A$6:$N$133,14,FALSE),0)</f>
        <v>0</v>
      </c>
      <c r="T12" s="248">
        <f>_xlfn.IFNA(VLOOKUP(CONCATENATE($S$5,$B12,$C12),DARD!G13,FALSE),0)</f>
        <v>0</v>
      </c>
      <c r="U12" s="248">
        <f>_xlfn.IFNA(VLOOKUP(CONCATENATE($T$5,$B12,$C12),'HO1'!$A$6:$N$56,14,FALSE),0)</f>
        <v>0</v>
      </c>
      <c r="V12" s="248">
        <f>_xlfn.IFNA(VLOOKUP(CONCATENATE($U$5,$B12,$C12),VIR!$A$6:$N$135,14,FALSE),0)</f>
        <v>0</v>
      </c>
      <c r="W12" s="248">
        <f>_xlfn.IFNA(VLOOKUP(CONCATENATE($V$5,$B12,$C12),'BUS2'!$A$8:$N$135,14,FALSE),0)</f>
        <v>0</v>
      </c>
      <c r="X12" s="248">
        <f>_xlfn.IFNA(VLOOKUP(CONCATENATE($X$5,$B12,$C12),'OG2'!$A$6:$N$169,14,FALSE),0)</f>
        <v>0</v>
      </c>
      <c r="Y12" s="248">
        <f>_xlfn.IFNA(VLOOKUP(CONCATENATE($X$5,$B12,$C12),'OG2'!$A$6:$N$169,14,FALSE),0)</f>
        <v>0</v>
      </c>
      <c r="Z12" s="248">
        <f>_xlfn.IFNA(VLOOKUP(CONCATENATE($Y$5,$B12,$C12),'SER2'!$A$6:$N$133,14,FALSE),0)</f>
        <v>0</v>
      </c>
      <c r="AA12" s="248">
        <f>_xlfn.IFNA(VLOOKUP(CONCATENATE($AB$5,$B12,$C12),BAL!$A$6:$N$124,14,FALSE),0)</f>
        <v>0</v>
      </c>
      <c r="AB12" s="248"/>
      <c r="AC12" s="248">
        <f>_xlfn.IFNA(VLOOKUP(CONCATENATE($AA$5,$B12,$C12),'BUN1'!$A$6:$N$124,14,FALSE),0)</f>
        <v>0</v>
      </c>
      <c r="AD12" s="248">
        <f>_xlfn.IFNA(VLOOKUP(CONCATENATE($AC$5,$B12,$C12),'MR1'!$A$6:$N$135,14,FALSE),0)</f>
        <v>0</v>
      </c>
      <c r="AE12" s="248">
        <f>_xlfn.IFNA(VLOOKUP(CONCATENATE($AD$5,$B12,$C12),'CAP2'!$A$6:$O$129,14,FALSE),0)</f>
        <v>0</v>
      </c>
      <c r="AF12" s="248">
        <f>_xlfn.IFNA(VLOOKUP(CONCATENATE($AE$5,$B12,$C12),'ESP2'!$A$6:$O$129,14,FALSE),0)</f>
        <v>0</v>
      </c>
      <c r="AG12" s="248">
        <f>_xlfn.IFNA(VLOOKUP(CONCATENATE($AF$5,$B12,$C12),'BUN2'!$A$6:$N$134,14,FALSE),0)</f>
        <v>0</v>
      </c>
      <c r="AH12" s="248">
        <f>_xlfn.IFNA(VLOOKUP(CONCATENATE($AG$5,$B12,$C12),SC!$A$6:$N$135,14,FALSE),0)</f>
        <v>0</v>
      </c>
      <c r="AI12" s="248">
        <f>_xlfn.IFNA(VLOOKUP(CONCATENATE($AH$5,$B12,$C12),'OG3'!$A$6:$N$131,14,FALSE),0)</f>
        <v>0</v>
      </c>
      <c r="AJ12" s="249">
        <f>_xlfn.IFNA(VLOOKUP(CONCATENATE($AI$5,$B12,$C12),'MR2'!$A$6:$N$131,14,FALSE),0)</f>
        <v>0</v>
      </c>
      <c r="AK12" s="249">
        <f>_xlfn.IFNA(VLOOKUP(CONCATENATE($AJ$5,$B12,$C12),'BUS3'!$A$6:$N$135,14,FALSE),0)</f>
        <v>0</v>
      </c>
      <c r="AL12" s="249">
        <f>_xlfn.IFNA(VLOOKUP(CONCATENATE($AK$5,$B12,$C12),'ESP4'!$A$6:$N$135,14,FALSE),0)</f>
        <v>0</v>
      </c>
      <c r="AM12" s="249">
        <f>_xlfn.IFNA(VLOOKUP(CONCATENATE($AL$5,$B12,$C12),FEST!$A$6:$N$133,14,FALSE),0)</f>
        <v>0</v>
      </c>
      <c r="AN12" s="249">
        <f>_xlfn.IFNA(VLOOKUP(CONCATENATE($AL$5,$B12,$C12),'MR3'!$A$6:$N$133,14,FALSE),0)</f>
        <v>0</v>
      </c>
      <c r="AO12" s="249"/>
      <c r="AP12" s="249"/>
      <c r="AQ12" s="250"/>
      <c r="AR12" s="68"/>
    </row>
    <row r="13" spans="1:86" x14ac:dyDescent="0.3">
      <c r="A13" s="775"/>
      <c r="B13" s="255"/>
      <c r="C13" s="256"/>
      <c r="D13" s="256"/>
      <c r="E13" s="256"/>
      <c r="F13" s="257"/>
      <c r="G13" s="247"/>
      <c r="H13" s="458"/>
      <c r="I13" s="246"/>
      <c r="J13" s="254"/>
      <c r="K13" s="248">
        <f>_xlfn.IFNA(VLOOKUP(CONCATENATE($K$5,$B13,$C13),'ESP1'!$A$6:$N$135,14,FALSE),0)</f>
        <v>0</v>
      </c>
      <c r="L13" s="248">
        <f>_xlfn.IFNA(VLOOKUP(CONCATENATE($K$5,$B13,$C13),'ESP1'!$A$6:$N$135,14,FALSE),0)</f>
        <v>0</v>
      </c>
      <c r="M13" s="248">
        <f>_xlfn.IFNA(VLOOKUP(CONCATENATE($M$5,$B13,$C13),'CAP1'!$A$6:$N$107,14,FALSE),0)</f>
        <v>0</v>
      </c>
      <c r="N13" s="248">
        <f>_xlfn.IFNA(VLOOKUP(CONCATENATE($M$5,$B13,$C13),WEST!$A$6:$N$107,14,FALSE),0)</f>
        <v>0</v>
      </c>
      <c r="O13" s="248">
        <f>_xlfn.IFNA(VLOOKUP(CONCATENATE($N$5,$B13,$C13),MUR!$A$6:$L$95,14,FALSE),0)</f>
        <v>0</v>
      </c>
      <c r="P13" s="248">
        <f>_xlfn.IFNA(VLOOKUP(CONCATENATE($O$5,$B13,$C13),'SER1'!$A$6:$N$131,14,FALSE),0)</f>
        <v>0</v>
      </c>
      <c r="Q13" s="248">
        <f>_xlfn.IFNA(VLOOKUP(CONCATENATE($P$5,$B13,$C13),'BUS1'!$A$6:$N$110,14,FALSE),0)</f>
        <v>0</v>
      </c>
      <c r="R13" s="248">
        <f>_xlfn.IFNA(VLOOKUP(CONCATENATE($Q$5,$B13,$C13),'OG1'!$A$6:$N$135,14,FALSE),0)</f>
        <v>0</v>
      </c>
      <c r="S13" s="248">
        <f>_xlfn.IFNA(VLOOKUP(CONCATENATE($R$5,$B13,$C13),'DRY1'!$A$6:$N$133,14,FALSE),0)</f>
        <v>0</v>
      </c>
      <c r="T13" s="248">
        <f>_xlfn.IFNA(VLOOKUP(CONCATENATE($S$5,$B13,$C13),DARD!G14,FALSE),0)</f>
        <v>0</v>
      </c>
      <c r="U13" s="248">
        <f>_xlfn.IFNA(VLOOKUP(CONCATENATE($T$5,$B13,$C13),'HO1'!$A$6:$N$56,14,FALSE),0)</f>
        <v>0</v>
      </c>
      <c r="V13" s="248">
        <f>_xlfn.IFNA(VLOOKUP(CONCATENATE($U$5,$B13,$C13),VIR!$A$6:$N$135,14,FALSE),0)</f>
        <v>0</v>
      </c>
      <c r="W13" s="248">
        <f>_xlfn.IFNA(VLOOKUP(CONCATENATE($V$5,$B13,$C13),'BUS2'!$A$8:$N$135,14,FALSE),0)</f>
        <v>0</v>
      </c>
      <c r="X13" s="248">
        <f>_xlfn.IFNA(VLOOKUP(CONCATENATE($X$5,$B13,$C13),'OG2'!$A$6:$N$169,14,FALSE),0)</f>
        <v>0</v>
      </c>
      <c r="Y13" s="248">
        <f>_xlfn.IFNA(VLOOKUP(CONCATENATE($X$5,$B13,$C13),'OG2'!$A$6:$N$169,14,FALSE),0)</f>
        <v>0</v>
      </c>
      <c r="Z13" s="248">
        <f>_xlfn.IFNA(VLOOKUP(CONCATENATE($Y$5,$B13,$C13),'SER2'!$A$6:$N$133,14,FALSE),0)</f>
        <v>0</v>
      </c>
      <c r="AA13" s="248">
        <f>_xlfn.IFNA(VLOOKUP(CONCATENATE($AB$5,$B13,$C13),BAL!$A$6:$N$124,14,FALSE),0)</f>
        <v>0</v>
      </c>
      <c r="AB13" s="248"/>
      <c r="AC13" s="248">
        <f>_xlfn.IFNA(VLOOKUP(CONCATENATE($AA$5,$B13,$C13),'BUN1'!$A$6:$N$124,14,FALSE),0)</f>
        <v>0</v>
      </c>
      <c r="AD13" s="248">
        <f>_xlfn.IFNA(VLOOKUP(CONCATENATE($AC$5,$B13,$C13),'MR1'!$A$6:$N$135,14,FALSE),0)</f>
        <v>0</v>
      </c>
      <c r="AE13" s="248">
        <f>_xlfn.IFNA(VLOOKUP(CONCATENATE($AD$5,$B13,$C13),'CAP2'!$A$6:$O$129,14,FALSE),0)</f>
        <v>0</v>
      </c>
      <c r="AF13" s="248">
        <f>_xlfn.IFNA(VLOOKUP(CONCATENATE($AE$5,$B13,$C13),'ESP2'!$A$6:$O$129,14,FALSE),0)</f>
        <v>0</v>
      </c>
      <c r="AG13" s="248">
        <f>_xlfn.IFNA(VLOOKUP(CONCATENATE($AF$5,$B13,$C13),'BUN2'!$A$6:$N$134,14,FALSE),0)</f>
        <v>0</v>
      </c>
      <c r="AH13" s="248">
        <f>_xlfn.IFNA(VLOOKUP(CONCATENATE($AG$5,$B13,$C13),SC!$A$6:$N$135,14,FALSE),0)</f>
        <v>0</v>
      </c>
      <c r="AI13" s="248">
        <f>_xlfn.IFNA(VLOOKUP(CONCATENATE($AH$5,$B13,$C13),'OG3'!$A$6:$N$131,14,FALSE),0)</f>
        <v>0</v>
      </c>
      <c r="AJ13" s="249">
        <f>_xlfn.IFNA(VLOOKUP(CONCATENATE($AI$5,$B13,$C13),'MR2'!$A$6:$N$131,14,FALSE),0)</f>
        <v>0</v>
      </c>
      <c r="AK13" s="249">
        <f>_xlfn.IFNA(VLOOKUP(CONCATENATE($AJ$5,$B13,$C13),'BUS3'!$A$6:$N$135,14,FALSE),0)</f>
        <v>0</v>
      </c>
      <c r="AL13" s="249">
        <f>_xlfn.IFNA(VLOOKUP(CONCATENATE($AK$5,$B13,$C13),'ESP4'!$A$6:$N$135,14,FALSE),0)</f>
        <v>0</v>
      </c>
      <c r="AM13" s="249">
        <f>_xlfn.IFNA(VLOOKUP(CONCATENATE($AL$5,$B13,$C13),FEST!$A$6:$N$133,14,FALSE),0)</f>
        <v>0</v>
      </c>
      <c r="AN13" s="249">
        <f>_xlfn.IFNA(VLOOKUP(CONCATENATE($AL$5,$B13,$C13),'MR3'!$A$6:$N$133,14,FALSE),0)</f>
        <v>0</v>
      </c>
      <c r="AO13" s="249"/>
      <c r="AP13" s="249"/>
      <c r="AQ13" s="250"/>
      <c r="AR13" s="68"/>
    </row>
    <row r="14" spans="1:86" x14ac:dyDescent="0.3">
      <c r="A14" s="775"/>
      <c r="B14" s="255"/>
      <c r="C14" s="256"/>
      <c r="D14" s="256"/>
      <c r="E14" s="256"/>
      <c r="F14" s="257"/>
      <c r="G14" s="247"/>
      <c r="H14" s="458"/>
      <c r="I14" s="246"/>
      <c r="J14" s="254"/>
      <c r="K14" s="248">
        <f>_xlfn.IFNA(VLOOKUP(CONCATENATE($K$5,$B14,$C14),'CAP1'!$A$6:$N$107,14,FALSE),0)</f>
        <v>0</v>
      </c>
      <c r="L14" s="248">
        <f>_xlfn.IFNA(VLOOKUP(CONCATENATE($K$5,$B14,$C14),'ESP1'!$A$6:$N$135,14,FALSE),0)</f>
        <v>0</v>
      </c>
      <c r="M14" s="248">
        <f>_xlfn.IFNA(VLOOKUP(CONCATENATE($M$5,$B14,$C14),'CAP1'!$A$6:$N$107,14,FALSE),0)</f>
        <v>0</v>
      </c>
      <c r="N14" s="248">
        <f>_xlfn.IFNA(VLOOKUP(CONCATENATE($M$5,$B14,$C14),WEST!$A$6:$N$107,14,FALSE),0)</f>
        <v>0</v>
      </c>
      <c r="O14" s="248">
        <f>_xlfn.IFNA(VLOOKUP(CONCATENATE($N$5,$B14,$C14),MUR!$A$6:$L$95,14,FALSE),0)</f>
        <v>0</v>
      </c>
      <c r="P14" s="248">
        <f>_xlfn.IFNA(VLOOKUP(CONCATENATE($O$5,$B14,$C14),'SER1'!$A$6:$N$131,14,FALSE),0)</f>
        <v>0</v>
      </c>
      <c r="Q14" s="248">
        <f>_xlfn.IFNA(VLOOKUP(CONCATENATE($P$5,$B14,$C14),'BUS1'!$A$6:$N$110,14,FALSE),0)</f>
        <v>0</v>
      </c>
      <c r="R14" s="248">
        <f>_xlfn.IFNA(VLOOKUP(CONCATENATE($Q$5,$B14,$C14),'OG1'!$A$6:$N$135,14,FALSE),0)</f>
        <v>0</v>
      </c>
      <c r="S14" s="248">
        <f>_xlfn.IFNA(VLOOKUP(CONCATENATE($R$5,$B14,$C14),'DRY1'!$A$6:$N$133,14,FALSE),0)</f>
        <v>0</v>
      </c>
      <c r="T14" s="248">
        <f>_xlfn.IFNA(VLOOKUP(CONCATENATE($S$5,$B14,$C14),DARD!G15,FALSE),0)</f>
        <v>0</v>
      </c>
      <c r="U14" s="248">
        <f>_xlfn.IFNA(VLOOKUP(CONCATENATE($T$5,$B14,$C14),'HO1'!$A$6:$N$56,14,FALSE),0)</f>
        <v>0</v>
      </c>
      <c r="V14" s="248">
        <f>_xlfn.IFNA(VLOOKUP(CONCATENATE($U$5,$B14,$C14),VIR!$A$6:$N$135,14,FALSE),0)</f>
        <v>0</v>
      </c>
      <c r="W14" s="248">
        <f>_xlfn.IFNA(VLOOKUP(CONCATENATE($V$5,$B14,$C14),'BUS2'!$A$8:$N$135,14,FALSE),0)</f>
        <v>0</v>
      </c>
      <c r="X14" s="248">
        <f>_xlfn.IFNA(VLOOKUP(CONCATENATE($X$5,$B14,$C14),'OG2'!$A$6:$N$169,14,FALSE),0)</f>
        <v>0</v>
      </c>
      <c r="Y14" s="248">
        <f>_xlfn.IFNA(VLOOKUP(CONCATENATE($X$5,$B14,$C14),'OG2'!$A$6:$N$169,14,FALSE),0)</f>
        <v>0</v>
      </c>
      <c r="Z14" s="248">
        <f>_xlfn.IFNA(VLOOKUP(CONCATENATE($Y$5,$B14,$C14),'SER2'!$A$6:$N$133,14,FALSE),0)</f>
        <v>0</v>
      </c>
      <c r="AA14" s="248">
        <f>_xlfn.IFNA(VLOOKUP(CONCATENATE($AB$5,$B14,$C14),BAL!$A$6:$N$124,14,FALSE),0)</f>
        <v>0</v>
      </c>
      <c r="AB14" s="248"/>
      <c r="AC14" s="248">
        <f>_xlfn.IFNA(VLOOKUP(CONCATENATE($AA$5,$B14,$C14),'BUN1'!$A$6:$N$124,14,FALSE),0)</f>
        <v>0</v>
      </c>
      <c r="AD14" s="248">
        <f>_xlfn.IFNA(VLOOKUP(CONCATENATE($AC$5,$B14,$C14),'MR1'!$A$6:$N$135,14,FALSE),0)</f>
        <v>0</v>
      </c>
      <c r="AE14" s="248">
        <f>_xlfn.IFNA(VLOOKUP(CONCATENATE($AD$5,$B14,$C14),'CAP2'!$A$6:$O$129,14,FALSE),0)</f>
        <v>0</v>
      </c>
      <c r="AF14" s="248">
        <f>_xlfn.IFNA(VLOOKUP(CONCATENATE($AE$5,$B14,$C14),'ESP2'!$A$6:$O$129,14,FALSE),0)</f>
        <v>0</v>
      </c>
      <c r="AG14" s="248">
        <f>_xlfn.IFNA(VLOOKUP(CONCATENATE($AF$5,$B14,$C14),'BUN2'!$A$6:$N$134,14,FALSE),0)</f>
        <v>0</v>
      </c>
      <c r="AH14" s="248">
        <f>_xlfn.IFNA(VLOOKUP(CONCATENATE($AG$5,$B14,$C14),SC!$A$6:$N$135,14,FALSE),0)</f>
        <v>0</v>
      </c>
      <c r="AI14" s="248">
        <f>_xlfn.IFNA(VLOOKUP(CONCATENATE($AH$5,$B14,$C14),'OG3'!$A$6:$N$131,14,FALSE),0)</f>
        <v>0</v>
      </c>
      <c r="AJ14" s="249">
        <f>_xlfn.IFNA(VLOOKUP(CONCATENATE($AI$5,$B14,$C14),'MR2'!$A$6:$N$131,14,FALSE),0)</f>
        <v>0</v>
      </c>
      <c r="AK14" s="249">
        <f>_xlfn.IFNA(VLOOKUP(CONCATENATE($AJ$5,$B14,$C14),'BUS3'!$A$6:$N$135,14,FALSE),0)</f>
        <v>0</v>
      </c>
      <c r="AL14" s="249">
        <f>_xlfn.IFNA(VLOOKUP(CONCATENATE($AK$5,$B14,$C14),'ESP4'!$A$6:$N$135,14,FALSE),0)</f>
        <v>0</v>
      </c>
      <c r="AM14" s="249">
        <f>_xlfn.IFNA(VLOOKUP(CONCATENATE($AL$5,$B14,$C14),FEST!$A$6:$N$133,14,FALSE),0)</f>
        <v>0</v>
      </c>
      <c r="AN14" s="249">
        <f>_xlfn.IFNA(VLOOKUP(CONCATENATE($AL$5,$B14,$C14),'MR3'!$A$6:$N$133,14,FALSE),0)</f>
        <v>0</v>
      </c>
      <c r="AO14" s="249"/>
      <c r="AP14" s="249"/>
      <c r="AQ14" s="250"/>
      <c r="AR14" s="68"/>
    </row>
    <row r="15" spans="1:86" x14ac:dyDescent="0.3">
      <c r="A15" s="775"/>
      <c r="B15" s="255"/>
      <c r="C15" s="256"/>
      <c r="D15" s="256"/>
      <c r="E15" s="256"/>
      <c r="F15" s="257"/>
      <c r="G15" s="258"/>
      <c r="H15" s="456"/>
      <c r="I15" s="457"/>
      <c r="J15" s="254"/>
      <c r="K15" s="248">
        <f>_xlfn.IFNA(VLOOKUP(CONCATENATE($K$5,$B15,$C15),'CAP1'!$A$6:$N$107,14,FALSE),0)</f>
        <v>0</v>
      </c>
      <c r="L15" s="248">
        <f>_xlfn.IFNA(VLOOKUP(CONCATENATE($K$5,$B15,$C15),'ESP1'!$A$6:$N$135,14,FALSE),0)</f>
        <v>0</v>
      </c>
      <c r="M15" s="248">
        <f>_xlfn.IFNA(VLOOKUP(CONCATENATE($M$5,$B15,$C15),'CAP1'!$A$6:$N$107,14,FALSE),0)</f>
        <v>0</v>
      </c>
      <c r="N15" s="248">
        <f>_xlfn.IFNA(VLOOKUP(CONCATENATE($M$5,$B15,$C15),WEST!$A$6:$N$107,14,FALSE),0)</f>
        <v>0</v>
      </c>
      <c r="O15" s="248">
        <f>_xlfn.IFNA(VLOOKUP(CONCATENATE($N$5,$B15,$C15),MUR!$A$6:$L$95,14,FALSE),0)</f>
        <v>0</v>
      </c>
      <c r="P15" s="248">
        <f>_xlfn.IFNA(VLOOKUP(CONCATENATE($O$5,$B15,$C15),'SER1'!$A$6:$N$131,14,FALSE),0)</f>
        <v>0</v>
      </c>
      <c r="Q15" s="248">
        <f>_xlfn.IFNA(VLOOKUP(CONCATENATE($P$5,$B15,$C15),'BUS1'!$A$6:$N$110,14,FALSE),0)</f>
        <v>0</v>
      </c>
      <c r="R15" s="248">
        <f>_xlfn.IFNA(VLOOKUP(CONCATENATE($Q$5,$B15,$C15),'OG1'!$A$6:$N$135,14,FALSE),0)</f>
        <v>0</v>
      </c>
      <c r="S15" s="248">
        <f>_xlfn.IFNA(VLOOKUP(CONCATENATE($R$5,$B15,$C15),'DRY1'!$A$6:$N$133,14,FALSE),0)</f>
        <v>0</v>
      </c>
      <c r="T15" s="248">
        <f>_xlfn.IFNA(VLOOKUP(CONCATENATE($S$5,$B15,$C15),DARD!G16,FALSE),0)</f>
        <v>0</v>
      </c>
      <c r="U15" s="248">
        <f>_xlfn.IFNA(VLOOKUP(CONCATENATE($T$5,$B15,$C15),'HO1'!$A$6:$N$56,14,FALSE),0)</f>
        <v>0</v>
      </c>
      <c r="V15" s="248">
        <f>_xlfn.IFNA(VLOOKUP(CONCATENATE($U$5,$B15,$C15),VIR!$A$6:$N$135,14,FALSE),0)</f>
        <v>0</v>
      </c>
      <c r="W15" s="248">
        <f>_xlfn.IFNA(VLOOKUP(CONCATENATE($V$5,$B15,$C15),'BUS2'!$A$8:$N$135,14,FALSE),0)</f>
        <v>0</v>
      </c>
      <c r="X15" s="248">
        <f>_xlfn.IFNA(VLOOKUP(CONCATENATE($W$5,$B15,$C15),BEV!$A$8:$N$135,14,FALSE),0)</f>
        <v>0</v>
      </c>
      <c r="Y15" s="248">
        <f>_xlfn.IFNA(VLOOKUP(CONCATENATE($X$5,$B15,$C15),'OG2'!$A$6:$N$169,14,FALSE),0)</f>
        <v>0</v>
      </c>
      <c r="Z15" s="248">
        <f>_xlfn.IFNA(VLOOKUP(CONCATENATE($Y$5,$B15,$C15),'SER2'!$A$6:$N$133,14,FALSE),0)</f>
        <v>0</v>
      </c>
      <c r="AA15" s="248">
        <f>_xlfn.IFNA(VLOOKUP(CONCATENATE($AB$5,$B15,$C15),BAL!$A$6:$N$124,14,FALSE),0)</f>
        <v>0</v>
      </c>
      <c r="AB15" s="248"/>
      <c r="AC15" s="248">
        <f>_xlfn.IFNA(VLOOKUP(CONCATENATE($AA$5,$B15,$C15),'BUN1'!$A$6:$N$124,14,FALSE),0)</f>
        <v>0</v>
      </c>
      <c r="AD15" s="248">
        <f>_xlfn.IFNA(VLOOKUP(CONCATENATE($AC$5,$B15,$C15),'MR1'!$A$6:$N$135,14,FALSE),0)</f>
        <v>0</v>
      </c>
      <c r="AE15" s="248">
        <f>_xlfn.IFNA(VLOOKUP(CONCATENATE($AD$5,$B15,$C15),'CAP2'!$A$6:$O$129,14,FALSE),0)</f>
        <v>0</v>
      </c>
      <c r="AF15" s="248">
        <f>_xlfn.IFNA(VLOOKUP(CONCATENATE($AE$5,$B15,$C15),'ESP2'!$A$6:$O$129,14,FALSE),0)</f>
        <v>0</v>
      </c>
      <c r="AG15" s="248">
        <f>_xlfn.IFNA(VLOOKUP(CONCATENATE($AF$5,$B15,$C15),'BUN2'!$A$6:$N$134,14,FALSE),0)</f>
        <v>0</v>
      </c>
      <c r="AH15" s="248">
        <f>_xlfn.IFNA(VLOOKUP(CONCATENATE($AG$5,$B15,$C15),SC!$A$6:$N$135,14,FALSE),0)</f>
        <v>0</v>
      </c>
      <c r="AI15" s="248">
        <f>_xlfn.IFNA(VLOOKUP(CONCATENATE($AH$5,$B15,$C15),'OG3'!$A$6:$N$131,14,FALSE),0)</f>
        <v>0</v>
      </c>
      <c r="AJ15" s="249">
        <f>_xlfn.IFNA(VLOOKUP(CONCATENATE($AI$5,$B15,$C15),'MR2'!$A$6:$N$131,14,FALSE),0)</f>
        <v>0</v>
      </c>
      <c r="AK15" s="249">
        <f>_xlfn.IFNA(VLOOKUP(CONCATENATE($AJ$5,$B15,$C15),'BUS3'!$A$6:$N$135,14,FALSE),0)</f>
        <v>0</v>
      </c>
      <c r="AL15" s="249">
        <f>_xlfn.IFNA(VLOOKUP(CONCATENATE($AK$5,$B15,$C15),'ESP4'!$A$6:$N$135,14,FALSE),0)</f>
        <v>0</v>
      </c>
      <c r="AM15" s="249">
        <f>_xlfn.IFNA(VLOOKUP(CONCATENATE($AL$5,$B15,$C15),FEST!$A$6:$N$133,14,FALSE),0)</f>
        <v>0</v>
      </c>
      <c r="AN15" s="249">
        <f>_xlfn.IFNA(VLOOKUP(CONCATENATE($AL$5,$B15,$C15),'MR3'!$A$6:$N$133,14,FALSE),0)</f>
        <v>0</v>
      </c>
      <c r="AO15" s="249"/>
      <c r="AP15" s="249"/>
      <c r="AQ15" s="250"/>
      <c r="AR15" s="68"/>
    </row>
    <row r="16" spans="1:86" x14ac:dyDescent="0.3">
      <c r="A16" s="775"/>
      <c r="B16" s="255"/>
      <c r="C16" s="256"/>
      <c r="D16" s="256"/>
      <c r="E16" s="256"/>
      <c r="F16" s="257"/>
      <c r="G16" s="258"/>
      <c r="H16" s="245"/>
      <c r="I16" s="246"/>
      <c r="J16" s="254"/>
      <c r="K16" s="248">
        <f>_xlfn.IFNA(VLOOKUP(CONCATENATE($K$5,$B16,$C16),'CAP1'!$A$6:$N$107,14,FALSE),0)</f>
        <v>0</v>
      </c>
      <c r="L16" s="248">
        <f>_xlfn.IFNA(VLOOKUP(CONCATENATE($K$5,$B16,$C16),'ESP1'!$A$6:$N$135,14,FALSE),0)</f>
        <v>0</v>
      </c>
      <c r="M16" s="248">
        <f>_xlfn.IFNA(VLOOKUP(CONCATENATE($M$5,$B16,$C16),'CAP1'!$A$6:$N$107,14,FALSE),0)</f>
        <v>0</v>
      </c>
      <c r="N16" s="248">
        <f>_xlfn.IFNA(VLOOKUP(CONCATENATE($M$5,$B16,$C16),WEST!$A$6:$N$107,14,FALSE),0)</f>
        <v>0</v>
      </c>
      <c r="O16" s="248">
        <f>_xlfn.IFNA(VLOOKUP(CONCATENATE($N$5,$B16,$C16),MUR!$A$6:$L$95,14,FALSE),0)</f>
        <v>0</v>
      </c>
      <c r="P16" s="248">
        <f>_xlfn.IFNA(VLOOKUP(CONCATENATE($O$5,$B16,$C16),'SER1'!$A$6:$N$131,14,FALSE),0)</f>
        <v>0</v>
      </c>
      <c r="Q16" s="248">
        <f>_xlfn.IFNA(VLOOKUP(CONCATENATE($P$5,$B16,$C16),'BUS1'!$A$6:$N$110,14,FALSE),0)</f>
        <v>0</v>
      </c>
      <c r="R16" s="248">
        <f>_xlfn.IFNA(VLOOKUP(CONCATENATE($Q$5,$B16,$C16),'OG1'!$A$6:$N$135,14,FALSE),0)</f>
        <v>0</v>
      </c>
      <c r="S16" s="248">
        <f>_xlfn.IFNA(VLOOKUP(CONCATENATE($R$5,$B16,$C16),'DRY1'!$A$6:$N$133,14,FALSE),0)</f>
        <v>0</v>
      </c>
      <c r="T16" s="248">
        <f>_xlfn.IFNA(VLOOKUP(CONCATENATE($S$5,$B16,$C16),DARD!G17,FALSE),0)</f>
        <v>0</v>
      </c>
      <c r="U16" s="248">
        <f>_xlfn.IFNA(VLOOKUP(CONCATENATE($T$5,$B16,$C16),'HO1'!$A$6:$N$56,14,FALSE),0)</f>
        <v>0</v>
      </c>
      <c r="V16" s="248">
        <f>_xlfn.IFNA(VLOOKUP(CONCATENATE($U$5,$B16,$C16),VIR!$A$6:$N$135,14,FALSE),0)</f>
        <v>0</v>
      </c>
      <c r="W16" s="248">
        <f>_xlfn.IFNA(VLOOKUP(CONCATENATE($V$5,$B16,$C16),'BUS2'!$A$8:$N$135,14,FALSE),0)</f>
        <v>0</v>
      </c>
      <c r="X16" s="248">
        <f>_xlfn.IFNA(VLOOKUP(CONCATENATE($W$5,$B16,$C16),BEV!$A$8:$N$135,14,FALSE),0)</f>
        <v>0</v>
      </c>
      <c r="Y16" s="248">
        <f>_xlfn.IFNA(VLOOKUP(CONCATENATE($X$5,$B16,$C16),'OG2'!$A$6:$N$169,14,FALSE),0)</f>
        <v>0</v>
      </c>
      <c r="Z16" s="248">
        <f>_xlfn.IFNA(VLOOKUP(CONCATENATE($Y$5,$B16,$C16),'SER2'!$A$6:$N$133,14,FALSE),0)</f>
        <v>0</v>
      </c>
      <c r="AA16" s="248">
        <f>_xlfn.IFNA(VLOOKUP(CONCATENATE($AB$5,$B16,$C16),BAL!$A$6:$N$124,14,FALSE),0)</f>
        <v>0</v>
      </c>
      <c r="AB16" s="248"/>
      <c r="AC16" s="248">
        <f>_xlfn.IFNA(VLOOKUP(CONCATENATE($AA$5,$B16,$C16),'BUN1'!$A$6:$N$124,14,FALSE),0)</f>
        <v>0</v>
      </c>
      <c r="AD16" s="248">
        <f>_xlfn.IFNA(VLOOKUP(CONCATENATE($AC$5,$B16,$C16),'MR1'!$A$6:$N$135,14,FALSE),0)</f>
        <v>0</v>
      </c>
      <c r="AE16" s="248">
        <f>_xlfn.IFNA(VLOOKUP(CONCATENATE($AD$5,$B16,$C16),'CAP2'!$A$6:$O$129,14,FALSE),0)</f>
        <v>0</v>
      </c>
      <c r="AF16" s="248">
        <f>_xlfn.IFNA(VLOOKUP(CONCATENATE($AE$5,$B16,$C16),'ESP2'!$A$6:$O$129,14,FALSE),0)</f>
        <v>0</v>
      </c>
      <c r="AG16" s="248">
        <f>_xlfn.IFNA(VLOOKUP(CONCATENATE($AF$5,$B16,$C16),'BUN2'!$A$6:$N$134,14,FALSE),0)</f>
        <v>0</v>
      </c>
      <c r="AH16" s="248">
        <f>_xlfn.IFNA(VLOOKUP(CONCATENATE($AG$5,$B16,$C16),SC!$A$6:$N$135,14,FALSE),0)</f>
        <v>0</v>
      </c>
      <c r="AI16" s="248">
        <f>_xlfn.IFNA(VLOOKUP(CONCATENATE($AH$5,$B16,$C16),'OG3'!$A$6:$N$131,14,FALSE),0)</f>
        <v>0</v>
      </c>
      <c r="AJ16" s="249">
        <f>_xlfn.IFNA(VLOOKUP(CONCATENATE($AI$5,$B16,$C16),'MR2'!$A$6:$N$131,14,FALSE),0)</f>
        <v>0</v>
      </c>
      <c r="AK16" s="249">
        <f>_xlfn.IFNA(VLOOKUP(CONCATENATE($AJ$5,$B16,$C16),'BUS3'!$A$6:$N$135,14,FALSE),0)</f>
        <v>0</v>
      </c>
      <c r="AL16" s="249">
        <f>_xlfn.IFNA(VLOOKUP(CONCATENATE($AK$5,$B16,$C16),'ESP4'!$A$6:$N$135,14,FALSE),0)</f>
        <v>0</v>
      </c>
      <c r="AM16" s="249">
        <f>_xlfn.IFNA(VLOOKUP(CONCATENATE($AL$5,$B16,$C16),FEST!$A$6:$N$133,14,FALSE),0)</f>
        <v>0</v>
      </c>
      <c r="AN16" s="249">
        <f>_xlfn.IFNA(VLOOKUP(CONCATENATE($AL$5,$B16,$C16),'MR3'!$A$6:$N$133,14,FALSE),0)</f>
        <v>0</v>
      </c>
      <c r="AO16" s="249"/>
      <c r="AP16" s="249"/>
      <c r="AQ16" s="250"/>
      <c r="AR16" s="68"/>
    </row>
    <row r="17" spans="1:44" ht="14.4" thickBot="1" x14ac:dyDescent="0.35">
      <c r="A17" s="775"/>
      <c r="B17" s="259"/>
      <c r="C17" s="260"/>
      <c r="D17" s="260"/>
      <c r="E17" s="260"/>
      <c r="F17" s="261"/>
      <c r="G17" s="262"/>
      <c r="H17" s="320"/>
      <c r="I17" s="321"/>
      <c r="J17" s="262"/>
      <c r="K17" s="248">
        <f>_xlfn.IFNA(VLOOKUP(CONCATENATE($K$5,$B17,$C17),'CAP1'!$A$6:$N$107,14,FALSE),0)</f>
        <v>0</v>
      </c>
      <c r="L17" s="248">
        <f>_xlfn.IFNA(VLOOKUP(CONCATENATE($K$5,$B17,$C17),'ESP1'!$A$6:$N$135,14,FALSE),0)</f>
        <v>0</v>
      </c>
      <c r="M17" s="248">
        <f>_xlfn.IFNA(VLOOKUP(CONCATENATE($M$5,$B17,$C17),'CAP1'!$A$6:$N$107,14,FALSE),0)</f>
        <v>0</v>
      </c>
      <c r="N17" s="248">
        <f>_xlfn.IFNA(VLOOKUP(CONCATENATE($M$5,$B17,$C17),WEST!$A$6:$N$107,14,FALSE),0)</f>
        <v>0</v>
      </c>
      <c r="O17" s="248">
        <f>_xlfn.IFNA(VLOOKUP(CONCATENATE($N$5,$B17,$C17),MUR!$A$6:$L$95,14,FALSE),0)</f>
        <v>0</v>
      </c>
      <c r="P17" s="248">
        <f>_xlfn.IFNA(VLOOKUP(CONCATENATE($O$5,$B17,$C17),'SER1'!$A$6:$N$131,14,FALSE),0)</f>
        <v>0</v>
      </c>
      <c r="Q17" s="248">
        <f>_xlfn.IFNA(VLOOKUP(CONCATENATE($P$5,$B17,$C17),'BUS1'!$A$6:$N$110,14,FALSE),0)</f>
        <v>0</v>
      </c>
      <c r="R17" s="248">
        <f>_xlfn.IFNA(VLOOKUP(CONCATENATE($Q$5,$B17,$C17),'OG1'!$A$6:$N$135,14,FALSE),0)</f>
        <v>0</v>
      </c>
      <c r="S17" s="248">
        <f>_xlfn.IFNA(VLOOKUP(CONCATENATE($R$5,$B17,$C17),'DRY1'!$A$6:$N$133,14,FALSE),0)</f>
        <v>0</v>
      </c>
      <c r="T17" s="248">
        <f>_xlfn.IFNA(VLOOKUP(CONCATENATE($S$5,$B17,$C17),DARD!G18,FALSE),0)</f>
        <v>0</v>
      </c>
      <c r="U17" s="248">
        <f>_xlfn.IFNA(VLOOKUP(CONCATENATE($T$5,$B17,$C17),'HO1'!$A$6:$N$56,14,FALSE),0)</f>
        <v>0</v>
      </c>
      <c r="V17" s="248">
        <f>_xlfn.IFNA(VLOOKUP(CONCATENATE($U$5,$B17,$C17),VIR!$A$6:$N$135,14,FALSE),0)</f>
        <v>0</v>
      </c>
      <c r="W17" s="248">
        <f>_xlfn.IFNA(VLOOKUP(CONCATENATE($V$5,$B17,$C17),'BUS2'!$A$8:$N$135,14,FALSE),0)</f>
        <v>0</v>
      </c>
      <c r="X17" s="248">
        <f>_xlfn.IFNA(VLOOKUP(CONCATENATE($W$5,$B17,$C17),BEV!$A$8:$N$135,14,FALSE),0)</f>
        <v>0</v>
      </c>
      <c r="Y17" s="248">
        <f>_xlfn.IFNA(VLOOKUP(CONCATENATE($X$5,$B17,$C17),'OG2'!$A$6:$N$169,14,FALSE),0)</f>
        <v>0</v>
      </c>
      <c r="Z17" s="248">
        <f>_xlfn.IFNA(VLOOKUP(CONCATENATE($Y$5,$B17,$C17),'SER2'!$A$6:$N$133,14,FALSE),0)</f>
        <v>0</v>
      </c>
      <c r="AA17" s="248">
        <f>_xlfn.IFNA(VLOOKUP(CONCATENATE($AB$5,$B17,$C17),BAL!$A$6:$N$124,14,FALSE),0)</f>
        <v>0</v>
      </c>
      <c r="AB17" s="248"/>
      <c r="AC17" s="248">
        <f>_xlfn.IFNA(VLOOKUP(CONCATENATE($AA$5,$B17,$C17),'BUN1'!$A$6:$N$124,14,FALSE),0)</f>
        <v>0</v>
      </c>
      <c r="AD17" s="248">
        <f>_xlfn.IFNA(VLOOKUP(CONCATENATE($AC$5,$B17,$C17),'MR1'!$A$6:$N$135,14,FALSE),0)</f>
        <v>0</v>
      </c>
      <c r="AE17" s="248">
        <f>_xlfn.IFNA(VLOOKUP(CONCATENATE($AD$5,$B17,$C17),'CAP2'!$A$6:$O$129,14,FALSE),0)</f>
        <v>0</v>
      </c>
      <c r="AF17" s="248">
        <f>_xlfn.IFNA(VLOOKUP(CONCATENATE($AE$5,$B17,$C17),'ESP2'!$A$6:$O$129,14,FALSE),0)</f>
        <v>0</v>
      </c>
      <c r="AG17" s="248">
        <f>_xlfn.IFNA(VLOOKUP(CONCATENATE($AF$5,$B17,$C17),'BUN2'!$A$6:$N$134,14,FALSE),0)</f>
        <v>0</v>
      </c>
      <c r="AH17" s="248">
        <f>_xlfn.IFNA(VLOOKUP(CONCATENATE($AG$5,$B17,$C17),SC!$A$6:$N$135,14,FALSE),0)</f>
        <v>0</v>
      </c>
      <c r="AI17" s="248">
        <f>_xlfn.IFNA(VLOOKUP(CONCATENATE($AH$5,$B17,$C17),'OG3'!$A$6:$N$131,14,FALSE),0)</f>
        <v>0</v>
      </c>
      <c r="AJ17" s="249">
        <f>_xlfn.IFNA(VLOOKUP(CONCATENATE($AI$5,$B17,$C17),'MR2'!$A$6:$N$131,14,FALSE),0)</f>
        <v>0</v>
      </c>
      <c r="AK17" s="249">
        <f>_xlfn.IFNA(VLOOKUP(CONCATENATE($AJ$5,$B17,$C17),'BUS3'!$A$6:$N$135,14,FALSE),0)</f>
        <v>0</v>
      </c>
      <c r="AL17" s="249">
        <f>_xlfn.IFNA(VLOOKUP(CONCATENATE($AK$5,$B17,$C17),'ESP4'!$A$6:$N$135,14,FALSE),0)</f>
        <v>0</v>
      </c>
      <c r="AM17" s="249">
        <f>_xlfn.IFNA(VLOOKUP(CONCATENATE($AL$5,$B17,$C17),FEST!$A$6:$N$133,14,FALSE),0)</f>
        <v>0</v>
      </c>
      <c r="AN17" s="249">
        <f>_xlfn.IFNA(VLOOKUP(CONCATENATE($AL$5,$B17,$C17),'MR3'!$A$6:$N$133,14,FALSE),0)</f>
        <v>0</v>
      </c>
      <c r="AO17" s="249"/>
      <c r="AP17" s="322"/>
      <c r="AQ17" s="323"/>
      <c r="AR17" s="68"/>
    </row>
    <row r="18" spans="1:44" x14ac:dyDescent="0.3">
      <c r="A18" s="775"/>
      <c r="B18" s="18" t="s">
        <v>40</v>
      </c>
      <c r="C18" s="18" t="s">
        <v>40</v>
      </c>
      <c r="D18" s="18"/>
      <c r="E18" s="18" t="s">
        <v>40</v>
      </c>
      <c r="F18" s="1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x14ac:dyDescent="0.3">
      <c r="K19" s="2"/>
      <c r="L19" s="5"/>
      <c r="M19" s="2"/>
      <c r="N19" s="5"/>
      <c r="O19" s="2"/>
      <c r="P19" s="5"/>
      <c r="Q19" s="2"/>
      <c r="R19" s="2"/>
      <c r="S19" s="2"/>
      <c r="T19" s="2"/>
      <c r="U19" s="2"/>
      <c r="V19" s="2"/>
      <c r="W19" s="5"/>
      <c r="X19" s="2"/>
      <c r="Y19" s="5"/>
      <c r="Z19" s="5"/>
      <c r="AA19" s="5"/>
      <c r="AB19" s="5"/>
      <c r="AC19" s="2"/>
      <c r="AD19" s="2"/>
      <c r="AE19" s="2"/>
      <c r="AF19" s="2"/>
      <c r="AG19" s="5"/>
      <c r="AH19" s="2"/>
      <c r="AI19" s="2"/>
      <c r="AJ19" s="5"/>
      <c r="AK19" s="5"/>
      <c r="AL19" s="5"/>
      <c r="AM19" s="5"/>
      <c r="AN19" s="5"/>
      <c r="AO19" s="5"/>
      <c r="AP19" s="5"/>
      <c r="AQ19" s="2"/>
      <c r="AR19" s="5"/>
    </row>
    <row r="20" spans="1:44" x14ac:dyDescent="0.3">
      <c r="K20" s="2"/>
      <c r="L20" s="5"/>
      <c r="M20" s="2"/>
      <c r="N20" s="5"/>
      <c r="O20" s="2"/>
      <c r="P20" s="5"/>
      <c r="Q20" s="2"/>
      <c r="R20" s="2"/>
      <c r="S20" s="2"/>
      <c r="T20" s="2"/>
      <c r="U20" s="2"/>
      <c r="V20" s="2"/>
      <c r="W20" s="5"/>
      <c r="X20" s="2"/>
      <c r="Y20" s="5"/>
      <c r="Z20" s="5"/>
      <c r="AA20" s="5"/>
      <c r="AB20" s="5"/>
      <c r="AC20" s="2"/>
      <c r="AD20" s="2"/>
      <c r="AE20" s="2"/>
      <c r="AF20" s="2"/>
      <c r="AG20" s="5"/>
      <c r="AH20" s="2"/>
      <c r="AI20" s="2"/>
      <c r="AJ20" s="5"/>
      <c r="AK20" s="5"/>
      <c r="AL20" s="5"/>
      <c r="AM20" s="5"/>
      <c r="AN20" s="5"/>
      <c r="AO20" s="5"/>
      <c r="AP20" s="5"/>
      <c r="AQ20" s="2"/>
      <c r="AR20" s="5"/>
    </row>
    <row r="21" spans="1:44" x14ac:dyDescent="0.3">
      <c r="K21" s="2"/>
      <c r="L21" s="5"/>
      <c r="M21" s="2"/>
      <c r="N21" s="5"/>
      <c r="O21" s="2"/>
      <c r="P21" s="5"/>
      <c r="Q21" s="2"/>
      <c r="R21" s="2"/>
      <c r="S21" s="2"/>
      <c r="T21" s="2"/>
      <c r="U21" s="2"/>
      <c r="V21" s="2"/>
      <c r="W21" s="5"/>
      <c r="X21" s="2"/>
      <c r="Y21" s="5"/>
      <c r="Z21" s="5"/>
      <c r="AA21" s="5"/>
      <c r="AB21" s="5"/>
      <c r="AC21" s="2"/>
      <c r="AD21" s="2"/>
      <c r="AE21" s="2"/>
      <c r="AF21" s="2"/>
      <c r="AG21" s="5"/>
      <c r="AH21" s="2"/>
      <c r="AI21" s="2"/>
      <c r="AJ21" s="5"/>
      <c r="AK21" s="5"/>
      <c r="AL21" s="5"/>
      <c r="AM21" s="5"/>
      <c r="AN21" s="5"/>
      <c r="AO21" s="5"/>
      <c r="AP21" s="5"/>
      <c r="AQ21" s="2"/>
      <c r="AR21" s="5"/>
    </row>
    <row r="22" spans="1:44" x14ac:dyDescent="0.3">
      <c r="K22" s="2"/>
      <c r="L22" s="5"/>
      <c r="M22" s="2"/>
      <c r="N22" s="5"/>
      <c r="O22" s="2"/>
      <c r="P22" s="5"/>
      <c r="Q22" s="2"/>
      <c r="R22" s="2"/>
      <c r="S22" s="2"/>
      <c r="T22" s="2"/>
      <c r="U22" s="2"/>
      <c r="V22" s="2"/>
      <c r="W22" s="5"/>
      <c r="X22" s="2"/>
      <c r="Y22" s="5"/>
      <c r="Z22" s="5"/>
      <c r="AA22" s="5"/>
      <c r="AB22" s="5"/>
      <c r="AC22" s="2"/>
      <c r="AD22" s="2"/>
      <c r="AE22" s="2"/>
      <c r="AF22" s="2"/>
      <c r="AG22" s="5"/>
      <c r="AH22" s="2"/>
      <c r="AI22" s="2"/>
      <c r="AJ22" s="5"/>
      <c r="AK22" s="5"/>
      <c r="AL22" s="5"/>
      <c r="AM22" s="5"/>
      <c r="AN22" s="5"/>
      <c r="AO22" s="5"/>
      <c r="AP22" s="5"/>
      <c r="AQ22" s="2"/>
      <c r="AR22" s="5"/>
    </row>
    <row r="23" spans="1:44" x14ac:dyDescent="0.3">
      <c r="K23" s="2"/>
      <c r="L23" s="5"/>
      <c r="M23" s="2"/>
      <c r="N23" s="5"/>
      <c r="O23" s="2"/>
      <c r="P23" s="5"/>
      <c r="Q23" s="2"/>
      <c r="R23" s="2"/>
      <c r="S23" s="2"/>
      <c r="T23" s="2"/>
      <c r="U23" s="2"/>
      <c r="V23" s="2"/>
      <c r="W23" s="5"/>
      <c r="X23" s="2"/>
      <c r="Y23" s="5"/>
      <c r="Z23" s="5"/>
      <c r="AA23" s="5"/>
      <c r="AB23" s="5"/>
      <c r="AC23" s="2"/>
      <c r="AD23" s="2"/>
      <c r="AE23" s="2"/>
      <c r="AF23" s="2"/>
      <c r="AG23" s="5"/>
      <c r="AH23" s="2"/>
      <c r="AI23" s="2"/>
      <c r="AJ23" s="5"/>
      <c r="AK23" s="5"/>
      <c r="AL23" s="5"/>
      <c r="AM23" s="5"/>
      <c r="AN23" s="5"/>
      <c r="AO23" s="5"/>
      <c r="AP23" s="5"/>
      <c r="AQ23" s="2"/>
      <c r="AR23" s="5"/>
    </row>
    <row r="24" spans="1:44" x14ac:dyDescent="0.3">
      <c r="K24" s="2"/>
      <c r="L24" s="5"/>
      <c r="M24" s="2"/>
      <c r="N24" s="5"/>
      <c r="O24" s="2"/>
      <c r="P24" s="5"/>
      <c r="Q24" s="2"/>
      <c r="R24" s="2"/>
      <c r="S24" s="2"/>
      <c r="T24" s="2"/>
      <c r="U24" s="2"/>
      <c r="V24" s="2"/>
      <c r="W24" s="5"/>
      <c r="X24" s="2"/>
      <c r="Y24" s="5"/>
      <c r="Z24" s="5"/>
      <c r="AA24" s="5"/>
      <c r="AB24" s="5"/>
      <c r="AC24" s="2"/>
      <c r="AD24" s="2"/>
      <c r="AE24" s="2"/>
      <c r="AF24" s="2"/>
      <c r="AG24" s="5"/>
      <c r="AH24" s="2"/>
      <c r="AI24" s="2"/>
      <c r="AJ24" s="5"/>
      <c r="AK24" s="5"/>
      <c r="AL24" s="5"/>
      <c r="AM24" s="5"/>
      <c r="AN24" s="5"/>
      <c r="AO24" s="5"/>
      <c r="AP24" s="5"/>
      <c r="AQ24" s="2"/>
      <c r="AR24" s="5"/>
    </row>
    <row r="25" spans="1:44" x14ac:dyDescent="0.3">
      <c r="K25" s="2"/>
      <c r="L25" s="5"/>
      <c r="M25" s="2"/>
      <c r="N25" s="5"/>
      <c r="O25" s="2"/>
      <c r="P25" s="5"/>
      <c r="Q25" s="2"/>
      <c r="R25" s="2"/>
      <c r="S25" s="2"/>
      <c r="T25" s="2"/>
      <c r="U25" s="2"/>
      <c r="V25" s="2"/>
      <c r="W25" s="5"/>
      <c r="X25" s="2"/>
      <c r="Y25" s="5"/>
      <c r="Z25" s="5"/>
      <c r="AA25" s="5"/>
      <c r="AB25" s="5"/>
      <c r="AC25" s="2"/>
      <c r="AD25" s="2"/>
      <c r="AE25" s="2"/>
      <c r="AF25" s="2"/>
      <c r="AG25" s="5"/>
      <c r="AH25" s="2"/>
      <c r="AI25" s="2"/>
      <c r="AJ25" s="5"/>
      <c r="AK25" s="5"/>
      <c r="AL25" s="5"/>
      <c r="AM25" s="5"/>
      <c r="AN25" s="5"/>
      <c r="AO25" s="5"/>
      <c r="AP25" s="5"/>
      <c r="AQ25" s="2"/>
      <c r="AR25" s="5"/>
    </row>
    <row r="26" spans="1:44" x14ac:dyDescent="0.3">
      <c r="K26" s="2"/>
      <c r="L26" s="5"/>
      <c r="M26" s="2"/>
      <c r="N26" s="5"/>
      <c r="O26" s="2"/>
      <c r="P26" s="5"/>
      <c r="Q26" s="2"/>
      <c r="R26" s="2"/>
      <c r="S26" s="2"/>
      <c r="T26" s="2"/>
      <c r="U26" s="2"/>
      <c r="V26" s="2"/>
      <c r="W26" s="5"/>
      <c r="X26" s="2"/>
      <c r="Y26" s="5"/>
      <c r="Z26" s="5"/>
      <c r="AA26" s="5"/>
      <c r="AB26" s="5"/>
      <c r="AC26" s="2"/>
      <c r="AD26" s="2"/>
      <c r="AE26" s="2"/>
      <c r="AF26" s="2"/>
      <c r="AG26" s="5"/>
      <c r="AH26" s="2"/>
      <c r="AI26" s="2"/>
      <c r="AJ26" s="5"/>
      <c r="AK26" s="5"/>
      <c r="AL26" s="5"/>
      <c r="AM26" s="5"/>
      <c r="AN26" s="5"/>
      <c r="AO26" s="5"/>
      <c r="AP26" s="5"/>
      <c r="AQ26" s="2"/>
      <c r="AR26" s="5"/>
    </row>
    <row r="27" spans="1:44" x14ac:dyDescent="0.3">
      <c r="K27" s="2"/>
      <c r="L27" s="5"/>
      <c r="M27" s="2"/>
      <c r="N27" s="5"/>
      <c r="O27" s="2"/>
      <c r="P27" s="5"/>
      <c r="Q27" s="2"/>
      <c r="R27" s="2"/>
      <c r="S27" s="2"/>
      <c r="T27" s="2"/>
      <c r="U27" s="2"/>
      <c r="V27" s="2"/>
      <c r="W27" s="5"/>
      <c r="X27" s="2"/>
      <c r="Y27" s="5"/>
      <c r="Z27" s="5"/>
      <c r="AA27" s="5"/>
      <c r="AB27" s="5"/>
      <c r="AC27" s="2"/>
      <c r="AD27" s="2"/>
      <c r="AE27" s="2"/>
      <c r="AF27" s="2"/>
      <c r="AG27" s="5"/>
      <c r="AH27" s="2"/>
      <c r="AI27" s="2"/>
      <c r="AJ27" s="5"/>
      <c r="AK27" s="5"/>
      <c r="AL27" s="5"/>
      <c r="AM27" s="5"/>
      <c r="AN27" s="5"/>
      <c r="AO27" s="5"/>
      <c r="AP27" s="5"/>
      <c r="AQ27" s="2"/>
      <c r="AR27" s="5"/>
    </row>
    <row r="28" spans="1:44" x14ac:dyDescent="0.3">
      <c r="K28" s="2"/>
      <c r="L28" s="5"/>
      <c r="M28" s="2"/>
      <c r="N28" s="5"/>
      <c r="O28" s="2"/>
      <c r="P28" s="5"/>
      <c r="Q28" s="2"/>
      <c r="R28" s="2"/>
      <c r="S28" s="2"/>
      <c r="T28" s="2"/>
      <c r="U28" s="2"/>
      <c r="V28" s="2"/>
      <c r="W28" s="5"/>
      <c r="X28" s="2"/>
      <c r="Y28" s="5"/>
      <c r="Z28" s="5"/>
      <c r="AA28" s="5"/>
      <c r="AB28" s="5"/>
      <c r="AC28" s="2"/>
      <c r="AD28" s="2"/>
      <c r="AE28" s="2"/>
      <c r="AF28" s="2"/>
      <c r="AG28" s="5"/>
      <c r="AH28" s="2"/>
      <c r="AI28" s="2"/>
      <c r="AJ28" s="5"/>
      <c r="AK28" s="5"/>
      <c r="AL28" s="5"/>
      <c r="AM28" s="5"/>
      <c r="AN28" s="5"/>
      <c r="AO28" s="5"/>
      <c r="AP28" s="5"/>
      <c r="AQ28" s="2"/>
      <c r="AR28" s="5"/>
    </row>
    <row r="29" spans="1:44" x14ac:dyDescent="0.3">
      <c r="K29" s="2"/>
      <c r="L29" s="5"/>
      <c r="M29" s="2"/>
      <c r="N29" s="5"/>
      <c r="O29" s="2"/>
      <c r="P29" s="5"/>
      <c r="Q29" s="2"/>
      <c r="R29" s="2"/>
      <c r="S29" s="2"/>
      <c r="T29" s="2"/>
      <c r="U29" s="2"/>
      <c r="V29" s="2"/>
      <c r="W29" s="5"/>
      <c r="X29" s="2"/>
      <c r="Y29" s="5"/>
      <c r="Z29" s="5"/>
      <c r="AA29" s="5"/>
      <c r="AB29" s="5"/>
      <c r="AC29" s="2"/>
      <c r="AD29" s="2"/>
      <c r="AE29" s="2"/>
      <c r="AF29" s="2"/>
      <c r="AG29" s="5"/>
      <c r="AH29" s="2"/>
      <c r="AI29" s="2"/>
      <c r="AJ29" s="5"/>
      <c r="AK29" s="5"/>
      <c r="AL29" s="5"/>
      <c r="AM29" s="5"/>
      <c r="AN29" s="5"/>
      <c r="AO29" s="5"/>
      <c r="AP29" s="5"/>
      <c r="AQ29" s="2"/>
      <c r="AR29" s="5"/>
    </row>
    <row r="30" spans="1:44" x14ac:dyDescent="0.3">
      <c r="K30" s="2"/>
      <c r="L30" s="5"/>
      <c r="M30" s="2"/>
      <c r="N30" s="5"/>
      <c r="O30" s="2"/>
      <c r="P30" s="5"/>
      <c r="Q30" s="2"/>
      <c r="R30" s="2"/>
      <c r="S30" s="2"/>
      <c r="T30" s="2"/>
      <c r="U30" s="2"/>
      <c r="V30" s="2"/>
      <c r="W30" s="5"/>
      <c r="X30" s="2"/>
      <c r="Y30" s="5"/>
      <c r="Z30" s="5"/>
      <c r="AA30" s="5"/>
      <c r="AB30" s="5"/>
      <c r="AC30" s="2"/>
      <c r="AD30" s="2"/>
      <c r="AE30" s="2"/>
      <c r="AF30" s="2"/>
      <c r="AG30" s="5"/>
      <c r="AH30" s="2"/>
      <c r="AI30" s="2"/>
      <c r="AJ30" s="5"/>
      <c r="AK30" s="5"/>
      <c r="AL30" s="5"/>
      <c r="AM30" s="5"/>
      <c r="AN30" s="5"/>
      <c r="AO30" s="5"/>
      <c r="AP30" s="5"/>
      <c r="AQ30" s="2"/>
      <c r="AR30" s="5"/>
    </row>
    <row r="31" spans="1:44" x14ac:dyDescent="0.3">
      <c r="K31" s="2"/>
      <c r="L31" s="5"/>
      <c r="M31" s="2"/>
      <c r="N31" s="5"/>
      <c r="O31" s="2"/>
      <c r="P31" s="5"/>
      <c r="Q31" s="2"/>
      <c r="R31" s="2"/>
      <c r="S31" s="2"/>
      <c r="T31" s="2"/>
      <c r="U31" s="2"/>
      <c r="V31" s="2"/>
      <c r="W31" s="5"/>
      <c r="X31" s="2"/>
      <c r="Y31" s="5"/>
      <c r="Z31" s="5"/>
      <c r="AA31" s="5"/>
      <c r="AB31" s="5"/>
      <c r="AC31" s="2"/>
      <c r="AD31" s="2"/>
      <c r="AE31" s="2"/>
      <c r="AF31" s="2"/>
      <c r="AG31" s="5"/>
      <c r="AH31" s="2"/>
      <c r="AI31" s="2"/>
      <c r="AJ31" s="5"/>
      <c r="AK31" s="5"/>
      <c r="AL31" s="5"/>
      <c r="AM31" s="5"/>
      <c r="AN31" s="5"/>
      <c r="AO31" s="5"/>
      <c r="AP31" s="5"/>
      <c r="AQ31" s="2"/>
      <c r="AR31" s="5"/>
    </row>
    <row r="32" spans="1:44" x14ac:dyDescent="0.3">
      <c r="K32" s="2"/>
      <c r="L32" s="5"/>
      <c r="M32" s="2"/>
      <c r="N32" s="5"/>
      <c r="O32" s="2"/>
      <c r="P32" s="5"/>
      <c r="Q32" s="2"/>
      <c r="R32" s="2"/>
      <c r="S32" s="2"/>
      <c r="T32" s="2"/>
      <c r="U32" s="2"/>
      <c r="V32" s="2"/>
      <c r="W32" s="5"/>
      <c r="X32" s="2"/>
      <c r="Y32" s="5"/>
      <c r="Z32" s="5"/>
      <c r="AA32" s="5"/>
      <c r="AB32" s="5"/>
      <c r="AC32" s="2"/>
      <c r="AD32" s="2"/>
      <c r="AE32" s="2"/>
      <c r="AF32" s="2"/>
      <c r="AG32" s="5"/>
      <c r="AH32" s="2"/>
      <c r="AI32" s="2"/>
      <c r="AJ32" s="5"/>
      <c r="AK32" s="5"/>
      <c r="AL32" s="5"/>
      <c r="AM32" s="5"/>
      <c r="AN32" s="5"/>
      <c r="AO32" s="5"/>
      <c r="AP32" s="5"/>
      <c r="AQ32" s="2"/>
      <c r="AR32" s="5"/>
    </row>
    <row r="33" spans="11:44" x14ac:dyDescent="0.3">
      <c r="K33" s="2"/>
      <c r="L33" s="5"/>
      <c r="M33" s="2"/>
      <c r="N33" s="5"/>
      <c r="O33" s="2"/>
      <c r="P33" s="5"/>
      <c r="Q33" s="2"/>
      <c r="R33" s="2"/>
      <c r="S33" s="2"/>
      <c r="T33" s="2"/>
      <c r="U33" s="2"/>
      <c r="V33" s="2"/>
      <c r="W33" s="5"/>
      <c r="X33" s="2"/>
      <c r="Y33" s="5"/>
      <c r="Z33" s="5"/>
      <c r="AA33" s="5"/>
      <c r="AB33" s="5"/>
      <c r="AC33" s="2"/>
      <c r="AD33" s="2"/>
      <c r="AE33" s="2"/>
      <c r="AF33" s="2"/>
      <c r="AG33" s="5"/>
      <c r="AH33" s="2"/>
      <c r="AI33" s="2"/>
      <c r="AJ33" s="5"/>
      <c r="AK33" s="5"/>
      <c r="AL33" s="5"/>
      <c r="AM33" s="5"/>
      <c r="AN33" s="5"/>
      <c r="AO33" s="5"/>
      <c r="AP33" s="5"/>
      <c r="AQ33" s="2"/>
      <c r="AR33" s="5"/>
    </row>
    <row r="34" spans="11:44" x14ac:dyDescent="0.3">
      <c r="K34" s="2"/>
      <c r="L34" s="5"/>
      <c r="M34" s="2"/>
      <c r="N34" s="5"/>
      <c r="O34" s="2"/>
      <c r="P34" s="5"/>
      <c r="Q34" s="2"/>
      <c r="R34" s="2"/>
      <c r="S34" s="2"/>
      <c r="T34" s="2"/>
      <c r="U34" s="2"/>
      <c r="V34" s="2"/>
      <c r="W34" s="5"/>
      <c r="X34" s="2"/>
      <c r="Y34" s="5"/>
      <c r="Z34" s="5"/>
      <c r="AA34" s="5"/>
      <c r="AB34" s="5"/>
      <c r="AC34" s="2"/>
      <c r="AD34" s="2"/>
      <c r="AE34" s="2"/>
      <c r="AF34" s="2"/>
      <c r="AG34" s="5"/>
      <c r="AH34" s="2"/>
      <c r="AI34" s="2"/>
      <c r="AJ34" s="5"/>
      <c r="AK34" s="5"/>
      <c r="AL34" s="5"/>
      <c r="AM34" s="5"/>
      <c r="AN34" s="5"/>
      <c r="AO34" s="5"/>
      <c r="AP34" s="5"/>
      <c r="AQ34" s="2"/>
      <c r="AR34" s="5"/>
    </row>
    <row r="35" spans="11:44" x14ac:dyDescent="0.3">
      <c r="K35" s="2"/>
      <c r="L35" s="5"/>
      <c r="M35" s="2"/>
      <c r="N35" s="5"/>
      <c r="O35" s="2"/>
      <c r="P35" s="5"/>
      <c r="Q35" s="2"/>
      <c r="R35" s="2"/>
      <c r="S35" s="2"/>
      <c r="T35" s="2"/>
      <c r="U35" s="2"/>
      <c r="V35" s="2"/>
      <c r="W35" s="5"/>
      <c r="X35" s="2"/>
      <c r="Y35" s="5"/>
      <c r="Z35" s="5"/>
      <c r="AA35" s="5"/>
      <c r="AB35" s="5"/>
      <c r="AC35" s="2"/>
      <c r="AD35" s="2"/>
      <c r="AE35" s="2"/>
      <c r="AF35" s="2"/>
      <c r="AG35" s="5"/>
      <c r="AH35" s="2"/>
      <c r="AI35" s="2"/>
      <c r="AJ35" s="5"/>
      <c r="AK35" s="5"/>
      <c r="AL35" s="5"/>
      <c r="AM35" s="5"/>
      <c r="AN35" s="5"/>
      <c r="AO35" s="5"/>
      <c r="AP35" s="5"/>
      <c r="AQ35" s="2"/>
      <c r="AR35" s="5"/>
    </row>
    <row r="36" spans="11:44" x14ac:dyDescent="0.3">
      <c r="K36" s="2"/>
      <c r="L36" s="5"/>
      <c r="M36" s="2"/>
      <c r="N36" s="5"/>
      <c r="O36" s="2"/>
      <c r="P36" s="5"/>
      <c r="Q36" s="2"/>
      <c r="R36" s="2"/>
      <c r="S36" s="2"/>
      <c r="T36" s="2"/>
      <c r="U36" s="2"/>
      <c r="V36" s="2"/>
      <c r="W36" s="5"/>
      <c r="X36" s="2"/>
      <c r="Y36" s="5"/>
      <c r="Z36" s="5"/>
      <c r="AA36" s="5"/>
      <c r="AB36" s="5"/>
      <c r="AC36" s="2"/>
      <c r="AD36" s="2"/>
      <c r="AE36" s="2"/>
      <c r="AF36" s="2"/>
      <c r="AG36" s="5"/>
      <c r="AH36" s="2"/>
      <c r="AI36" s="2"/>
      <c r="AJ36" s="5"/>
      <c r="AK36" s="5"/>
      <c r="AL36" s="5"/>
      <c r="AM36" s="5"/>
      <c r="AN36" s="5"/>
      <c r="AO36" s="5"/>
      <c r="AP36" s="5"/>
      <c r="AQ36" s="2"/>
      <c r="AR36" s="5"/>
    </row>
    <row r="37" spans="11:44" x14ac:dyDescent="0.3">
      <c r="K37" s="2"/>
      <c r="L37" s="5"/>
      <c r="M37" s="2"/>
      <c r="N37" s="5"/>
      <c r="O37" s="2"/>
      <c r="P37" s="5"/>
      <c r="Q37" s="2"/>
      <c r="R37" s="2"/>
      <c r="S37" s="2"/>
      <c r="T37" s="2"/>
      <c r="U37" s="2"/>
      <c r="V37" s="2"/>
      <c r="W37" s="5"/>
      <c r="X37" s="2"/>
      <c r="Y37" s="5"/>
      <c r="Z37" s="5"/>
      <c r="AA37" s="5"/>
      <c r="AB37" s="5"/>
      <c r="AC37" s="2"/>
      <c r="AD37" s="2"/>
      <c r="AE37" s="2"/>
      <c r="AF37" s="2"/>
      <c r="AG37" s="5"/>
      <c r="AH37" s="2"/>
      <c r="AI37" s="2"/>
      <c r="AJ37" s="5"/>
      <c r="AK37" s="5"/>
      <c r="AL37" s="5"/>
      <c r="AM37" s="5"/>
      <c r="AN37" s="5"/>
      <c r="AO37" s="5"/>
      <c r="AP37" s="5"/>
      <c r="AQ37" s="2"/>
      <c r="AR37" s="5"/>
    </row>
    <row r="38" spans="11:44" x14ac:dyDescent="0.3">
      <c r="K38" s="2"/>
      <c r="L38" s="5"/>
      <c r="M38" s="2"/>
      <c r="N38" s="5"/>
      <c r="O38" s="2"/>
      <c r="P38" s="5"/>
      <c r="Q38" s="2"/>
      <c r="R38" s="2"/>
      <c r="S38" s="2"/>
      <c r="T38" s="2"/>
      <c r="U38" s="2"/>
      <c r="V38" s="2"/>
      <c r="W38" s="5"/>
      <c r="X38" s="2"/>
      <c r="Y38" s="5"/>
      <c r="Z38" s="5"/>
      <c r="AA38" s="5"/>
      <c r="AB38" s="5"/>
      <c r="AC38" s="2"/>
      <c r="AD38" s="2"/>
      <c r="AE38" s="2"/>
      <c r="AF38" s="2"/>
      <c r="AG38" s="5"/>
      <c r="AH38" s="2"/>
      <c r="AI38" s="2"/>
      <c r="AJ38" s="5"/>
      <c r="AK38" s="5"/>
      <c r="AL38" s="5"/>
      <c r="AM38" s="5"/>
      <c r="AN38" s="5"/>
      <c r="AO38" s="5"/>
      <c r="AP38" s="5"/>
      <c r="AQ38" s="2"/>
      <c r="AR38" s="5"/>
    </row>
    <row r="39" spans="11:44" x14ac:dyDescent="0.3">
      <c r="K39" s="2"/>
      <c r="L39" s="5"/>
      <c r="M39" s="2"/>
      <c r="N39" s="5"/>
      <c r="O39" s="2"/>
      <c r="P39" s="5"/>
      <c r="Q39" s="2"/>
      <c r="R39" s="2"/>
      <c r="S39" s="2"/>
      <c r="T39" s="2"/>
      <c r="U39" s="2"/>
      <c r="V39" s="2"/>
      <c r="W39" s="5"/>
      <c r="X39" s="2"/>
      <c r="Y39" s="5"/>
      <c r="Z39" s="5"/>
      <c r="AA39" s="5"/>
      <c r="AB39" s="5"/>
      <c r="AC39" s="2"/>
      <c r="AD39" s="2"/>
      <c r="AE39" s="2"/>
      <c r="AF39" s="2"/>
      <c r="AG39" s="5"/>
      <c r="AH39" s="2"/>
      <c r="AI39" s="2"/>
      <c r="AJ39" s="5"/>
      <c r="AK39" s="5"/>
      <c r="AL39" s="5"/>
      <c r="AM39" s="5"/>
      <c r="AN39" s="5"/>
      <c r="AO39" s="5"/>
      <c r="AP39" s="5"/>
      <c r="AQ39" s="2"/>
      <c r="AR39" s="5"/>
    </row>
    <row r="40" spans="11:44" x14ac:dyDescent="0.3">
      <c r="K40" s="2"/>
      <c r="L40" s="5"/>
      <c r="M40" s="2"/>
      <c r="N40" s="5"/>
      <c r="O40" s="2"/>
      <c r="P40" s="5"/>
      <c r="Q40" s="2"/>
      <c r="R40" s="2"/>
      <c r="S40" s="2"/>
      <c r="T40" s="2"/>
      <c r="U40" s="2"/>
      <c r="V40" s="2"/>
      <c r="W40" s="5"/>
      <c r="X40" s="2"/>
      <c r="Y40" s="5"/>
      <c r="Z40" s="5"/>
      <c r="AA40" s="5"/>
      <c r="AB40" s="5"/>
      <c r="AC40" s="2"/>
      <c r="AD40" s="2"/>
      <c r="AE40" s="2"/>
      <c r="AF40" s="2"/>
      <c r="AG40" s="5"/>
      <c r="AH40" s="2"/>
      <c r="AI40" s="2"/>
      <c r="AJ40" s="5"/>
      <c r="AK40" s="5"/>
      <c r="AL40" s="5"/>
      <c r="AM40" s="5"/>
      <c r="AN40" s="5"/>
      <c r="AO40" s="5"/>
      <c r="AP40" s="5"/>
      <c r="AQ40" s="2"/>
      <c r="AR40" s="5"/>
    </row>
    <row r="41" spans="11:44" x14ac:dyDescent="0.3">
      <c r="K41" s="2"/>
      <c r="L41" s="5"/>
      <c r="M41" s="2"/>
      <c r="N41" s="5"/>
      <c r="O41" s="2"/>
      <c r="P41" s="5"/>
      <c r="Q41" s="2"/>
      <c r="R41" s="2"/>
      <c r="S41" s="2"/>
      <c r="T41" s="2"/>
      <c r="U41" s="2"/>
      <c r="V41" s="2"/>
      <c r="W41" s="5"/>
      <c r="X41" s="2"/>
      <c r="Y41" s="5"/>
      <c r="Z41" s="5"/>
      <c r="AA41" s="5"/>
      <c r="AB41" s="5"/>
      <c r="AC41" s="2"/>
      <c r="AD41" s="2"/>
      <c r="AE41" s="2"/>
      <c r="AF41" s="2"/>
      <c r="AG41" s="5"/>
      <c r="AH41" s="2"/>
      <c r="AI41" s="2"/>
      <c r="AJ41" s="5"/>
      <c r="AK41" s="5"/>
      <c r="AL41" s="5"/>
      <c r="AM41" s="5"/>
      <c r="AN41" s="5"/>
      <c r="AO41" s="5"/>
      <c r="AP41" s="5"/>
      <c r="AQ41" s="2"/>
      <c r="AR41" s="5"/>
    </row>
    <row r="42" spans="11:44" x14ac:dyDescent="0.3">
      <c r="K42" s="2"/>
      <c r="L42" s="5"/>
      <c r="M42" s="2"/>
      <c r="N42" s="5"/>
      <c r="O42" s="2"/>
      <c r="P42" s="5"/>
      <c r="Q42" s="2"/>
      <c r="R42" s="2"/>
      <c r="S42" s="2"/>
      <c r="T42" s="2"/>
      <c r="U42" s="2"/>
      <c r="V42" s="2"/>
      <c r="W42" s="5"/>
      <c r="X42" s="2"/>
      <c r="Y42" s="5"/>
      <c r="Z42" s="5"/>
      <c r="AA42" s="5"/>
      <c r="AB42" s="5"/>
      <c r="AC42" s="2"/>
      <c r="AD42" s="2"/>
      <c r="AE42" s="2"/>
      <c r="AF42" s="2"/>
      <c r="AG42" s="5"/>
      <c r="AH42" s="2"/>
      <c r="AI42" s="2"/>
      <c r="AJ42" s="5"/>
      <c r="AK42" s="5"/>
      <c r="AL42" s="5"/>
      <c r="AM42" s="5"/>
      <c r="AN42" s="5"/>
      <c r="AO42" s="5"/>
      <c r="AP42" s="5"/>
      <c r="AQ42" s="2"/>
      <c r="AR42" s="5"/>
    </row>
    <row r="43" spans="11:44" x14ac:dyDescent="0.3">
      <c r="K43" s="2"/>
      <c r="L43" s="5"/>
      <c r="M43" s="2"/>
      <c r="N43" s="5"/>
      <c r="O43" s="2"/>
      <c r="P43" s="5"/>
      <c r="Q43" s="2"/>
      <c r="R43" s="2"/>
      <c r="S43" s="2"/>
      <c r="T43" s="2"/>
      <c r="U43" s="2"/>
      <c r="V43" s="2"/>
      <c r="W43" s="5"/>
      <c r="X43" s="2"/>
      <c r="Y43" s="5"/>
      <c r="Z43" s="5"/>
      <c r="AA43" s="5"/>
      <c r="AB43" s="5"/>
      <c r="AC43" s="2"/>
      <c r="AD43" s="2"/>
      <c r="AE43" s="2"/>
      <c r="AF43" s="2"/>
      <c r="AG43" s="5"/>
      <c r="AH43" s="2"/>
      <c r="AI43" s="2"/>
      <c r="AJ43" s="5"/>
      <c r="AK43" s="5"/>
      <c r="AL43" s="5"/>
      <c r="AM43" s="5"/>
      <c r="AN43" s="5"/>
      <c r="AO43" s="5"/>
      <c r="AP43" s="5"/>
      <c r="AQ43" s="2"/>
      <c r="AR43" s="5"/>
    </row>
    <row r="44" spans="11:44" x14ac:dyDescent="0.3">
      <c r="K44" s="2"/>
      <c r="L44" s="5"/>
      <c r="M44" s="2"/>
      <c r="N44" s="5"/>
      <c r="O44" s="2"/>
      <c r="P44" s="5"/>
      <c r="Q44" s="2"/>
      <c r="R44" s="2"/>
      <c r="S44" s="2"/>
      <c r="T44" s="2"/>
      <c r="U44" s="2"/>
      <c r="V44" s="2"/>
      <c r="W44" s="5"/>
      <c r="X44" s="2"/>
      <c r="Y44" s="5"/>
      <c r="Z44" s="5"/>
      <c r="AA44" s="5"/>
      <c r="AB44" s="5"/>
      <c r="AC44" s="2"/>
      <c r="AD44" s="2"/>
      <c r="AE44" s="2"/>
      <c r="AF44" s="2"/>
      <c r="AG44" s="5"/>
      <c r="AH44" s="2"/>
      <c r="AI44" s="2"/>
      <c r="AJ44" s="5"/>
      <c r="AK44" s="5"/>
      <c r="AL44" s="5"/>
      <c r="AM44" s="5"/>
      <c r="AN44" s="5"/>
      <c r="AO44" s="5"/>
      <c r="AP44" s="5"/>
      <c r="AQ44" s="2"/>
      <c r="AR44" s="5"/>
    </row>
    <row r="45" spans="11:44" x14ac:dyDescent="0.3">
      <c r="K45" s="2"/>
      <c r="L45" s="5"/>
      <c r="M45" s="2"/>
      <c r="N45" s="5"/>
      <c r="O45" s="2"/>
      <c r="P45" s="5"/>
      <c r="Q45" s="2"/>
      <c r="R45" s="2"/>
      <c r="S45" s="2"/>
      <c r="T45" s="2"/>
      <c r="U45" s="2"/>
      <c r="V45" s="2"/>
      <c r="W45" s="5"/>
      <c r="X45" s="2"/>
      <c r="Y45" s="5"/>
      <c r="Z45" s="5"/>
      <c r="AA45" s="5"/>
      <c r="AB45" s="5"/>
      <c r="AC45" s="2"/>
      <c r="AD45" s="2"/>
      <c r="AE45" s="2"/>
      <c r="AF45" s="2"/>
      <c r="AG45" s="5"/>
      <c r="AH45" s="2"/>
      <c r="AI45" s="2"/>
      <c r="AJ45" s="5"/>
      <c r="AK45" s="5"/>
      <c r="AL45" s="5"/>
      <c r="AM45" s="5"/>
      <c r="AN45" s="5"/>
      <c r="AO45" s="5"/>
      <c r="AP45" s="5"/>
      <c r="AQ45" s="2"/>
      <c r="AR45" s="5"/>
    </row>
    <row r="46" spans="11:44" x14ac:dyDescent="0.3">
      <c r="K46" s="2"/>
      <c r="L46" s="5"/>
      <c r="M46" s="2"/>
      <c r="N46" s="5"/>
      <c r="O46" s="2"/>
      <c r="P46" s="5"/>
      <c r="Q46" s="2"/>
      <c r="R46" s="2"/>
      <c r="S46" s="2"/>
      <c r="T46" s="2"/>
      <c r="U46" s="2"/>
      <c r="V46" s="2"/>
      <c r="W46" s="5"/>
      <c r="X46" s="2"/>
      <c r="Y46" s="5"/>
      <c r="Z46" s="5"/>
      <c r="AA46" s="2"/>
      <c r="AB46" s="2"/>
      <c r="AC46" s="5"/>
      <c r="AD46" s="2"/>
      <c r="AE46" s="2"/>
      <c r="AF46" s="2"/>
      <c r="AG46" s="5"/>
      <c r="AH46" s="2"/>
      <c r="AI46" s="2"/>
      <c r="AJ46" s="5"/>
      <c r="AK46" s="5"/>
      <c r="AL46" s="5"/>
      <c r="AM46" s="5"/>
      <c r="AN46" s="5"/>
      <c r="AO46" s="5"/>
      <c r="AP46" s="5"/>
      <c r="AQ46" s="2"/>
      <c r="AR46" s="5"/>
    </row>
    <row r="47" spans="11:44" x14ac:dyDescent="0.3">
      <c r="K47" s="2"/>
      <c r="L47" s="5"/>
      <c r="M47" s="2"/>
      <c r="N47" s="5"/>
      <c r="O47" s="2"/>
      <c r="P47" s="5"/>
      <c r="Q47" s="2"/>
      <c r="R47" s="2"/>
      <c r="S47" s="2"/>
      <c r="T47" s="2"/>
      <c r="U47" s="5"/>
      <c r="V47" s="2"/>
      <c r="W47" s="5"/>
      <c r="X47" s="2"/>
      <c r="Y47" s="5"/>
      <c r="Z47" s="5"/>
      <c r="AA47" s="2"/>
      <c r="AB47" s="2"/>
      <c r="AC47" s="5"/>
      <c r="AD47" s="2"/>
      <c r="AE47" s="2"/>
      <c r="AF47" s="2"/>
      <c r="AG47" s="5"/>
      <c r="AH47" s="2"/>
      <c r="AI47" s="2"/>
      <c r="AJ47" s="5"/>
      <c r="AK47" s="5"/>
      <c r="AL47" s="5"/>
      <c r="AM47" s="5"/>
      <c r="AN47" s="5"/>
      <c r="AO47" s="5"/>
      <c r="AP47" s="5"/>
      <c r="AQ47" s="2"/>
      <c r="AR47" s="5"/>
    </row>
    <row r="48" spans="11:44" x14ac:dyDescent="0.3">
      <c r="K48" s="2"/>
      <c r="L48" s="5"/>
      <c r="M48" s="2"/>
      <c r="N48" s="5"/>
      <c r="O48" s="2"/>
      <c r="P48" s="5"/>
      <c r="Q48" s="2"/>
      <c r="R48" s="2"/>
      <c r="S48" s="2"/>
      <c r="T48" s="2"/>
      <c r="U48" s="5"/>
      <c r="V48" s="2"/>
      <c r="W48" s="5"/>
      <c r="X48" s="2"/>
      <c r="Y48" s="5"/>
      <c r="Z48" s="5"/>
      <c r="AA48" s="2"/>
      <c r="AB48" s="2"/>
      <c r="AC48" s="5"/>
      <c r="AD48" s="2"/>
      <c r="AE48" s="2"/>
      <c r="AF48" s="2"/>
      <c r="AG48" s="5"/>
      <c r="AH48" s="2"/>
      <c r="AI48" s="2"/>
      <c r="AJ48" s="5"/>
      <c r="AK48" s="5"/>
      <c r="AL48" s="5"/>
      <c r="AM48" s="5"/>
      <c r="AN48" s="5"/>
      <c r="AO48" s="5"/>
      <c r="AP48" s="5"/>
      <c r="AQ48" s="2"/>
      <c r="AR48" s="5"/>
    </row>
    <row r="49" spans="11:44" x14ac:dyDescent="0.3">
      <c r="K49" s="2"/>
      <c r="L49" s="5"/>
      <c r="M49" s="2"/>
      <c r="N49" s="5"/>
      <c r="O49" s="2"/>
      <c r="P49" s="5"/>
      <c r="Q49" s="2"/>
      <c r="R49" s="2"/>
      <c r="S49" s="2"/>
      <c r="T49" s="2"/>
      <c r="U49" s="5"/>
      <c r="V49" s="2"/>
      <c r="W49" s="5"/>
      <c r="X49" s="2"/>
      <c r="Y49" s="5"/>
      <c r="Z49" s="5"/>
      <c r="AA49" s="2"/>
      <c r="AB49" s="2"/>
      <c r="AC49" s="5"/>
      <c r="AD49" s="2"/>
      <c r="AE49" s="2"/>
      <c r="AF49" s="2"/>
      <c r="AG49" s="5"/>
      <c r="AH49" s="2"/>
      <c r="AI49" s="2"/>
      <c r="AJ49" s="5"/>
      <c r="AK49" s="5"/>
      <c r="AL49" s="5"/>
      <c r="AM49" s="5"/>
      <c r="AN49" s="5"/>
      <c r="AO49" s="5"/>
      <c r="AP49" s="5"/>
      <c r="AQ49" s="2"/>
      <c r="AR49" s="5"/>
    </row>
    <row r="50" spans="11:44" x14ac:dyDescent="0.3">
      <c r="K50" s="2"/>
      <c r="L50" s="5"/>
      <c r="M50" s="2"/>
      <c r="N50" s="5"/>
      <c r="O50" s="2"/>
      <c r="P50" s="5"/>
      <c r="Q50" s="2"/>
      <c r="R50" s="2"/>
      <c r="S50" s="2"/>
      <c r="T50" s="2"/>
      <c r="U50" s="5"/>
      <c r="V50" s="2"/>
      <c r="W50" s="5"/>
      <c r="X50" s="2"/>
      <c r="Y50" s="5"/>
      <c r="Z50" s="5"/>
      <c r="AA50" s="2"/>
      <c r="AB50" s="2"/>
      <c r="AC50" s="5"/>
      <c r="AD50" s="2"/>
      <c r="AE50" s="2"/>
      <c r="AF50" s="2"/>
      <c r="AG50" s="5"/>
      <c r="AH50" s="2"/>
      <c r="AI50" s="2"/>
      <c r="AJ50" s="5"/>
      <c r="AK50" s="5"/>
      <c r="AL50" s="5"/>
      <c r="AM50" s="5"/>
      <c r="AN50" s="5"/>
      <c r="AO50" s="5"/>
      <c r="AP50" s="5"/>
      <c r="AQ50" s="2"/>
      <c r="AR50" s="5"/>
    </row>
    <row r="51" spans="11:44" x14ac:dyDescent="0.3">
      <c r="K51" s="2"/>
      <c r="L51" s="5"/>
      <c r="M51" s="2"/>
      <c r="N51" s="5"/>
      <c r="O51" s="2"/>
      <c r="P51" s="5"/>
      <c r="Q51" s="2"/>
      <c r="R51" s="2"/>
      <c r="S51" s="2"/>
      <c r="T51" s="2"/>
      <c r="U51" s="5"/>
      <c r="V51" s="2"/>
      <c r="W51" s="5"/>
      <c r="X51" s="2"/>
      <c r="Y51" s="5"/>
      <c r="Z51" s="5"/>
      <c r="AA51" s="2"/>
      <c r="AB51" s="2"/>
      <c r="AC51" s="5"/>
      <c r="AD51" s="2"/>
      <c r="AE51" s="2"/>
      <c r="AF51" s="2"/>
      <c r="AG51" s="5"/>
      <c r="AH51" s="2"/>
      <c r="AI51" s="2"/>
      <c r="AJ51" s="5"/>
      <c r="AK51" s="5"/>
      <c r="AL51" s="5"/>
      <c r="AM51" s="5"/>
      <c r="AN51" s="5"/>
      <c r="AO51" s="5"/>
      <c r="AP51" s="5"/>
      <c r="AQ51" s="2"/>
      <c r="AR51" s="5"/>
    </row>
    <row r="52" spans="11:44" x14ac:dyDescent="0.3">
      <c r="K52" s="2"/>
      <c r="L52" s="5"/>
      <c r="M52" s="2"/>
      <c r="N52" s="5"/>
      <c r="O52" s="2"/>
      <c r="P52" s="5"/>
      <c r="Q52" s="2"/>
      <c r="R52" s="2"/>
      <c r="S52" s="2"/>
      <c r="T52" s="2"/>
      <c r="U52" s="5"/>
      <c r="V52" s="2"/>
      <c r="W52" s="5"/>
      <c r="X52" s="2"/>
      <c r="Y52" s="5"/>
      <c r="Z52" s="5"/>
      <c r="AA52" s="2"/>
      <c r="AB52" s="2"/>
      <c r="AC52" s="5"/>
      <c r="AD52" s="2"/>
      <c r="AE52" s="2"/>
      <c r="AF52" s="2"/>
      <c r="AG52" s="5"/>
      <c r="AH52" s="2"/>
      <c r="AI52" s="2"/>
      <c r="AJ52" s="5"/>
      <c r="AK52" s="5"/>
      <c r="AL52" s="5"/>
      <c r="AM52" s="2"/>
      <c r="AN52" s="5"/>
      <c r="AO52" s="5"/>
      <c r="AP52" s="5"/>
      <c r="AQ52" s="2"/>
      <c r="AR52" s="5"/>
    </row>
    <row r="53" spans="11:44" x14ac:dyDescent="0.3">
      <c r="K53" s="2"/>
      <c r="L53" s="5"/>
      <c r="M53" s="2"/>
      <c r="N53" s="5"/>
      <c r="O53" s="2"/>
      <c r="P53" s="5"/>
      <c r="Q53" s="2"/>
      <c r="R53" s="2"/>
      <c r="S53" s="2"/>
      <c r="T53" s="2"/>
      <c r="U53" s="5"/>
      <c r="V53" s="2"/>
      <c r="W53" s="5"/>
      <c r="X53" s="2"/>
      <c r="Y53" s="5"/>
      <c r="Z53" s="5"/>
      <c r="AA53" s="2"/>
      <c r="AB53" s="2"/>
      <c r="AC53" s="5"/>
      <c r="AD53" s="2"/>
      <c r="AE53" s="2"/>
      <c r="AF53" s="2"/>
      <c r="AG53" s="5"/>
      <c r="AH53" s="2"/>
      <c r="AI53" s="2"/>
      <c r="AJ53" s="5"/>
      <c r="AK53" s="5"/>
      <c r="AL53" s="5"/>
      <c r="AM53" s="2"/>
      <c r="AN53" s="5"/>
      <c r="AO53" s="5"/>
      <c r="AP53" s="5"/>
      <c r="AQ53" s="2"/>
      <c r="AR53" s="5"/>
    </row>
    <row r="54" spans="11:44" x14ac:dyDescent="0.3">
      <c r="K54" s="2"/>
      <c r="L54" s="5"/>
      <c r="M54" s="2"/>
      <c r="N54" s="5"/>
      <c r="O54" s="2"/>
      <c r="P54" s="5"/>
      <c r="Q54" s="2"/>
      <c r="R54" s="2"/>
      <c r="S54" s="2"/>
      <c r="T54" s="2"/>
      <c r="U54" s="5"/>
      <c r="V54" s="2"/>
      <c r="W54" s="5"/>
      <c r="X54" s="2"/>
      <c r="Y54" s="5"/>
      <c r="Z54" s="5"/>
      <c r="AA54" s="2"/>
      <c r="AB54" s="2"/>
      <c r="AC54" s="5"/>
      <c r="AD54" s="2"/>
      <c r="AE54" s="2"/>
      <c r="AF54" s="2"/>
      <c r="AG54" s="5"/>
      <c r="AH54" s="2"/>
      <c r="AI54" s="2"/>
      <c r="AJ54" s="5"/>
      <c r="AK54" s="5"/>
      <c r="AL54" s="5"/>
      <c r="AM54" s="2"/>
      <c r="AN54" s="5"/>
      <c r="AO54" s="5"/>
      <c r="AP54" s="5"/>
      <c r="AQ54" s="2"/>
      <c r="AR54" s="5"/>
    </row>
    <row r="55" spans="11:44" x14ac:dyDescent="0.3">
      <c r="K55" s="2"/>
      <c r="L55" s="5"/>
      <c r="M55" s="2"/>
      <c r="N55" s="5"/>
      <c r="O55" s="2"/>
      <c r="P55" s="5"/>
      <c r="Q55" s="2"/>
      <c r="R55" s="2"/>
      <c r="S55" s="2"/>
      <c r="T55" s="2"/>
      <c r="U55" s="5"/>
      <c r="V55" s="2"/>
      <c r="W55" s="5"/>
      <c r="X55" s="2"/>
      <c r="Y55" s="5"/>
      <c r="Z55" s="5"/>
      <c r="AA55" s="2"/>
      <c r="AB55" s="2"/>
      <c r="AC55" s="5"/>
      <c r="AD55" s="2"/>
      <c r="AE55" s="2"/>
      <c r="AF55" s="2"/>
      <c r="AG55" s="5"/>
      <c r="AH55" s="2"/>
      <c r="AI55" s="2"/>
      <c r="AJ55" s="5"/>
      <c r="AK55" s="5"/>
      <c r="AL55" s="5"/>
      <c r="AM55" s="2"/>
      <c r="AN55" s="5"/>
      <c r="AO55" s="5"/>
      <c r="AP55" s="5"/>
      <c r="AQ55" s="2"/>
      <c r="AR55" s="5"/>
    </row>
    <row r="56" spans="11:44" x14ac:dyDescent="0.3">
      <c r="K56" s="2"/>
      <c r="L56" s="5"/>
      <c r="M56" s="2"/>
      <c r="N56" s="5"/>
      <c r="O56" s="2"/>
      <c r="P56" s="5"/>
      <c r="Q56" s="2"/>
      <c r="R56" s="2"/>
      <c r="S56" s="2"/>
      <c r="T56" s="2"/>
      <c r="U56" s="5"/>
      <c r="V56" s="2"/>
      <c r="W56" s="5"/>
      <c r="X56" s="2"/>
      <c r="Y56" s="5"/>
      <c r="Z56" s="5"/>
      <c r="AA56" s="2"/>
      <c r="AB56" s="2"/>
      <c r="AC56" s="5"/>
      <c r="AD56" s="2"/>
      <c r="AE56" s="2"/>
      <c r="AF56" s="2"/>
      <c r="AG56" s="5"/>
      <c r="AH56" s="2"/>
      <c r="AI56" s="2"/>
      <c r="AJ56" s="5"/>
      <c r="AK56" s="5"/>
      <c r="AL56" s="5"/>
      <c r="AM56" s="2"/>
      <c r="AN56" s="5"/>
      <c r="AO56" s="5"/>
      <c r="AP56" s="5"/>
      <c r="AQ56" s="2"/>
      <c r="AR56" s="5"/>
    </row>
    <row r="57" spans="11:44" x14ac:dyDescent="0.3">
      <c r="K57" s="2"/>
      <c r="L57" s="5"/>
      <c r="M57" s="2"/>
      <c r="N57" s="5"/>
      <c r="O57" s="2"/>
      <c r="P57" s="5"/>
      <c r="Q57" s="2"/>
      <c r="R57" s="2"/>
      <c r="S57" s="2"/>
      <c r="T57" s="2"/>
      <c r="U57" s="5"/>
      <c r="V57" s="2"/>
      <c r="W57" s="5"/>
      <c r="X57" s="2"/>
      <c r="Y57" s="5"/>
      <c r="Z57" s="5"/>
      <c r="AA57" s="2"/>
      <c r="AB57" s="2"/>
      <c r="AC57" s="5"/>
      <c r="AD57" s="2"/>
      <c r="AE57" s="2"/>
      <c r="AF57" s="2"/>
      <c r="AG57" s="5"/>
      <c r="AH57" s="2"/>
      <c r="AI57" s="2"/>
      <c r="AJ57" s="5"/>
      <c r="AK57" s="5"/>
      <c r="AL57" s="5"/>
      <c r="AM57" s="2"/>
      <c r="AN57" s="5"/>
      <c r="AO57" s="5"/>
      <c r="AP57" s="5"/>
      <c r="AQ57" s="2"/>
      <c r="AR57" s="5"/>
    </row>
    <row r="58" spans="11:44" x14ac:dyDescent="0.3">
      <c r="K58" s="2"/>
      <c r="L58" s="5"/>
      <c r="M58" s="2"/>
      <c r="N58" s="5"/>
      <c r="O58" s="2"/>
      <c r="P58" s="5"/>
      <c r="Q58" s="2"/>
      <c r="R58" s="2"/>
      <c r="S58" s="2"/>
      <c r="T58" s="2"/>
      <c r="U58" s="5"/>
      <c r="V58" s="2"/>
      <c r="W58" s="5"/>
      <c r="X58" s="2"/>
      <c r="Y58" s="5"/>
      <c r="Z58" s="5"/>
      <c r="AA58" s="2"/>
      <c r="AB58" s="2"/>
      <c r="AC58" s="5"/>
      <c r="AD58" s="2"/>
      <c r="AE58" s="2"/>
      <c r="AF58" s="2"/>
      <c r="AG58" s="5"/>
      <c r="AH58" s="2"/>
      <c r="AI58" s="2"/>
      <c r="AJ58" s="5"/>
      <c r="AK58" s="5"/>
      <c r="AL58" s="5"/>
      <c r="AM58" s="2"/>
      <c r="AN58" s="5"/>
      <c r="AO58" s="5"/>
      <c r="AP58" s="5"/>
      <c r="AQ58" s="2"/>
      <c r="AR58" s="5"/>
    </row>
    <row r="59" spans="11:44" x14ac:dyDescent="0.3">
      <c r="K59" s="2"/>
      <c r="L59" s="5"/>
      <c r="M59" s="2"/>
      <c r="N59" s="5"/>
      <c r="O59" s="2"/>
      <c r="P59" s="5"/>
      <c r="Q59" s="2"/>
      <c r="R59" s="2"/>
      <c r="S59" s="2"/>
      <c r="T59" s="2"/>
      <c r="U59" s="5"/>
      <c r="V59" s="2"/>
      <c r="W59" s="5"/>
      <c r="X59" s="2"/>
      <c r="Y59" s="5"/>
      <c r="Z59" s="5"/>
      <c r="AA59" s="2"/>
      <c r="AB59" s="2"/>
      <c r="AC59" s="5"/>
      <c r="AD59" s="2"/>
      <c r="AE59" s="2"/>
      <c r="AF59" s="2"/>
      <c r="AG59" s="5"/>
      <c r="AH59" s="2"/>
      <c r="AI59" s="2"/>
      <c r="AJ59" s="5"/>
      <c r="AK59" s="5"/>
      <c r="AL59" s="5"/>
      <c r="AM59" s="2"/>
      <c r="AN59" s="5"/>
      <c r="AO59" s="5"/>
      <c r="AP59" s="5"/>
      <c r="AQ59" s="2"/>
      <c r="AR59" s="5"/>
    </row>
    <row r="60" spans="11:44" x14ac:dyDescent="0.3">
      <c r="K60" s="2"/>
      <c r="L60" s="5"/>
      <c r="M60" s="2"/>
      <c r="N60" s="5"/>
      <c r="O60" s="2"/>
      <c r="P60" s="5"/>
      <c r="Q60" s="2"/>
      <c r="R60" s="2"/>
      <c r="S60" s="2"/>
      <c r="T60" s="2"/>
      <c r="U60" s="5"/>
      <c r="V60" s="2"/>
      <c r="W60" s="5"/>
      <c r="X60" s="2"/>
      <c r="Y60" s="5"/>
      <c r="Z60" s="5"/>
      <c r="AA60" s="2"/>
      <c r="AB60" s="2"/>
      <c r="AC60" s="5"/>
      <c r="AD60" s="2"/>
      <c r="AE60" s="2"/>
      <c r="AF60" s="2"/>
      <c r="AG60" s="5"/>
      <c r="AH60" s="2"/>
      <c r="AI60" s="2"/>
      <c r="AJ60" s="5"/>
      <c r="AK60" s="5"/>
      <c r="AL60" s="5"/>
      <c r="AM60" s="2"/>
      <c r="AN60" s="5"/>
      <c r="AO60" s="5"/>
      <c r="AP60" s="5"/>
      <c r="AQ60" s="2"/>
      <c r="AR60" s="5"/>
    </row>
    <row r="61" spans="11:44" x14ac:dyDescent="0.3">
      <c r="K61" s="2"/>
      <c r="L61" s="5"/>
      <c r="M61" s="2"/>
      <c r="N61" s="5"/>
      <c r="O61" s="2"/>
      <c r="P61" s="5"/>
      <c r="Q61" s="2"/>
      <c r="R61" s="2"/>
      <c r="S61" s="2"/>
      <c r="T61" s="2"/>
      <c r="U61" s="5"/>
      <c r="V61" s="2"/>
      <c r="W61" s="5"/>
      <c r="X61" s="2"/>
      <c r="Y61" s="5"/>
      <c r="Z61" s="5"/>
      <c r="AA61" s="2"/>
      <c r="AB61" s="2"/>
      <c r="AC61" s="5"/>
      <c r="AD61" s="2"/>
      <c r="AE61" s="2"/>
      <c r="AF61" s="2"/>
      <c r="AG61" s="5"/>
      <c r="AH61" s="2"/>
      <c r="AI61" s="2"/>
      <c r="AJ61" s="5"/>
      <c r="AK61" s="5"/>
      <c r="AL61" s="5"/>
      <c r="AM61" s="2"/>
      <c r="AN61" s="5"/>
      <c r="AO61" s="5"/>
      <c r="AP61" s="5"/>
      <c r="AQ61" s="2"/>
      <c r="AR61" s="5"/>
    </row>
    <row r="62" spans="11:44" x14ac:dyDescent="0.3">
      <c r="K62" s="2"/>
      <c r="L62" s="5"/>
      <c r="M62" s="2"/>
      <c r="N62" s="5"/>
      <c r="O62" s="2"/>
      <c r="P62" s="5"/>
      <c r="Q62" s="2"/>
      <c r="R62" s="2"/>
      <c r="S62" s="2"/>
      <c r="T62" s="2"/>
      <c r="U62" s="5"/>
      <c r="V62" s="2"/>
      <c r="W62" s="5"/>
      <c r="X62" s="2"/>
      <c r="Y62" s="5"/>
      <c r="Z62" s="5"/>
      <c r="AA62" s="2"/>
      <c r="AB62" s="2"/>
      <c r="AC62" s="5"/>
      <c r="AD62" s="2"/>
      <c r="AE62" s="2"/>
      <c r="AF62" s="2"/>
      <c r="AG62" s="5"/>
      <c r="AH62" s="2"/>
      <c r="AI62" s="2"/>
      <c r="AJ62" s="5"/>
      <c r="AK62" s="5"/>
      <c r="AL62" s="5"/>
      <c r="AM62" s="2"/>
      <c r="AN62" s="5"/>
      <c r="AO62" s="5"/>
      <c r="AP62" s="5"/>
      <c r="AQ62" s="2"/>
      <c r="AR62" s="5"/>
    </row>
    <row r="63" spans="11:44" x14ac:dyDescent="0.3">
      <c r="K63" s="2"/>
      <c r="L63" s="5"/>
      <c r="M63" s="2"/>
      <c r="N63" s="5"/>
      <c r="O63" s="2"/>
      <c r="P63" s="5"/>
      <c r="Q63" s="2"/>
      <c r="R63" s="2"/>
      <c r="S63" s="2"/>
      <c r="T63" s="2"/>
      <c r="U63" s="5"/>
      <c r="V63" s="2"/>
      <c r="W63" s="5"/>
      <c r="X63" s="2"/>
      <c r="Y63" s="5"/>
      <c r="Z63" s="5"/>
      <c r="AA63" s="2"/>
      <c r="AB63" s="2"/>
      <c r="AC63" s="5"/>
      <c r="AD63" s="2"/>
      <c r="AE63" s="2"/>
      <c r="AF63" s="2"/>
      <c r="AG63" s="5"/>
      <c r="AH63" s="2"/>
      <c r="AI63" s="2"/>
      <c r="AJ63" s="5"/>
      <c r="AK63" s="5"/>
      <c r="AL63" s="5"/>
      <c r="AM63" s="2"/>
      <c r="AN63" s="5"/>
      <c r="AO63" s="5"/>
      <c r="AP63" s="5"/>
      <c r="AQ63" s="2"/>
      <c r="AR63" s="5"/>
    </row>
  </sheetData>
  <sortState xmlns:xlrd2="http://schemas.microsoft.com/office/spreadsheetml/2017/richdata2" ref="B5:AQ12">
    <sortCondition descending="1" ref="I5:I12"/>
    <sortCondition ref="J5:J12"/>
    <sortCondition descending="1" ref="H5:H12"/>
  </sortState>
  <mergeCells count="23">
    <mergeCell ref="A1:A18"/>
    <mergeCell ref="AP3:AP4"/>
    <mergeCell ref="AO3:AO4"/>
    <mergeCell ref="D3:D4"/>
    <mergeCell ref="H3:H4"/>
    <mergeCell ref="I3:I4"/>
    <mergeCell ref="I1:I2"/>
    <mergeCell ref="H1:H2"/>
    <mergeCell ref="B1:B2"/>
    <mergeCell ref="C1:C2"/>
    <mergeCell ref="E1:E2"/>
    <mergeCell ref="F1:F2"/>
    <mergeCell ref="G1:G4"/>
    <mergeCell ref="B3:B4"/>
    <mergeCell ref="C3:C4"/>
    <mergeCell ref="E3:E4"/>
    <mergeCell ref="F3:F4"/>
    <mergeCell ref="AQ1:AQ2"/>
    <mergeCell ref="AP1:AP2"/>
    <mergeCell ref="AO1:AO2"/>
    <mergeCell ref="J3:J4"/>
    <mergeCell ref="J1:J2"/>
    <mergeCell ref="AQ3:AQ4"/>
  </mergeCells>
  <conditionalFormatting sqref="B16">
    <cfRule type="duplicateValues" dxfId="161" priority="26"/>
  </conditionalFormatting>
  <conditionalFormatting sqref="B17 B1:B2 B19:B1048576">
    <cfRule type="duplicateValues" dxfId="160" priority="378"/>
  </conditionalFormatting>
  <conditionalFormatting sqref="C19:D1048576 C5:D17 C4 C1:D3">
    <cfRule type="duplicateValues" dxfId="159" priority="8"/>
  </conditionalFormatting>
  <conditionalFormatting sqref="H6:J6 H7:I15">
    <cfRule type="containsText" dxfId="158" priority="12" operator="containsText" text="10">
      <formula>NOT(ISERROR(SEARCH("10",H6)))</formula>
    </cfRule>
  </conditionalFormatting>
  <conditionalFormatting sqref="K6:AQ17">
    <cfRule type="cellIs" dxfId="157" priority="1" operator="lessThan">
      <formula>1</formula>
    </cfRule>
  </conditionalFormatting>
  <pageMargins left="0.25" right="0.25" top="0.75" bottom="0.75" header="0.3" footer="0.3"/>
  <pageSetup paperSize="9" scale="86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2D29-ED20-4562-A757-5294658D1878}">
  <sheetPr codeName="Sheet4">
    <tabColor rgb="FFFFF2CC"/>
    <pageSetUpPr fitToPage="1"/>
  </sheetPr>
  <dimension ref="A1:CI88"/>
  <sheetViews>
    <sheetView zoomScale="70" zoomScaleNormal="70" zoomScaleSheetLayoutView="90" workbookViewId="0">
      <pane xSplit="1" topLeftCell="B1" activePane="topRight" state="frozen"/>
      <selection pane="topRight" activeCell="L6" sqref="L6"/>
    </sheetView>
  </sheetViews>
  <sheetFormatPr defaultColWidth="26.88671875" defaultRowHeight="13.8" x14ac:dyDescent="0.3"/>
  <cols>
    <col min="1" max="1" width="3.6640625" style="11" bestFit="1" customWidth="1"/>
    <col min="2" max="2" width="17.88671875" style="6" bestFit="1" customWidth="1"/>
    <col min="3" max="3" width="23.6640625" style="6" bestFit="1" customWidth="1"/>
    <col min="4" max="4" width="13.77734375" style="6" customWidth="1"/>
    <col min="5" max="5" width="33" style="6" bestFit="1" customWidth="1"/>
    <col min="6" max="6" width="11" style="11" bestFit="1" customWidth="1"/>
    <col min="7" max="7" width="4.44140625" style="7" bestFit="1" customWidth="1"/>
    <col min="8" max="8" width="10.109375" style="7" bestFit="1" customWidth="1"/>
    <col min="9" max="9" width="6.44140625" style="5" bestFit="1" customWidth="1"/>
    <col min="10" max="10" width="7.88671875" style="2" bestFit="1" customWidth="1"/>
    <col min="11" max="11" width="12.5546875" style="4" bestFit="1" customWidth="1"/>
    <col min="12" max="12" width="11.5546875" style="4" bestFit="1" customWidth="1"/>
    <col min="13" max="13" width="11.44140625" style="4" bestFit="1" customWidth="1"/>
    <col min="14" max="15" width="12.109375" style="4" bestFit="1" customWidth="1"/>
    <col min="16" max="17" width="12.44140625" style="4" bestFit="1" customWidth="1"/>
    <col min="18" max="22" width="12" style="4" bestFit="1" customWidth="1"/>
    <col min="23" max="23" width="11.5546875" style="4" bestFit="1" customWidth="1"/>
    <col min="24" max="24" width="12" style="4" bestFit="1" customWidth="1"/>
    <col min="25" max="25" width="12.5546875" style="4" bestFit="1" customWidth="1"/>
    <col min="26" max="27" width="12.109375" style="4" bestFit="1" customWidth="1"/>
    <col min="28" max="28" width="9.6640625" style="4" customWidth="1"/>
    <col min="29" max="29" width="12.109375" style="4" bestFit="1" customWidth="1"/>
    <col min="30" max="31" width="12.5546875" style="4" bestFit="1" customWidth="1"/>
    <col min="32" max="33" width="12" style="4" bestFit="1" customWidth="1"/>
    <col min="34" max="34" width="11.109375" style="4" bestFit="1" customWidth="1"/>
    <col min="35" max="35" width="11" style="4" bestFit="1" customWidth="1"/>
    <col min="36" max="36" width="11.44140625" style="4" bestFit="1" customWidth="1"/>
    <col min="37" max="37" width="11.44140625" style="1" bestFit="1" customWidth="1"/>
    <col min="38" max="38" width="11.44140625" style="4" bestFit="1" customWidth="1"/>
    <col min="39" max="40" width="11.5546875" style="4" bestFit="1" customWidth="1"/>
    <col min="41" max="41" width="12" style="4" bestFit="1" customWidth="1"/>
    <col min="42" max="42" width="12.6640625" style="43" bestFit="1" customWidth="1"/>
    <col min="43" max="43" width="17.33203125" style="43" bestFit="1" customWidth="1"/>
    <col min="44" max="44" width="13.6640625" style="4" bestFit="1" customWidth="1"/>
    <col min="45" max="45" width="13.33203125" style="43" bestFit="1" customWidth="1"/>
    <col min="46" max="46" width="12.5546875" style="43" bestFit="1" customWidth="1"/>
    <col min="47" max="47" width="11.88671875" style="43" bestFit="1" customWidth="1"/>
    <col min="48" max="48" width="11.88671875" style="43" customWidth="1"/>
    <col min="49" max="49" width="11.88671875" style="43" bestFit="1" customWidth="1"/>
    <col min="50" max="50" width="13.33203125" style="41" bestFit="1" customWidth="1"/>
    <col min="51" max="16384" width="26.88671875" style="11"/>
  </cols>
  <sheetData>
    <row r="1" spans="1:87" s="9" customFormat="1" ht="12.75" customHeight="1" x14ac:dyDescent="0.25">
      <c r="A1" s="782" t="s">
        <v>183</v>
      </c>
      <c r="B1" s="789" t="s">
        <v>0</v>
      </c>
      <c r="C1" s="789" t="s">
        <v>15</v>
      </c>
      <c r="D1" s="793" t="s">
        <v>187</v>
      </c>
      <c r="E1" s="789" t="s">
        <v>1</v>
      </c>
      <c r="F1" s="789" t="s">
        <v>2</v>
      </c>
      <c r="G1" s="791" t="s">
        <v>3</v>
      </c>
      <c r="H1" s="789" t="s">
        <v>4</v>
      </c>
      <c r="I1" s="789" t="s">
        <v>5</v>
      </c>
      <c r="J1" s="789" t="s">
        <v>45</v>
      </c>
      <c r="K1" s="785" t="s">
        <v>168</v>
      </c>
      <c r="L1" s="787" t="s">
        <v>420</v>
      </c>
      <c r="M1" s="787" t="s">
        <v>424</v>
      </c>
      <c r="N1" s="787" t="s">
        <v>169</v>
      </c>
      <c r="O1" s="787" t="s">
        <v>133</v>
      </c>
      <c r="P1" s="787" t="s">
        <v>47</v>
      </c>
      <c r="Q1" s="787" t="s">
        <v>49</v>
      </c>
      <c r="R1" s="787" t="s">
        <v>134</v>
      </c>
      <c r="S1" s="787" t="s">
        <v>425</v>
      </c>
      <c r="T1" s="787" t="s">
        <v>170</v>
      </c>
      <c r="U1" s="787" t="s">
        <v>426</v>
      </c>
      <c r="V1" s="787" t="s">
        <v>48</v>
      </c>
      <c r="W1" s="787" t="s">
        <v>427</v>
      </c>
      <c r="X1" s="787" t="s">
        <v>51</v>
      </c>
      <c r="Y1" s="787" t="s">
        <v>54</v>
      </c>
      <c r="Z1" s="787" t="s">
        <v>135</v>
      </c>
      <c r="AA1" s="787" t="s">
        <v>50</v>
      </c>
      <c r="AB1" s="798" t="s">
        <v>533</v>
      </c>
      <c r="AC1" s="787" t="s">
        <v>125</v>
      </c>
      <c r="AD1" s="787" t="s">
        <v>428</v>
      </c>
      <c r="AE1" s="787" t="s">
        <v>171</v>
      </c>
      <c r="AF1" s="787" t="s">
        <v>52</v>
      </c>
      <c r="AG1" s="787" t="s">
        <v>55</v>
      </c>
      <c r="AH1" s="787" t="s">
        <v>53</v>
      </c>
      <c r="AI1" s="787" t="s">
        <v>126</v>
      </c>
      <c r="AJ1" s="783" t="s">
        <v>151</v>
      </c>
      <c r="AK1" s="799" t="s">
        <v>172</v>
      </c>
      <c r="AL1" s="785" t="s">
        <v>136</v>
      </c>
      <c r="AM1" s="787" t="s">
        <v>147</v>
      </c>
      <c r="AN1" s="787" t="s">
        <v>173</v>
      </c>
      <c r="AO1" s="787" t="s">
        <v>147</v>
      </c>
      <c r="AP1" s="787" t="s">
        <v>173</v>
      </c>
      <c r="AQ1" s="787"/>
      <c r="AR1" s="798"/>
      <c r="AS1" s="798"/>
      <c r="AT1" s="798"/>
      <c r="AU1" s="798"/>
      <c r="AV1" s="798"/>
      <c r="AW1" s="798"/>
      <c r="AX1" s="39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9" customFormat="1" ht="12.75" customHeight="1" x14ac:dyDescent="0.25">
      <c r="A2" s="782"/>
      <c r="B2" s="790"/>
      <c r="C2" s="790"/>
      <c r="D2" s="794"/>
      <c r="E2" s="790"/>
      <c r="F2" s="790"/>
      <c r="G2" s="792"/>
      <c r="H2" s="790"/>
      <c r="I2" s="790"/>
      <c r="J2" s="790"/>
      <c r="K2" s="786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96"/>
      <c r="AC2" s="788"/>
      <c r="AD2" s="788"/>
      <c r="AE2" s="788"/>
      <c r="AF2" s="788"/>
      <c r="AG2" s="788"/>
      <c r="AH2" s="788"/>
      <c r="AI2" s="788"/>
      <c r="AJ2" s="784"/>
      <c r="AK2" s="800"/>
      <c r="AL2" s="786"/>
      <c r="AM2" s="788"/>
      <c r="AN2" s="788"/>
      <c r="AO2" s="788"/>
      <c r="AP2" s="788"/>
      <c r="AQ2" s="788"/>
      <c r="AR2" s="796"/>
      <c r="AS2" s="796"/>
      <c r="AT2" s="796"/>
      <c r="AU2" s="796"/>
      <c r="AV2" s="796"/>
      <c r="AW2" s="796"/>
      <c r="AX2" s="39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s="9" customFormat="1" x14ac:dyDescent="0.25">
      <c r="A3" s="782"/>
      <c r="B3" s="790" t="s">
        <v>6</v>
      </c>
      <c r="C3" s="790" t="s">
        <v>7</v>
      </c>
      <c r="D3" s="794"/>
      <c r="E3" s="790" t="s">
        <v>12</v>
      </c>
      <c r="F3" s="790" t="s">
        <v>8</v>
      </c>
      <c r="G3" s="792"/>
      <c r="H3" s="790" t="s">
        <v>9</v>
      </c>
      <c r="I3" s="790" t="s">
        <v>10</v>
      </c>
      <c r="J3" s="790" t="s">
        <v>44</v>
      </c>
      <c r="K3" s="786">
        <v>45304</v>
      </c>
      <c r="L3" s="788">
        <v>45340</v>
      </c>
      <c r="M3" s="788">
        <v>45346</v>
      </c>
      <c r="N3" s="788">
        <v>45347</v>
      </c>
      <c r="O3" s="788">
        <v>45355</v>
      </c>
      <c r="P3" s="788">
        <v>45361</v>
      </c>
      <c r="Q3" s="788">
        <v>45361</v>
      </c>
      <c r="R3" s="788">
        <v>45367</v>
      </c>
      <c r="S3" s="788">
        <v>45367</v>
      </c>
      <c r="T3" s="788">
        <v>45368</v>
      </c>
      <c r="U3" s="788" t="s">
        <v>421</v>
      </c>
      <c r="V3" s="788" t="s">
        <v>422</v>
      </c>
      <c r="W3" s="788">
        <v>45395</v>
      </c>
      <c r="X3" s="788">
        <v>45403</v>
      </c>
      <c r="Y3" s="788">
        <v>45409</v>
      </c>
      <c r="Z3" s="788">
        <v>45423</v>
      </c>
      <c r="AA3" s="788">
        <v>45438</v>
      </c>
      <c r="AB3" s="788">
        <v>45438</v>
      </c>
      <c r="AC3" s="788">
        <v>45459</v>
      </c>
      <c r="AD3" s="788">
        <v>45459</v>
      </c>
      <c r="AE3" s="788">
        <v>45472</v>
      </c>
      <c r="AF3" s="788">
        <v>45473</v>
      </c>
      <c r="AG3" s="788" t="s">
        <v>423</v>
      </c>
      <c r="AH3" s="788">
        <v>45494</v>
      </c>
      <c r="AI3" s="788">
        <v>45508</v>
      </c>
      <c r="AJ3" s="784">
        <v>45564</v>
      </c>
      <c r="AK3" s="800">
        <v>45564</v>
      </c>
      <c r="AL3" s="786">
        <v>45565</v>
      </c>
      <c r="AM3" s="788">
        <v>45571</v>
      </c>
      <c r="AN3" s="788">
        <v>45585</v>
      </c>
      <c r="AO3" s="788">
        <v>45213</v>
      </c>
      <c r="AP3" s="788">
        <v>45221</v>
      </c>
      <c r="AQ3" s="788"/>
      <c r="AR3" s="796"/>
      <c r="AS3" s="796"/>
      <c r="AT3" s="796"/>
      <c r="AU3" s="796"/>
      <c r="AV3" s="796"/>
      <c r="AW3" s="797"/>
      <c r="AX3" s="39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s="10" customFormat="1" x14ac:dyDescent="0.25">
      <c r="A4" s="782"/>
      <c r="B4" s="790" t="s">
        <v>6</v>
      </c>
      <c r="C4" s="790" t="s">
        <v>7</v>
      </c>
      <c r="D4" s="794"/>
      <c r="E4" s="790" t="s">
        <v>12</v>
      </c>
      <c r="F4" s="790" t="s">
        <v>8</v>
      </c>
      <c r="G4" s="792"/>
      <c r="H4" s="790" t="s">
        <v>9</v>
      </c>
      <c r="I4" s="790" t="s">
        <v>10</v>
      </c>
      <c r="J4" s="790"/>
      <c r="K4" s="786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4"/>
      <c r="AK4" s="800"/>
      <c r="AL4" s="786"/>
      <c r="AM4" s="788"/>
      <c r="AN4" s="788"/>
      <c r="AO4" s="788"/>
      <c r="AP4" s="788"/>
      <c r="AQ4" s="788"/>
      <c r="AR4" s="796"/>
      <c r="AS4" s="796"/>
      <c r="AT4" s="796"/>
      <c r="AU4" s="796"/>
      <c r="AV4" s="796"/>
      <c r="AW4" s="796"/>
      <c r="AX4" s="40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</row>
    <row r="5" spans="1:87" s="10" customFormat="1" ht="14.4" thickBot="1" x14ac:dyDescent="0.3">
      <c r="A5" s="782"/>
      <c r="B5" s="240"/>
      <c r="C5" s="240"/>
      <c r="D5" s="795"/>
      <c r="E5" s="240"/>
      <c r="F5" s="240"/>
      <c r="G5" s="241"/>
      <c r="H5" s="240" t="s">
        <v>9</v>
      </c>
      <c r="I5" s="240" t="s">
        <v>10</v>
      </c>
      <c r="J5" s="240" t="s">
        <v>11</v>
      </c>
      <c r="K5" s="732" t="s">
        <v>16</v>
      </c>
      <c r="L5" s="712" t="s">
        <v>16</v>
      </c>
      <c r="M5" s="712" t="s">
        <v>16</v>
      </c>
      <c r="N5" s="712" t="s">
        <v>16</v>
      </c>
      <c r="O5" s="712" t="s">
        <v>16</v>
      </c>
      <c r="P5" s="712" t="s">
        <v>16</v>
      </c>
      <c r="Q5" s="712" t="s">
        <v>16</v>
      </c>
      <c r="R5" s="712" t="s">
        <v>16</v>
      </c>
      <c r="S5" s="712" t="s">
        <v>16</v>
      </c>
      <c r="T5" s="712" t="s">
        <v>16</v>
      </c>
      <c r="U5" s="712" t="s">
        <v>16</v>
      </c>
      <c r="V5" s="712" t="s">
        <v>16</v>
      </c>
      <c r="W5" s="712" t="s">
        <v>16</v>
      </c>
      <c r="X5" s="712" t="s">
        <v>16</v>
      </c>
      <c r="Y5" s="712" t="s">
        <v>16</v>
      </c>
      <c r="Z5" s="712" t="s">
        <v>16</v>
      </c>
      <c r="AA5" s="712" t="s">
        <v>16</v>
      </c>
      <c r="AB5" s="712" t="s">
        <v>16</v>
      </c>
      <c r="AC5" s="712" t="s">
        <v>16</v>
      </c>
      <c r="AD5" s="712" t="s">
        <v>16</v>
      </c>
      <c r="AE5" s="712" t="s">
        <v>16</v>
      </c>
      <c r="AF5" s="712" t="s">
        <v>16</v>
      </c>
      <c r="AG5" s="712" t="s">
        <v>16</v>
      </c>
      <c r="AH5" s="712" t="s">
        <v>16</v>
      </c>
      <c r="AI5" s="712" t="s">
        <v>16</v>
      </c>
      <c r="AJ5" s="712" t="s">
        <v>16</v>
      </c>
      <c r="AK5" s="240" t="s">
        <v>14</v>
      </c>
      <c r="AL5" s="712" t="s">
        <v>16</v>
      </c>
      <c r="AM5" s="712" t="s">
        <v>16</v>
      </c>
      <c r="AN5" s="712" t="s">
        <v>16</v>
      </c>
      <c r="AO5" s="712" t="s">
        <v>16</v>
      </c>
      <c r="AP5" s="712" t="s">
        <v>16</v>
      </c>
      <c r="AQ5" s="39" t="s">
        <v>16</v>
      </c>
      <c r="AR5" s="39" t="s">
        <v>16</v>
      </c>
      <c r="AS5" s="39" t="s">
        <v>16</v>
      </c>
      <c r="AT5" s="39" t="s">
        <v>16</v>
      </c>
      <c r="AU5" s="39" t="s">
        <v>16</v>
      </c>
      <c r="AV5" s="39" t="s">
        <v>16</v>
      </c>
      <c r="AW5" s="39" t="s">
        <v>16</v>
      </c>
      <c r="AX5" s="40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</row>
    <row r="6" spans="1:87" s="1" customFormat="1" x14ac:dyDescent="0.3">
      <c r="A6" s="782"/>
      <c r="B6" s="501" t="s">
        <v>188</v>
      </c>
      <c r="C6" s="502" t="s">
        <v>191</v>
      </c>
      <c r="D6" s="502"/>
      <c r="E6" s="502" t="s">
        <v>195</v>
      </c>
      <c r="F6" s="503">
        <v>45368</v>
      </c>
      <c r="G6" s="504">
        <v>24</v>
      </c>
      <c r="H6" s="731">
        <f t="shared" ref="H6:H18" si="0">COUNTIF(K6:AW6,"&gt;0")</f>
        <v>0</v>
      </c>
      <c r="I6" s="509">
        <f t="shared" ref="I6:I18" si="1">SUM(K6:AW6)</f>
        <v>0</v>
      </c>
      <c r="J6" s="504">
        <f t="shared" ref="J6:J20" si="2">RANK(I6,$I$6:$I$76)</f>
        <v>4</v>
      </c>
      <c r="K6" s="711">
        <f>_xlfn.IFNA(VLOOKUP(CONCATENATE($K$5,$B6,$C6),'ESP1'!$A$6:$N$135,14,FALSE),0)</f>
        <v>0</v>
      </c>
      <c r="L6" s="711">
        <f>_xlfn.IFNA(VLOOKUP(CONCATENATE($L$5,$B6,$C6),'CAP1'!$A$6:$N$107,14,FALSE),0)</f>
        <v>0</v>
      </c>
      <c r="M6" s="711">
        <f>_xlfn.IFNA(VLOOKUP(CONCATENATE($M$5,$B6,$C6),WEST!$A$6:$N$107,14,FALSE),0)</f>
        <v>0</v>
      </c>
      <c r="N6" s="711">
        <f>_xlfn.IFNA(VLOOKUP(CONCATENATE($M$5,$B6,$C6),MUR!$A$6:$N$95,14,FALSE),0)</f>
        <v>0</v>
      </c>
      <c r="O6" s="711">
        <f>_xlfn.IFNA(VLOOKUP(CONCATENATE($N$5,$B6,$C6),'SER1'!$A$6:$N$131,14,FALSE),0)</f>
        <v>0</v>
      </c>
      <c r="P6" s="711">
        <f>_xlfn.IFNA(VLOOKUP(CONCATENATE($O$5,$B6,$C6),'BUS1'!$A$6:$N$110,14,FALSE),0)</f>
        <v>0</v>
      </c>
      <c r="Q6" s="711">
        <f>_xlfn.IFNA(VLOOKUP(CONCATENATE($P$5,$B6,$C6),'OG1'!$A$6:$N$135,14,FALSE),0)</f>
        <v>0</v>
      </c>
      <c r="R6" s="711">
        <f>_xlfn.IFNA(VLOOKUP(CONCATENATE($Q$5,$B6,$C6),'DRY1'!$A$6:$N$133,14,FALSE),0)</f>
        <v>0</v>
      </c>
      <c r="S6" s="711">
        <f>_xlfn.IFNA(VLOOKUP(CONCATENATE($R$5,$B6,$C6),DARD!G7,FALSE),0)</f>
        <v>0</v>
      </c>
      <c r="T6" s="711">
        <f>_xlfn.IFNA(VLOOKUP(CONCATENATE($S$5,$B6,$C6),'HO1'!$A$6:$N$56,14,FALSE),0)</f>
        <v>0</v>
      </c>
      <c r="U6" s="711">
        <f>_xlfn.IFNA(VLOOKUP(CONCATENATE($T$5,$B6,$C6),VIR!$A$6:$N$135,14,FALSE),0)</f>
        <v>0</v>
      </c>
      <c r="V6" s="711">
        <f>_xlfn.IFNA(VLOOKUP(CONCATENATE($U$5,$B6,$C6),'BUS2'!$A$8:$N$135,14,FALSE),0)</f>
        <v>0</v>
      </c>
      <c r="W6" s="711">
        <f>_xlfn.IFNA(VLOOKUP(CONCATENATE($V$5,$B6,$C6),BEV!$A$8:$N$135,14,FALSE),0)</f>
        <v>0</v>
      </c>
      <c r="X6" s="711">
        <f>_xlfn.IFNA(VLOOKUP(CONCATENATE($W$5,$B6,$C6),'OG2'!$A$6:$N$169,14,FALSE),0)</f>
        <v>0</v>
      </c>
      <c r="Y6" s="711">
        <f>_xlfn.IFNA(VLOOKUP(CONCATENATE($X$5,$B6,$C6),'SER2'!$A$6:$N$133,14,FALSE),0)</f>
        <v>0</v>
      </c>
      <c r="Z6" s="711">
        <f>_xlfn.IFNA(VLOOKUP(CONCATENATE($Y$5,$B6,$C6),'DRY2'!$A$6:$N$133,14,FALSE),0)</f>
        <v>0</v>
      </c>
      <c r="AA6" s="711">
        <f>_xlfn.IFNA(VLOOKUP(CONCATENATE($Z$5,$B6,$C6),'BUN1'!$A$6:$N$124,14,FALSE),0)</f>
        <v>0</v>
      </c>
      <c r="AB6" s="711">
        <f>_xlfn.IFNA(VLOOKUP(CONCATENATE($AB$5,$B6,$C6),BAL!$A$6:$N$124,14,FALSE),0)</f>
        <v>0</v>
      </c>
      <c r="AC6" s="711">
        <f>_xlfn.IFNA(VLOOKUP(CONCATENATE($AC$5,$B6,$C6),'MR1'!$A$6:$N$135,14,FALSE),0)</f>
        <v>0</v>
      </c>
      <c r="AD6" s="711">
        <f>_xlfn.IFNA(VLOOKUP(CONCATENATE($AC$5,$B6,$C6),'CAP2'!$A$6:$O$129,14,FALSE),0)</f>
        <v>0</v>
      </c>
      <c r="AE6" s="711">
        <f>_xlfn.IFNA(VLOOKUP(CONCATENATE($AD$5,$B6,$C6),'ESP2'!$A$6:$O$129,14,FALSE),0)</f>
        <v>0</v>
      </c>
      <c r="AF6" s="711">
        <f>_xlfn.IFNA(VLOOKUP(CONCATENATE($AE$5,$B6,$C6),'BUN2'!$A$6:$N$134,14,FALSE),0)</f>
        <v>0</v>
      </c>
      <c r="AG6" s="413">
        <f>_xlfn.IFNA(VLOOKUP(CONCATENATE($AF$5,$B6,$C6),SC!$A$6:$N$135,14,FALSE),0)</f>
        <v>0</v>
      </c>
      <c r="AH6" s="413">
        <f>_xlfn.IFNA(VLOOKUP(CONCATENATE($AG$5,$B6,$C6),'OG3'!$A$6:$N$131,14,FALSE),0)</f>
        <v>0</v>
      </c>
      <c r="AI6" s="711">
        <f>_xlfn.IFNA(VLOOKUP(CONCATENATE($AH$5,$B6,$C6),'MR2'!$A$6:$N$131,14,FALSE),0)</f>
        <v>0</v>
      </c>
      <c r="AJ6" s="711">
        <f>_xlfn.IFNA(VLOOKUP(CONCATENATE($AI$5,$B6,$C6),'BUS3'!$A$6:$N$135,14,FALSE),0)</f>
        <v>0</v>
      </c>
      <c r="AK6" s="711">
        <f>_xlfn.IFNA(VLOOKUP(CONCATENATE($AJ$5,$B6,$C6),'ESP4'!$A$6:$N$135,14,FALSE),0)</f>
        <v>0</v>
      </c>
      <c r="AL6" s="413">
        <f>_xlfn.IFNA(VLOOKUP(CONCATENATE($AK$5,$B6,$C6),FEST!$A$6:$N$133,14,FALSE),0)</f>
        <v>0</v>
      </c>
      <c r="AM6" s="413">
        <f>_xlfn.IFNA(VLOOKUP(CONCATENATE($AK$5,$B6,$C6),'MR3'!$A$6:$N$133,14,FALSE),0)</f>
        <v>0</v>
      </c>
      <c r="AN6" s="413">
        <f>_xlfn.IFNA(VLOOKUP(CONCATENATE($AK$5,$B6,$C6),'BUS4'!$A$6:$N$133,14,FALSE),0)</f>
        <v>0</v>
      </c>
      <c r="AO6" s="413">
        <f>_xlfn.IFNA(VLOOKUP(CONCATENATE($AN$5,$B6,$C6),'MR3'!$A$6:$N$77,14,FALSE),0)</f>
        <v>0</v>
      </c>
      <c r="AP6" s="413">
        <f>_xlfn.IFNA(VLOOKUP(CONCATENATE($AO$5,$B6,$C6),'BUS4'!$A$6:$N$250,14,FALSE),0)</f>
        <v>0</v>
      </c>
      <c r="AQ6" s="460">
        <f>_xlfn.IFNA(VLOOKUP(CONCATENATE($AQ$5,$B6,$C6),SC!$A$6:$O$255,14,FALSE),0)</f>
        <v>0</v>
      </c>
      <c r="AR6" s="460">
        <f>_xlfn.IFNA(VLOOKUP(CONCATENATE($AR$5,$B6,$C6),BAL!$A$6:$N$134,14,FALSE),0)</f>
        <v>0</v>
      </c>
      <c r="AS6" s="230">
        <f>_xlfn.IFNA(VLOOKUP(CONCATENATE($AS$5,$B6,$C6),'BUS4'!$A$6:$N$135,14,FALSE),0)</f>
        <v>0</v>
      </c>
      <c r="AT6" s="230">
        <f>_xlfn.IFNA(VLOOKUP(CONCATENATE($AT$5,$B6,$C6),'MR1'!$A$6:$N$135,14,FALSE),0)</f>
        <v>0</v>
      </c>
      <c r="AU6" s="230"/>
      <c r="AV6" s="404">
        <f>_xlfn.IFNA(VLOOKUP(CONCATENATE($AV$5,$B6,$C6),'BUS4'!$A$6:$N$135,14,FALSE),0)</f>
        <v>0</v>
      </c>
      <c r="AW6" s="438">
        <f>_xlfn.IFNA(VLOOKUP(CONCATENATE($AV$5,$B6,$C6),'BUS4'!$A$6:$N$135,14,FALSE),0)</f>
        <v>0</v>
      </c>
      <c r="AX6" s="39"/>
    </row>
    <row r="7" spans="1:87" s="1" customFormat="1" x14ac:dyDescent="0.3">
      <c r="A7" s="782"/>
      <c r="B7" s="231" t="s">
        <v>189</v>
      </c>
      <c r="C7" s="71" t="s">
        <v>192</v>
      </c>
      <c r="D7" s="71"/>
      <c r="E7" s="71" t="s">
        <v>196</v>
      </c>
      <c r="F7" s="72">
        <v>45382</v>
      </c>
      <c r="G7" s="73">
        <v>21</v>
      </c>
      <c r="H7" s="69">
        <f t="shared" si="0"/>
        <v>0</v>
      </c>
      <c r="I7" s="70">
        <f t="shared" si="1"/>
        <v>0</v>
      </c>
      <c r="J7" s="73">
        <f t="shared" si="2"/>
        <v>4</v>
      </c>
      <c r="K7" s="74">
        <f>_xlfn.IFNA(VLOOKUP(CONCATENATE($K$5,$B7,$C7),'ESP1'!$A$6:$N$135,14,FALSE),0)</f>
        <v>0</v>
      </c>
      <c r="L7" s="74">
        <f>_xlfn.IFNA(VLOOKUP(CONCATENATE($L$5,$B7,$C7),'CAP1'!$A$6:$N$107,14,FALSE),0)</f>
        <v>0</v>
      </c>
      <c r="M7" s="74">
        <f>_xlfn.IFNA(VLOOKUP(CONCATENATE($M$5,$B7,$C7),WEST!$A$6:$N$107,14,FALSE),0)</f>
        <v>0</v>
      </c>
      <c r="N7" s="711">
        <f>_xlfn.IFNA(VLOOKUP(CONCATENATE($M$5,$B7,$C7),MUR!$A$6:$N$95,14,FALSE),0)</f>
        <v>0</v>
      </c>
      <c r="O7" s="74">
        <f>_xlfn.IFNA(VLOOKUP(CONCATENATE($N$5,$B7,$C7),'SER1'!$A$6:$N$131,14,FALSE),0)</f>
        <v>0</v>
      </c>
      <c r="P7" s="74">
        <f>_xlfn.IFNA(VLOOKUP(CONCATENATE($O$5,$B7,$C7),'BUS1'!$A$6:$N$110,14,FALSE),0)</f>
        <v>0</v>
      </c>
      <c r="Q7" s="74">
        <f>_xlfn.IFNA(VLOOKUP(CONCATENATE($P$5,$B7,$C7),'OG1'!$A$6:$N$135,14,FALSE),0)</f>
        <v>0</v>
      </c>
      <c r="R7" s="74">
        <f>_xlfn.IFNA(VLOOKUP(CONCATENATE($Q$5,$B7,$C7),'DRY1'!$A$6:$N$133,14,FALSE),0)</f>
        <v>0</v>
      </c>
      <c r="S7" s="74">
        <f>_xlfn.IFNA(VLOOKUP(CONCATENATE($R$5,$B7,$C7),DARD!G8,FALSE),0)</f>
        <v>0</v>
      </c>
      <c r="T7" s="74">
        <f>_xlfn.IFNA(VLOOKUP(CONCATENATE($S$5,$B7,$C7),'HO1'!$A$6:$N$56,14,FALSE),0)</f>
        <v>0</v>
      </c>
      <c r="U7" s="74">
        <f>_xlfn.IFNA(VLOOKUP(CONCATENATE($T$5,$B7,$C7),VIR!$A$6:$N$135,14,FALSE),0)</f>
        <v>0</v>
      </c>
      <c r="V7" s="74">
        <f>_xlfn.IFNA(VLOOKUP(CONCATENATE($U$5,$B7,$C7),'BUS2'!$A$8:$N$135,14,FALSE),0)</f>
        <v>0</v>
      </c>
      <c r="W7" s="74">
        <f>_xlfn.IFNA(VLOOKUP(CONCATENATE($V$5,$B7,$C7),BEV!$A$8:$N$135,14,FALSE),0)</f>
        <v>0</v>
      </c>
      <c r="X7" s="74">
        <f>_xlfn.IFNA(VLOOKUP(CONCATENATE($W$5,$B7,$C7),'OG2'!$A$6:$N$169,14,FALSE),0)</f>
        <v>0</v>
      </c>
      <c r="Y7" s="74">
        <f>_xlfn.IFNA(VLOOKUP(CONCATENATE($X$5,$B7,$C7),'SER2'!$A$6:$N$133,14,FALSE),0)</f>
        <v>0</v>
      </c>
      <c r="Z7" s="74">
        <f>_xlfn.IFNA(VLOOKUP(CONCATENATE($Y$5,$B7,$C7),'DRY2'!$A$6:$N$133,14,FALSE),0)</f>
        <v>0</v>
      </c>
      <c r="AA7" s="74">
        <f>_xlfn.IFNA(VLOOKUP(CONCATENATE($Z$5,$B7,$C7),'BUN1'!$A$6:$N$124,14,FALSE),0)</f>
        <v>0</v>
      </c>
      <c r="AB7" s="711">
        <f>_xlfn.IFNA(VLOOKUP(CONCATENATE($AB$5,$B7,$C7),BAL!$A$6:$N$124,14,FALSE),0)</f>
        <v>0</v>
      </c>
      <c r="AC7" s="74">
        <f>_xlfn.IFNA(VLOOKUP(CONCATENATE($AC$5,$B7,$C7),'MR1'!$A$6:$N$135,14,FALSE),0)</f>
        <v>0</v>
      </c>
      <c r="AD7" s="74">
        <f>_xlfn.IFNA(VLOOKUP(CONCATENATE($AC$5,$B7,$C7),'CAP2'!$A$6:$O$129,14,FALSE),0)</f>
        <v>0</v>
      </c>
      <c r="AE7" s="74">
        <f>_xlfn.IFNA(VLOOKUP(CONCATENATE($AD$5,$B7,$C7),'ESP2'!$A$6:$O$129,14,FALSE),0)</f>
        <v>0</v>
      </c>
      <c r="AF7" s="74">
        <f>_xlfn.IFNA(VLOOKUP(CONCATENATE($AE$5,$B7,$C7),'BUN2'!$A$6:$N$134,14,FALSE),0)</f>
        <v>0</v>
      </c>
      <c r="AG7" s="75">
        <f>_xlfn.IFNA(VLOOKUP(CONCATENATE($AF$5,$B7,$C7),SC!$A$6:$N$135,14,FALSE),0)</f>
        <v>0</v>
      </c>
      <c r="AH7" s="75">
        <f>_xlfn.IFNA(VLOOKUP(CONCATENATE($AG$5,$B7,$C7),'OG3'!$A$6:$N$131,14,FALSE),0)</f>
        <v>0</v>
      </c>
      <c r="AI7" s="74">
        <f>_xlfn.IFNA(VLOOKUP(CONCATENATE($AH$5,$B7,$C7),'MR2'!$A$6:$N$131,14,FALSE),0)</f>
        <v>0</v>
      </c>
      <c r="AJ7" s="74">
        <f>_xlfn.IFNA(VLOOKUP(CONCATENATE($AI$5,$B7,$C7),'BUS3'!$A$6:$N$135,14,FALSE),0)</f>
        <v>0</v>
      </c>
      <c r="AK7" s="74">
        <f>_xlfn.IFNA(VLOOKUP(CONCATENATE($AJ$5,$B7,$C7),'ESP4'!$A$6:$N$135,14,FALSE),0)</f>
        <v>0</v>
      </c>
      <c r="AL7" s="75">
        <f>_xlfn.IFNA(VLOOKUP(CONCATENATE($AK$5,$B7,$C7),FEST!$A$6:$N$133,14,FALSE),0)</f>
        <v>0</v>
      </c>
      <c r="AM7" s="75">
        <f>_xlfn.IFNA(VLOOKUP(CONCATENATE($AK$5,$B7,$C7),'MR3'!$A$6:$N$133,14,FALSE),0)</f>
        <v>0</v>
      </c>
      <c r="AN7" s="75">
        <f>_xlfn.IFNA(VLOOKUP(CONCATENATE($AK$5,$B7,$C7),'BUS4'!$A$6:$N$133,14,FALSE),0)</f>
        <v>0</v>
      </c>
      <c r="AO7" s="75">
        <f>_xlfn.IFNA(VLOOKUP(CONCATENATE($AN$5,$B7,$C7),'MR3'!$A$6:$N$77,14,FALSE),0)</f>
        <v>0</v>
      </c>
      <c r="AP7" s="75">
        <f>_xlfn.IFNA(VLOOKUP(CONCATENATE($AO$5,$B7,$C7),'BUS4'!$A$6:$N$250,14,FALSE),0)</f>
        <v>0</v>
      </c>
      <c r="AQ7" s="75">
        <f>_xlfn.IFNA(VLOOKUP(CONCATENATE($AQ$5,$B7,$C7),SC!$A$6:$O$255,14,FALSE),0)</f>
        <v>0</v>
      </c>
      <c r="AR7" s="75">
        <f>_xlfn.IFNA(VLOOKUP(CONCATENATE($AR$5,$B7,$C7),BAL!$A$6:$N$134,14,FALSE),0)</f>
        <v>0</v>
      </c>
      <c r="AS7" s="75">
        <f>_xlfn.IFNA(VLOOKUP(CONCATENATE($AS$5,$B7,$C7),BAL!$A$6:$N$134,14,FALSE),0)</f>
        <v>0</v>
      </c>
      <c r="AT7" s="75">
        <f>_xlfn.IFNA(VLOOKUP(CONCATENATE($AT$5,$B7,$C7),SC!$A$6:$O$135,14,FALSE),0)</f>
        <v>0</v>
      </c>
      <c r="AU7" s="75">
        <f>_xlfn.IFNA(VLOOKUP(CONCATENATE($AU$5,$B7,$C7),'MR1'!$A$6:$N$135,14,FALSE),0)</f>
        <v>0</v>
      </c>
      <c r="AV7" s="405"/>
      <c r="AW7" s="76">
        <f>_xlfn.IFNA(VLOOKUP(CONCATENATE($AV$5,$B7,$C7),'BUS4'!$A$6:$N$135,14,FALSE),0)</f>
        <v>0</v>
      </c>
      <c r="AX7" s="40"/>
    </row>
    <row r="8" spans="1:87" x14ac:dyDescent="0.3">
      <c r="A8" s="782"/>
      <c r="B8" s="231" t="s">
        <v>189</v>
      </c>
      <c r="C8" s="71" t="s">
        <v>193</v>
      </c>
      <c r="D8" s="71"/>
      <c r="E8" s="71" t="s">
        <v>196</v>
      </c>
      <c r="F8" s="72">
        <v>45382</v>
      </c>
      <c r="G8" s="73">
        <v>21</v>
      </c>
      <c r="H8" s="69">
        <f t="shared" si="0"/>
        <v>2</v>
      </c>
      <c r="I8" s="70">
        <f t="shared" si="1"/>
        <v>14</v>
      </c>
      <c r="J8" s="73">
        <f t="shared" si="2"/>
        <v>3</v>
      </c>
      <c r="K8" s="74">
        <f>_xlfn.IFNA(VLOOKUP(CONCATENATE($K$5,$B8,$C8),'ESP1'!$A$6:$N$135,14,FALSE),0)</f>
        <v>0</v>
      </c>
      <c r="L8" s="74">
        <f>_xlfn.IFNA(VLOOKUP(CONCATENATE($L$5,$B8,$C8),'CAP1'!$A$6:$N$107,14,FALSE),0)</f>
        <v>0</v>
      </c>
      <c r="M8" s="74">
        <f>_xlfn.IFNA(VLOOKUP(CONCATENATE($M$5,$B8,$C8),WEST!$A$6:$N$107,14,FALSE),0)</f>
        <v>0</v>
      </c>
      <c r="N8" s="711">
        <f>_xlfn.IFNA(VLOOKUP(CONCATENATE($M$5,$B8,$C8),MUR!$A$6:$N$95,14,FALSE),0)</f>
        <v>0</v>
      </c>
      <c r="O8" s="74">
        <f>_xlfn.IFNA(VLOOKUP(CONCATENATE($N$5,$B8,$C8),'SER1'!$A$6:$N$131,14,FALSE),0)</f>
        <v>0</v>
      </c>
      <c r="P8" s="74">
        <f>_xlfn.IFNA(VLOOKUP(CONCATENATE($O$5,$B8,$C8),'BUS1'!$A$6:$N$110,14,FALSE),0)</f>
        <v>0</v>
      </c>
      <c r="Q8" s="74">
        <f>_xlfn.IFNA(VLOOKUP(CONCATENATE($P$5,$B8,$C8),'OG1'!$A$6:$N$135,14,FALSE),0)</f>
        <v>0</v>
      </c>
      <c r="R8" s="74">
        <f>_xlfn.IFNA(VLOOKUP(CONCATENATE($Q$5,$B8,$C8),'DRY1'!$A$6:$N$133,14,FALSE),0)</f>
        <v>0</v>
      </c>
      <c r="S8" s="74">
        <f>_xlfn.IFNA(VLOOKUP(CONCATENATE($R$5,$B8,$C8),DARD!G9,FALSE),0)</f>
        <v>0</v>
      </c>
      <c r="T8" s="74">
        <f>_xlfn.IFNA(VLOOKUP(CONCATENATE($S$5,$B8,$C8),'HO1'!$A$6:$N$56,14,FALSE),0)</f>
        <v>0</v>
      </c>
      <c r="U8" s="74">
        <f>_xlfn.IFNA(VLOOKUP(CONCATENATE($T$5,$B8,$C8),VIR!$A$6:$N$135,14,FALSE),0)</f>
        <v>0</v>
      </c>
      <c r="V8" s="74">
        <f>_xlfn.IFNA(VLOOKUP(CONCATENATE($U$5,$B8,$C8),'BUS2'!$A$8:$N$135,14,FALSE),0)</f>
        <v>0</v>
      </c>
      <c r="W8" s="74">
        <f>_xlfn.IFNA(VLOOKUP(CONCATENATE($V$5,$B8,$C8),BEV!$A$8:$N$135,14,FALSE),0)</f>
        <v>0</v>
      </c>
      <c r="X8" s="74">
        <f>_xlfn.IFNA(VLOOKUP(CONCATENATE($W$5,$B8,$C8),'OG2'!$A$6:$N$169,14,FALSE),0)</f>
        <v>0</v>
      </c>
      <c r="Y8" s="74">
        <f>_xlfn.IFNA(VLOOKUP(CONCATENATE($X$5,$B8,$C8),'SER2'!$A$6:$N$133,14,FALSE),0)</f>
        <v>0</v>
      </c>
      <c r="Z8" s="74">
        <f>_xlfn.IFNA(VLOOKUP(CONCATENATE($Y$5,$B8,$C8),'DRY2'!$A$6:$N$133,14,FALSE),0)</f>
        <v>0</v>
      </c>
      <c r="AA8" s="74">
        <f>_xlfn.IFNA(VLOOKUP(CONCATENATE($Z$5,$B8,$C8),'BUN1'!$A$6:$N$124,14,FALSE),0)</f>
        <v>0</v>
      </c>
      <c r="AB8" s="711">
        <f>_xlfn.IFNA(VLOOKUP(CONCATENATE($AB$5,$B8,$C8),BAL!$A$6:$N$124,14,FALSE),0)</f>
        <v>0</v>
      </c>
      <c r="AC8" s="74">
        <f>_xlfn.IFNA(VLOOKUP(CONCATENATE($AC$5,$B8,$C8),'MR1'!$A$6:$N$135,14,FALSE),0)</f>
        <v>7</v>
      </c>
      <c r="AD8" s="74">
        <f>_xlfn.IFNA(VLOOKUP(CONCATENATE($AC$5,$B8,$C8),'CAP2'!$A$6:$O$129,14,FALSE),0)</f>
        <v>0</v>
      </c>
      <c r="AE8" s="74">
        <f>_xlfn.IFNA(VLOOKUP(CONCATENATE($AD$5,$B8,$C8),'ESP2'!$A$6:$O$129,14,FALSE),0)</f>
        <v>0</v>
      </c>
      <c r="AF8" s="74">
        <f>_xlfn.IFNA(VLOOKUP(CONCATENATE($AE$5,$B8,$C8),'BUN2'!$A$6:$N$134,14,FALSE),0)</f>
        <v>0</v>
      </c>
      <c r="AG8" s="75">
        <f>_xlfn.IFNA(VLOOKUP(CONCATENATE($AF$5,$B8,$C8),SC!$A$6:$N$135,14,FALSE),0)</f>
        <v>0</v>
      </c>
      <c r="AH8" s="75">
        <f>_xlfn.IFNA(VLOOKUP(CONCATENATE($AG$5,$B8,$C8),'OG3'!$A$6:$N$131,14,FALSE),0)</f>
        <v>0</v>
      </c>
      <c r="AI8" s="74">
        <f>_xlfn.IFNA(VLOOKUP(CONCATENATE($AH$5,$B8,$C8),'MR2'!$A$6:$N$131,14,FALSE),0)</f>
        <v>0</v>
      </c>
      <c r="AJ8" s="74">
        <f>_xlfn.IFNA(VLOOKUP(CONCATENATE($AI$5,$B8,$C8),'BUS3'!$A$6:$N$135,14,FALSE),0)</f>
        <v>0</v>
      </c>
      <c r="AK8" s="74">
        <f>_xlfn.IFNA(VLOOKUP(CONCATENATE($AJ$5,$B8,$C8),'ESP4'!$A$6:$N$135,14,FALSE),0)</f>
        <v>0</v>
      </c>
      <c r="AL8" s="75">
        <f>_xlfn.IFNA(VLOOKUP(CONCATENATE($AK$5,$B8,$C8),FEST!$A$6:$N$133,14,FALSE),0)</f>
        <v>0</v>
      </c>
      <c r="AM8" s="75">
        <f>_xlfn.IFNA(VLOOKUP(CONCATENATE($AK$5,$B8,$C8),'MR3'!$A$6:$N$133,14,FALSE),0)</f>
        <v>0</v>
      </c>
      <c r="AN8" s="75">
        <f>_xlfn.IFNA(VLOOKUP(CONCATENATE($AK$5,$B8,$C8),'BUS4'!$A$6:$N$133,14,FALSE),0)</f>
        <v>0</v>
      </c>
      <c r="AO8" s="75">
        <f>_xlfn.IFNA(VLOOKUP(CONCATENATE($AN$5,$B8,$C8),'MR3'!$A$6:$N$77,14,FALSE),0)</f>
        <v>0</v>
      </c>
      <c r="AP8" s="75">
        <f>_xlfn.IFNA(VLOOKUP(CONCATENATE($AO$5,$B8,$C8),'BUS4'!$A$6:$N$250,14,FALSE),0)</f>
        <v>0</v>
      </c>
      <c r="AQ8" s="75">
        <f>_xlfn.IFNA(VLOOKUP(CONCATENATE($AQ$5,$B8,$C8),SC!$A$6:$O$255,14,FALSE),0)</f>
        <v>0</v>
      </c>
      <c r="AR8" s="75">
        <f>_xlfn.IFNA(VLOOKUP(CONCATENATE($AR$5,$B8,$C8),BAL!$A$6:$N$134,14,FALSE),0)</f>
        <v>0</v>
      </c>
      <c r="AS8" s="75">
        <f>_xlfn.IFNA(VLOOKUP(CONCATENATE($AS$5,$B8,$C8),BAL!$A$6:$N$134,14,FALSE),0)</f>
        <v>0</v>
      </c>
      <c r="AT8" s="75">
        <f>_xlfn.IFNA(VLOOKUP(CONCATENATE($AT$5,$B8,$C8),SC!$A$6:$O$135,14,FALSE),0)</f>
        <v>0</v>
      </c>
      <c r="AU8" s="75">
        <f>_xlfn.IFNA(VLOOKUP(CONCATENATE($AU$5,$B8,$C8),'MR1'!$A$6:$N$135,14,FALSE),0)</f>
        <v>7</v>
      </c>
      <c r="AV8" s="405"/>
      <c r="AW8" s="76">
        <f>_xlfn.IFNA(VLOOKUP(CONCATENATE($AV$5,$B8,$C8),'BUS4'!$A$6:$N$135,14,FALSE),0)</f>
        <v>0</v>
      </c>
      <c r="AX8" s="39"/>
    </row>
    <row r="9" spans="1:87" x14ac:dyDescent="0.3">
      <c r="A9" s="782"/>
      <c r="B9" s="231" t="s">
        <v>190</v>
      </c>
      <c r="C9" s="71" t="s">
        <v>194</v>
      </c>
      <c r="D9" s="71"/>
      <c r="E9" s="71" t="s">
        <v>197</v>
      </c>
      <c r="F9" s="72">
        <v>45441</v>
      </c>
      <c r="G9" s="73">
        <v>22</v>
      </c>
      <c r="H9" s="69">
        <f t="shared" si="0"/>
        <v>4</v>
      </c>
      <c r="I9" s="70">
        <f t="shared" si="1"/>
        <v>28</v>
      </c>
      <c r="J9" s="73">
        <f t="shared" si="2"/>
        <v>1</v>
      </c>
      <c r="K9" s="74">
        <f>_xlfn.IFNA(VLOOKUP(CONCATENATE($K$5,$B9,$C9),'ESP1'!$A$6:$N$135,14,FALSE),0)</f>
        <v>0</v>
      </c>
      <c r="L9" s="74">
        <f>_xlfn.IFNA(VLOOKUP(CONCATENATE($L$5,$B9,$C9),'CAP1'!$A$6:$N$107,14,FALSE),0)</f>
        <v>0</v>
      </c>
      <c r="M9" s="74">
        <f>_xlfn.IFNA(VLOOKUP(CONCATENATE($M$5,$B9,$C9),WEST!$A$6:$N$107,14,FALSE),0)</f>
        <v>0</v>
      </c>
      <c r="N9" s="711">
        <f>_xlfn.IFNA(VLOOKUP(CONCATENATE($M$5,$B9,$C9),MUR!$A$6:$N$95,14,FALSE),0)</f>
        <v>0</v>
      </c>
      <c r="O9" s="74">
        <f>_xlfn.IFNA(VLOOKUP(CONCATENATE($N$5,$B9,$C9),'SER1'!$A$6:$N$131,14,FALSE),0)</f>
        <v>0</v>
      </c>
      <c r="P9" s="74">
        <f>_xlfn.IFNA(VLOOKUP(CONCATENATE($O$5,$B9,$C9),'BUS1'!$A$6:$N$110,14,FALSE),0)</f>
        <v>0</v>
      </c>
      <c r="Q9" s="74">
        <f>_xlfn.IFNA(VLOOKUP(CONCATENATE($P$5,$B9,$C9),'OG1'!$A$6:$N$135,14,FALSE),0)</f>
        <v>0</v>
      </c>
      <c r="R9" s="74">
        <f>_xlfn.IFNA(VLOOKUP(CONCATENATE($Q$5,$B9,$C9),'DRY1'!$A$6:$N$133,14,FALSE),0)</f>
        <v>0</v>
      </c>
      <c r="S9" s="74">
        <f>_xlfn.IFNA(VLOOKUP(CONCATENATE($R$5,$B9,$C9),DARD!G10,FALSE),0)</f>
        <v>0</v>
      </c>
      <c r="T9" s="74">
        <f>_xlfn.IFNA(VLOOKUP(CONCATENATE($S$5,$B9,$C9),'HO1'!$A$6:$N$56,14,FALSE),0)</f>
        <v>0</v>
      </c>
      <c r="U9" s="74">
        <f>_xlfn.IFNA(VLOOKUP(CONCATENATE($T$5,$B9,$C9),VIR!$A$6:$N$135,14,FALSE),0)</f>
        <v>0</v>
      </c>
      <c r="V9" s="74">
        <f>_xlfn.IFNA(VLOOKUP(CONCATENATE($U$5,$B9,$C9),'BUS2'!$A$8:$N$135,14,FALSE),0)</f>
        <v>0</v>
      </c>
      <c r="W9" s="74">
        <f>_xlfn.IFNA(VLOOKUP(CONCATENATE($V$5,$B9,$C9),BEV!$A$8:$N$135,14,FALSE),0)</f>
        <v>0</v>
      </c>
      <c r="X9" s="74">
        <f>_xlfn.IFNA(VLOOKUP(CONCATENATE($W$5,$B9,$C9),'OG2'!$A$6:$N$169,14,FALSE),0)</f>
        <v>0</v>
      </c>
      <c r="Y9" s="74">
        <f>_xlfn.IFNA(VLOOKUP(CONCATENATE($X$5,$B9,$C9),'SER2'!$A$6:$N$133,14,FALSE),0)</f>
        <v>7</v>
      </c>
      <c r="Z9" s="74">
        <f>_xlfn.IFNA(VLOOKUP(CONCATENATE($Y$5,$B9,$C9),'DRY2'!$A$6:$N$133,14,FALSE),0)</f>
        <v>0</v>
      </c>
      <c r="AA9" s="74">
        <f>_xlfn.IFNA(VLOOKUP(CONCATENATE($Z$5,$B9,$C9),'BUN1'!$A$6:$N$124,14,FALSE),0)</f>
        <v>0</v>
      </c>
      <c r="AB9" s="711">
        <f>_xlfn.IFNA(VLOOKUP(CONCATENATE($AB$5,$B9,$C9),BAL!$A$6:$N$124,14,FALSE),0)</f>
        <v>7</v>
      </c>
      <c r="AC9" s="74">
        <f>_xlfn.IFNA(VLOOKUP(CONCATENATE($AC$5,$B9,$C9),'MR1'!$A$6:$N$135,14,FALSE),0)</f>
        <v>0</v>
      </c>
      <c r="AD9" s="74">
        <f>_xlfn.IFNA(VLOOKUP(CONCATENATE($AC$5,$B9,$C9),'CAP2'!$A$6:$O$129,14,FALSE),0)</f>
        <v>0</v>
      </c>
      <c r="AE9" s="74">
        <f>_xlfn.IFNA(VLOOKUP(CONCATENATE($AD$5,$B9,$C9),'ESP2'!$A$6:$O$129,14,FALSE),0)</f>
        <v>0</v>
      </c>
      <c r="AF9" s="74">
        <f>_xlfn.IFNA(VLOOKUP(CONCATENATE($AE$5,$B9,$C9),'BUN2'!$A$6:$N$134,14,FALSE),0)</f>
        <v>0</v>
      </c>
      <c r="AG9" s="75">
        <f>_xlfn.IFNA(VLOOKUP(CONCATENATE($AF$5,$B9,$C9),SC!$A$6:$N$135,14,FALSE),0)</f>
        <v>0</v>
      </c>
      <c r="AH9" s="75">
        <f>_xlfn.IFNA(VLOOKUP(CONCATENATE($AG$5,$B9,$C9),'OG3'!$A$6:$N$131,14,FALSE),0)</f>
        <v>0</v>
      </c>
      <c r="AI9" s="74">
        <f>_xlfn.IFNA(VLOOKUP(CONCATENATE($AH$5,$B9,$C9),'MR2'!$A$6:$N$131,14,FALSE),0)</f>
        <v>0</v>
      </c>
      <c r="AJ9" s="74">
        <f>_xlfn.IFNA(VLOOKUP(CONCATENATE($AI$5,$B9,$C9),'BUS3'!$A$6:$N$135,14,FALSE),0)</f>
        <v>0</v>
      </c>
      <c r="AK9" s="74">
        <f>_xlfn.IFNA(VLOOKUP(CONCATENATE($AJ$5,$B9,$C9),'ESP4'!$A$6:$N$135,14,FALSE),0)</f>
        <v>0</v>
      </c>
      <c r="AL9" s="75">
        <f>_xlfn.IFNA(VLOOKUP(CONCATENATE($AK$5,$B9,$C9),FEST!$A$6:$N$133,14,FALSE),0)</f>
        <v>0</v>
      </c>
      <c r="AM9" s="75">
        <f>_xlfn.IFNA(VLOOKUP(CONCATENATE($AK$5,$B9,$C9),'MR3'!$A$6:$N$133,14,FALSE),0)</f>
        <v>0</v>
      </c>
      <c r="AN9" s="75">
        <f>_xlfn.IFNA(VLOOKUP(CONCATENATE($AK$5,$B9,$C9),'BUS4'!$A$6:$N$133,14,FALSE),0)</f>
        <v>0</v>
      </c>
      <c r="AO9" s="75">
        <f>_xlfn.IFNA(VLOOKUP(CONCATENATE($AN$5,$B9,$C9),'MR3'!$A$6:$N$77,14,FALSE),0)</f>
        <v>0</v>
      </c>
      <c r="AP9" s="75">
        <f>_xlfn.IFNA(VLOOKUP(CONCATENATE($AO$5,$B9,$C9),'BUS4'!$A$6:$N$250,14,FALSE),0)</f>
        <v>0</v>
      </c>
      <c r="AQ9" s="75">
        <f>_xlfn.IFNA(VLOOKUP(CONCATENATE($AQ$5,$B9,$C9),SC!$A$6:$O$255,14,FALSE),0)</f>
        <v>0</v>
      </c>
      <c r="AR9" s="75">
        <f>_xlfn.IFNA(VLOOKUP(CONCATENATE($AR$5,$B9,$C9),BAL!$A$6:$N$134,14,FALSE),0)</f>
        <v>7</v>
      </c>
      <c r="AS9" s="75">
        <f>_xlfn.IFNA(VLOOKUP(CONCATENATE($AS$5,$B9,$C9),BAL!$A$6:$N$134,14,FALSE),0)</f>
        <v>7</v>
      </c>
      <c r="AT9" s="75">
        <f>_xlfn.IFNA(VLOOKUP(CONCATENATE($AT$5,$B9,$C9),SC!$A$6:$O$135,14,FALSE),0)</f>
        <v>0</v>
      </c>
      <c r="AU9" s="75">
        <f>_xlfn.IFNA(VLOOKUP(CONCATENATE($AU$5,$B9,$C9),'MR1'!$A$6:$N$135,14,FALSE),0)</f>
        <v>0</v>
      </c>
      <c r="AV9" s="405"/>
      <c r="AW9" s="76">
        <f>_xlfn.IFNA(VLOOKUP(CONCATENATE($AV$5,$B9,$C9),'BUS4'!$A$6:$N$135,14,FALSE),0)</f>
        <v>0</v>
      </c>
      <c r="AX9" s="40"/>
    </row>
    <row r="10" spans="1:87" x14ac:dyDescent="0.3">
      <c r="A10" s="782"/>
      <c r="B10" s="315" t="s">
        <v>18</v>
      </c>
      <c r="C10" s="316" t="s">
        <v>64</v>
      </c>
      <c r="D10" s="316"/>
      <c r="E10" s="316" t="s">
        <v>198</v>
      </c>
      <c r="F10" s="317">
        <v>45397</v>
      </c>
      <c r="G10" s="318">
        <v>19</v>
      </c>
      <c r="H10" s="69">
        <f t="shared" si="0"/>
        <v>3</v>
      </c>
      <c r="I10" s="70">
        <f t="shared" si="1"/>
        <v>16</v>
      </c>
      <c r="J10" s="73">
        <f t="shared" si="2"/>
        <v>2</v>
      </c>
      <c r="K10" s="74">
        <f>_xlfn.IFNA(VLOOKUP(CONCATENATE($K$5,$B10,$C10),'ESP1'!$A$6:$N$135,14,FALSE),0)</f>
        <v>0</v>
      </c>
      <c r="L10" s="74">
        <f>_xlfn.IFNA(VLOOKUP(CONCATENATE($L$5,$B10,$C10),'CAP1'!$A$6:$N$107,14,FALSE),0)</f>
        <v>0</v>
      </c>
      <c r="M10" s="74">
        <f>_xlfn.IFNA(VLOOKUP(CONCATENATE($M$5,$B10,$C10),WEST!$A$6:$N$107,14,FALSE),0)</f>
        <v>0</v>
      </c>
      <c r="N10" s="711">
        <f>_xlfn.IFNA(VLOOKUP(CONCATENATE($M$5,$B10,$C10),MUR!$A$6:$N$95,14,FALSE),0)</f>
        <v>0</v>
      </c>
      <c r="O10" s="74">
        <f>_xlfn.IFNA(VLOOKUP(CONCATENATE($N$5,$B10,$C10),'SER1'!$A$6:$N$131,14,FALSE),0)</f>
        <v>0</v>
      </c>
      <c r="P10" s="74">
        <f>_xlfn.IFNA(VLOOKUP(CONCATENATE($O$5,$B10,$C10),'BUS1'!$A$6:$N$110,14,FALSE),0)</f>
        <v>0</v>
      </c>
      <c r="Q10" s="74">
        <f>_xlfn.IFNA(VLOOKUP(CONCATENATE($P$5,$B10,$C10),'OG1'!$A$6:$N$135,14,FALSE),0)</f>
        <v>0</v>
      </c>
      <c r="R10" s="74">
        <f>_xlfn.IFNA(VLOOKUP(CONCATENATE($Q$5,$B10,$C10),'DRY1'!$A$6:$N$133,14,FALSE),0)</f>
        <v>0</v>
      </c>
      <c r="S10" s="74">
        <f>_xlfn.IFNA(VLOOKUP(CONCATENATE($R$5,$B10,$C10),DARD!G11,FALSE),0)</f>
        <v>0</v>
      </c>
      <c r="T10" s="74">
        <f>_xlfn.IFNA(VLOOKUP(CONCATENATE($S$5,$B10,$C10),'HO1'!$A$6:$N$56,14,FALSE),0)</f>
        <v>0</v>
      </c>
      <c r="U10" s="74">
        <f>_xlfn.IFNA(VLOOKUP(CONCATENATE($T$5,$B10,$C10),VIR!$A$6:$N$135,14,FALSE),0)</f>
        <v>0</v>
      </c>
      <c r="V10" s="74">
        <f>_xlfn.IFNA(VLOOKUP(CONCATENATE($U$5,$B10,$C10),'BUS2'!$A$8:$N$135,14,FALSE),0)</f>
        <v>6</v>
      </c>
      <c r="W10" s="74">
        <f>_xlfn.IFNA(VLOOKUP(CONCATENATE($V$5,$B10,$C10),BEV!$A$8:$N$135,14,FALSE),0)</f>
        <v>0</v>
      </c>
      <c r="X10" s="74">
        <f>_xlfn.IFNA(VLOOKUP(CONCATENATE($W$5,$B10,$C10),'OG2'!$A$6:$N$169,14,FALSE),0)</f>
        <v>0</v>
      </c>
      <c r="Y10" s="74">
        <f>_xlfn.IFNA(VLOOKUP(CONCATENATE($X$5,$B10,$C10),'SER2'!$A$6:$N$133,14,FALSE),0)</f>
        <v>0</v>
      </c>
      <c r="Z10" s="74">
        <f>_xlfn.IFNA(VLOOKUP(CONCATENATE($Y$5,$B10,$C10),'DRY2'!$A$6:$N$133,14,FALSE),0)</f>
        <v>0</v>
      </c>
      <c r="AA10" s="74">
        <f>_xlfn.IFNA(VLOOKUP(CONCATENATE($Z$5,$B10,$C10),'BUN1'!$A$6:$N$124,14,FALSE),0)</f>
        <v>0</v>
      </c>
      <c r="AB10" s="711">
        <f>_xlfn.IFNA(VLOOKUP(CONCATENATE($AB$5,$B10,$C10),BAL!$A$6:$N$124,14,FALSE),0)</f>
        <v>0</v>
      </c>
      <c r="AC10" s="74">
        <f>_xlfn.IFNA(VLOOKUP(CONCATENATE($AC$5,$B10,$C10),'MR1'!$A$6:$N$135,14,FALSE),0)</f>
        <v>5</v>
      </c>
      <c r="AD10" s="74">
        <f>_xlfn.IFNA(VLOOKUP(CONCATENATE($AC$5,$B10,$C10),'CAP2'!$A$6:$O$129,14,FALSE),0)</f>
        <v>0</v>
      </c>
      <c r="AE10" s="74">
        <f>_xlfn.IFNA(VLOOKUP(CONCATENATE($AD$5,$B10,$C10),'ESP2'!$A$6:$O$129,14,FALSE),0)</f>
        <v>0</v>
      </c>
      <c r="AF10" s="74">
        <f>_xlfn.IFNA(VLOOKUP(CONCATENATE($AE$5,$B10,$C10),'BUN2'!$A$6:$N$134,14,FALSE),0)</f>
        <v>0</v>
      </c>
      <c r="AG10" s="75">
        <f>_xlfn.IFNA(VLOOKUP(CONCATENATE($AF$5,$B10,$C10),SC!$A$6:$N$135,14,FALSE),0)</f>
        <v>0</v>
      </c>
      <c r="AH10" s="75">
        <f>_xlfn.IFNA(VLOOKUP(CONCATENATE($AG$5,$B10,$C10),'OG3'!$A$6:$N$131,14,FALSE),0)</f>
        <v>0</v>
      </c>
      <c r="AI10" s="74">
        <f>_xlfn.IFNA(VLOOKUP(CONCATENATE($AH$5,$B10,$C10),'MR2'!$A$6:$N$131,14,FALSE),0)</f>
        <v>0</v>
      </c>
      <c r="AJ10" s="74">
        <f>_xlfn.IFNA(VLOOKUP(CONCATENATE($AI$5,$B10,$C10),'BUS3'!$A$6:$N$135,14,FALSE),0)</f>
        <v>0</v>
      </c>
      <c r="AK10" s="74">
        <f>_xlfn.IFNA(VLOOKUP(CONCATENATE($AJ$5,$B10,$C10),'ESP4'!$A$6:$N$135,14,FALSE),0)</f>
        <v>0</v>
      </c>
      <c r="AL10" s="75">
        <f>_xlfn.IFNA(VLOOKUP(CONCATENATE($AK$5,$B10,$C10),FEST!$A$6:$N$133,14,FALSE),0)</f>
        <v>0</v>
      </c>
      <c r="AM10" s="75">
        <f>_xlfn.IFNA(VLOOKUP(CONCATENATE($AK$5,$B10,$C10),'MR3'!$A$6:$N$133,14,FALSE),0)</f>
        <v>0</v>
      </c>
      <c r="AN10" s="75">
        <f>_xlfn.IFNA(VLOOKUP(CONCATENATE($AK$5,$B10,$C10),'BUS4'!$A$6:$N$133,14,FALSE),0)</f>
        <v>0</v>
      </c>
      <c r="AO10" s="75">
        <f>_xlfn.IFNA(VLOOKUP(CONCATENATE($AN$5,$B10,$C10),'MR3'!$A$6:$N$77,14,FALSE),0)</f>
        <v>0</v>
      </c>
      <c r="AP10" s="75">
        <f>_xlfn.IFNA(VLOOKUP(CONCATENATE($AO$5,$B10,$C10),'BUS4'!$A$6:$N$250,14,FALSE),0)</f>
        <v>0</v>
      </c>
      <c r="AQ10" s="75">
        <f>_xlfn.IFNA(VLOOKUP(CONCATENATE($AQ$5,$B10,$C10),SC!$A$6:$O$255,14,FALSE),0)</f>
        <v>0</v>
      </c>
      <c r="AR10" s="75">
        <f>_xlfn.IFNA(VLOOKUP(CONCATENATE($AR$5,$B10,$C10),BAL!$A$6:$N$134,14,FALSE),0)</f>
        <v>0</v>
      </c>
      <c r="AS10" s="75">
        <f>_xlfn.IFNA(VLOOKUP(CONCATENATE($AS$5,$B10,$C10),BAL!$A$6:$N$134,14,FALSE),0)</f>
        <v>0</v>
      </c>
      <c r="AT10" s="75">
        <f>_xlfn.IFNA(VLOOKUP(CONCATENATE($AT$5,$B10,$C10),SC!$A$6:$O$135,14,FALSE),0)</f>
        <v>0</v>
      </c>
      <c r="AU10" s="75">
        <f>_xlfn.IFNA(VLOOKUP(CONCATENATE($AU$5,$B10,$C10),'MR1'!$A$6:$N$135,14,FALSE),0)</f>
        <v>5</v>
      </c>
      <c r="AV10" s="405"/>
      <c r="AW10" s="76">
        <f>_xlfn.IFNA(VLOOKUP(CONCATENATE($AV$5,$B10,$C10),'BUS4'!$A$6:$N$135,14,FALSE),0)</f>
        <v>0</v>
      </c>
      <c r="AX10" s="39"/>
    </row>
    <row r="11" spans="1:87" x14ac:dyDescent="0.3">
      <c r="A11" s="782"/>
      <c r="B11" s="315" t="s">
        <v>734</v>
      </c>
      <c r="C11" s="316" t="s">
        <v>587</v>
      </c>
      <c r="D11" s="316"/>
      <c r="E11" s="316" t="s">
        <v>203</v>
      </c>
      <c r="F11" s="317">
        <v>45465</v>
      </c>
      <c r="G11" s="318">
        <v>20</v>
      </c>
      <c r="H11" s="69">
        <f t="shared" si="0"/>
        <v>0</v>
      </c>
      <c r="I11" s="70">
        <f t="shared" si="1"/>
        <v>0</v>
      </c>
      <c r="J11" s="73">
        <f t="shared" si="2"/>
        <v>4</v>
      </c>
      <c r="K11" s="74">
        <f>_xlfn.IFNA(VLOOKUP(CONCATENATE($K$5,$B11,$C11),'ESP1'!$A$6:$N$135,14,FALSE),0)</f>
        <v>0</v>
      </c>
      <c r="L11" s="74">
        <f>_xlfn.IFNA(VLOOKUP(CONCATENATE($L$5,$B11,$C11),'CAP1'!$A$6:$N$107,14,FALSE),0)</f>
        <v>0</v>
      </c>
      <c r="M11" s="74">
        <f>_xlfn.IFNA(VLOOKUP(CONCATENATE($M$5,$B11,$C11),WEST!$A$6:$N$107,14,FALSE),0)</f>
        <v>0</v>
      </c>
      <c r="N11" s="711">
        <f>_xlfn.IFNA(VLOOKUP(CONCATENATE($M$5,$B11,$C11),MUR!$A$6:$N$95,14,FALSE),0)</f>
        <v>0</v>
      </c>
      <c r="O11" s="74">
        <f>_xlfn.IFNA(VLOOKUP(CONCATENATE($N$5,$B11,$C11),'SER1'!$A$6:$N$131,14,FALSE),0)</f>
        <v>0</v>
      </c>
      <c r="P11" s="74">
        <f>_xlfn.IFNA(VLOOKUP(CONCATENATE($O$5,$B11,$C11),'BUS1'!$A$6:$N$110,14,FALSE),0)</f>
        <v>0</v>
      </c>
      <c r="Q11" s="74">
        <f>_xlfn.IFNA(VLOOKUP(CONCATENATE($P$5,$B11,$C11),'OG1'!$A$6:$N$135,14,FALSE),0)</f>
        <v>0</v>
      </c>
      <c r="R11" s="74">
        <f>_xlfn.IFNA(VLOOKUP(CONCATENATE($Q$5,$B11,$C11),'DRY1'!$A$6:$N$133,14,FALSE),0)</f>
        <v>0</v>
      </c>
      <c r="S11" s="74">
        <f>_xlfn.IFNA(VLOOKUP(CONCATENATE($R$5,$B11,$C11),DARD!G12,FALSE),0)</f>
        <v>0</v>
      </c>
      <c r="T11" s="74">
        <f>_xlfn.IFNA(VLOOKUP(CONCATENATE($S$5,$B11,$C11),'HO1'!$A$6:$N$56,14,FALSE),0)</f>
        <v>0</v>
      </c>
      <c r="U11" s="74">
        <f>_xlfn.IFNA(VLOOKUP(CONCATENATE($T$5,$B11,$C11),VIR!$A$6:$N$135,14,FALSE),0)</f>
        <v>0</v>
      </c>
      <c r="V11" s="74">
        <f>_xlfn.IFNA(VLOOKUP(CONCATENATE($U$5,$B11,$C11),'BUS2'!$A$8:$N$135,14,FALSE),0)</f>
        <v>0</v>
      </c>
      <c r="W11" s="74">
        <f>_xlfn.IFNA(VLOOKUP(CONCATENATE($V$5,$B11,$C11),BEV!$A$8:$N$135,14,FALSE),0)</f>
        <v>0</v>
      </c>
      <c r="X11" s="74">
        <f>_xlfn.IFNA(VLOOKUP(CONCATENATE($W$5,$B11,$C11),'OG2'!$A$6:$N$169,14,FALSE),0)</f>
        <v>0</v>
      </c>
      <c r="Y11" s="74">
        <f>_xlfn.IFNA(VLOOKUP(CONCATENATE($X$5,$B11,$C11),'SER2'!$A$6:$N$133,14,FALSE),0)</f>
        <v>0</v>
      </c>
      <c r="Z11" s="74">
        <f>_xlfn.IFNA(VLOOKUP(CONCATENATE($Y$5,$B11,$C11),'DRY2'!$A$6:$N$133,14,FALSE),0)</f>
        <v>0</v>
      </c>
      <c r="AA11" s="74">
        <f>_xlfn.IFNA(VLOOKUP(CONCATENATE($Z$5,$B11,$C11),'BUN1'!$A$6:$N$124,14,FALSE),0)</f>
        <v>0</v>
      </c>
      <c r="AB11" s="711">
        <f>_xlfn.IFNA(VLOOKUP(CONCATENATE($AB$5,$B11,$C11),BAL!$A$6:$N$124,14,FALSE),0)</f>
        <v>0</v>
      </c>
      <c r="AC11" s="74">
        <f>_xlfn.IFNA(VLOOKUP(CONCATENATE($AC$5,$B11,$C11),'MR1'!$A$6:$N$135,14,FALSE),0)</f>
        <v>0</v>
      </c>
      <c r="AD11" s="74">
        <f>_xlfn.IFNA(VLOOKUP(CONCATENATE($AC$5,$B11,$C11),'CAP2'!$A$6:$O$129,14,FALSE),0)</f>
        <v>0</v>
      </c>
      <c r="AE11" s="74">
        <f>_xlfn.IFNA(VLOOKUP(CONCATENATE($AD$5,$B11,$C11),'ESP2'!$A$6:$O$129,14,FALSE),0)</f>
        <v>0</v>
      </c>
      <c r="AF11" s="74">
        <f>_xlfn.IFNA(VLOOKUP(CONCATENATE($AE$5,$B11,$C11),'BUN2'!$A$6:$N$134,14,FALSE),0)</f>
        <v>0</v>
      </c>
      <c r="AG11" s="75">
        <f>_xlfn.IFNA(VLOOKUP(CONCATENATE($AF$5,$B11,$C11),SC!$A$6:$N$135,14,FALSE),0)</f>
        <v>0</v>
      </c>
      <c r="AH11" s="75">
        <f>_xlfn.IFNA(VLOOKUP(CONCATENATE($AG$5,$B11,$C11),'OG3'!$A$6:$N$131,14,FALSE),0)</f>
        <v>0</v>
      </c>
      <c r="AI11" s="74">
        <f>_xlfn.IFNA(VLOOKUP(CONCATENATE($AH$5,$B11,$C11),'MR2'!$A$6:$N$131,14,FALSE),0)</f>
        <v>0</v>
      </c>
      <c r="AJ11" s="74">
        <f>_xlfn.IFNA(VLOOKUP(CONCATENATE($AI$5,$B11,$C11),'BUS3'!$A$6:$N$135,14,FALSE),0)</f>
        <v>0</v>
      </c>
      <c r="AK11" s="74">
        <f>_xlfn.IFNA(VLOOKUP(CONCATENATE($AJ$5,$B11,$C11),'ESP4'!$A$6:$N$135,14,FALSE),0)</f>
        <v>0</v>
      </c>
      <c r="AL11" s="75">
        <f>_xlfn.IFNA(VLOOKUP(CONCATENATE($AK$5,$B11,$C11),FEST!$A$6:$N$133,14,FALSE),0)</f>
        <v>0</v>
      </c>
      <c r="AM11" s="75">
        <f>_xlfn.IFNA(VLOOKUP(CONCATENATE($AK$5,$B11,$C11),'MR3'!$A$6:$N$133,14,FALSE),0)</f>
        <v>0</v>
      </c>
      <c r="AN11" s="75">
        <f>_xlfn.IFNA(VLOOKUP(CONCATENATE($AK$5,$B11,$C11),'BUS4'!$A$6:$N$133,14,FALSE),0)</f>
        <v>0</v>
      </c>
      <c r="AO11" s="75">
        <f>_xlfn.IFNA(VLOOKUP(CONCATENATE($AN$5,$B11,$C11),'MR3'!$A$6:$N$77,14,FALSE),0)</f>
        <v>0</v>
      </c>
      <c r="AP11" s="75">
        <f>_xlfn.IFNA(VLOOKUP(CONCATENATE($AO$5,$B11,$C11),'BUS4'!$A$6:$N$250,14,FALSE),0)</f>
        <v>0</v>
      </c>
      <c r="AQ11" s="75">
        <f>_xlfn.IFNA(VLOOKUP(CONCATENATE($AQ$5,$B11,$C11),SC!$A$6:$O$255,14,FALSE),0)</f>
        <v>0</v>
      </c>
      <c r="AR11" s="75">
        <f>_xlfn.IFNA(VLOOKUP(CONCATENATE($AR$5,$B11,$C11),BAL!$A$6:$N$134,14,FALSE),0)</f>
        <v>0</v>
      </c>
      <c r="AS11" s="75">
        <f>_xlfn.IFNA(VLOOKUP(CONCATENATE($AS$5,$B11,$C11),BAL!$A$6:$N$134,14,FALSE),0)</f>
        <v>0</v>
      </c>
      <c r="AT11" s="75">
        <f>_xlfn.IFNA(VLOOKUP(CONCATENATE($AT$5,$B11,$C11),SC!$A$6:$O$135,14,FALSE),0)</f>
        <v>0</v>
      </c>
      <c r="AU11" s="75">
        <f>_xlfn.IFNA(VLOOKUP(CONCATENATE($AU$5,$B11,$C11),'MR1'!$A$6:$N$135,14,FALSE),0)</f>
        <v>0</v>
      </c>
      <c r="AV11" s="405"/>
      <c r="AW11" s="76">
        <f>_xlfn.IFNA(VLOOKUP(CONCATENATE($AV$5,$B11,$C11),'BUS4'!$A$6:$N$135,14,FALSE),0)</f>
        <v>0</v>
      </c>
      <c r="AX11" s="40"/>
    </row>
    <row r="12" spans="1:87" x14ac:dyDescent="0.3">
      <c r="A12" s="782"/>
      <c r="B12" s="315"/>
      <c r="C12" s="316"/>
      <c r="D12" s="316"/>
      <c r="E12" s="316"/>
      <c r="F12" s="317"/>
      <c r="G12" s="318"/>
      <c r="H12" s="69">
        <f t="shared" si="0"/>
        <v>0</v>
      </c>
      <c r="I12" s="70">
        <f t="shared" si="1"/>
        <v>0</v>
      </c>
      <c r="J12" s="73">
        <f t="shared" si="2"/>
        <v>4</v>
      </c>
      <c r="K12" s="74">
        <f>_xlfn.IFNA(VLOOKUP(CONCATENATE($K$5,$B12,$C12),'ESP1'!$A$6:$N$135,14,FALSE),0)</f>
        <v>0</v>
      </c>
      <c r="L12" s="74">
        <f>_xlfn.IFNA(VLOOKUP(CONCATENATE($L$5,$B12,$C12),'CAP1'!$A$6:$N$107,14,FALSE),0)</f>
        <v>0</v>
      </c>
      <c r="M12" s="74">
        <f>_xlfn.IFNA(VLOOKUP(CONCATENATE($M$5,$B12,$C12),WEST!$A$6:$N$107,14,FALSE),0)</f>
        <v>0</v>
      </c>
      <c r="N12" s="711">
        <f>_xlfn.IFNA(VLOOKUP(CONCATENATE($M$5,$B12,$C12),MUR!$A$6:$N$95,14,FALSE),0)</f>
        <v>0</v>
      </c>
      <c r="O12" s="74">
        <f>_xlfn.IFNA(VLOOKUP(CONCATENATE($N$5,$B12,$C12),'SER1'!$A$6:$N$131,14,FALSE),0)</f>
        <v>0</v>
      </c>
      <c r="P12" s="74">
        <f>_xlfn.IFNA(VLOOKUP(CONCATENATE($O$5,$B12,$C12),'BUS1'!$A$6:$N$110,14,FALSE),0)</f>
        <v>0</v>
      </c>
      <c r="Q12" s="74">
        <f>_xlfn.IFNA(VLOOKUP(CONCATENATE($P$5,$B12,$C12),'OG1'!$A$6:$N$135,14,FALSE),0)</f>
        <v>0</v>
      </c>
      <c r="R12" s="74">
        <f>_xlfn.IFNA(VLOOKUP(CONCATENATE($Q$5,$B12,$C12),'DRY1'!$A$6:$N$133,14,FALSE),0)</f>
        <v>0</v>
      </c>
      <c r="S12" s="74">
        <f>_xlfn.IFNA(VLOOKUP(CONCATENATE($R$5,$B12,$C12),DARD!G13,FALSE),0)</f>
        <v>0</v>
      </c>
      <c r="T12" s="74">
        <f>_xlfn.IFNA(VLOOKUP(CONCATENATE($S$5,$B12,$C12),'HO1'!$A$6:$N$56,14,FALSE),0)</f>
        <v>0</v>
      </c>
      <c r="U12" s="74">
        <f>_xlfn.IFNA(VLOOKUP(CONCATENATE($T$5,$B12,$C12),VIR!$A$6:$N$135,14,FALSE),0)</f>
        <v>0</v>
      </c>
      <c r="V12" s="74">
        <f>_xlfn.IFNA(VLOOKUP(CONCATENATE($U$5,$B12,$C12),'BUS2'!$A$8:$N$135,14,FALSE),0)</f>
        <v>0</v>
      </c>
      <c r="W12" s="74">
        <f>_xlfn.IFNA(VLOOKUP(CONCATENATE($V$5,$B12,$C12),BEV!$A$8:$N$135,14,FALSE),0)</f>
        <v>0</v>
      </c>
      <c r="X12" s="74">
        <f>_xlfn.IFNA(VLOOKUP(CONCATENATE($W$5,$B12,$C12),'OG2'!$A$6:$N$169,14,FALSE),0)</f>
        <v>0</v>
      </c>
      <c r="Y12" s="74">
        <f>_xlfn.IFNA(VLOOKUP(CONCATENATE($X$5,$B12,$C12),'SER2'!$A$6:$N$133,14,FALSE),0)</f>
        <v>0</v>
      </c>
      <c r="Z12" s="74">
        <f>_xlfn.IFNA(VLOOKUP(CONCATENATE($Y$5,$B12,$C12),'DRY2'!$A$6:$N$133,14,FALSE),0)</f>
        <v>0</v>
      </c>
      <c r="AA12" s="74">
        <f>_xlfn.IFNA(VLOOKUP(CONCATENATE($Z$5,$B12,$C12),'BUN1'!$A$6:$N$124,14,FALSE),0)</f>
        <v>0</v>
      </c>
      <c r="AB12" s="711">
        <f>_xlfn.IFNA(VLOOKUP(CONCATENATE($AB$5,$B12,$C12),BAL!$A$6:$N$124,14,FALSE),0)</f>
        <v>0</v>
      </c>
      <c r="AC12" s="74">
        <f>_xlfn.IFNA(VLOOKUP(CONCATENATE($AC$5,$B12,$C12),'MR1'!$A$6:$N$135,14,FALSE),0)</f>
        <v>0</v>
      </c>
      <c r="AD12" s="74">
        <f>_xlfn.IFNA(VLOOKUP(CONCATENATE($AC$5,$B12,$C12),'CAP2'!$A$6:$O$129,14,FALSE),0)</f>
        <v>0</v>
      </c>
      <c r="AE12" s="74">
        <f>_xlfn.IFNA(VLOOKUP(CONCATENATE($AD$5,$B12,$C12),'ESP2'!$A$6:$O$129,14,FALSE),0)</f>
        <v>0</v>
      </c>
      <c r="AF12" s="74">
        <f>_xlfn.IFNA(VLOOKUP(CONCATENATE($AE$5,$B12,$C12),'BUN2'!$A$6:$N$134,14,FALSE),0)</f>
        <v>0</v>
      </c>
      <c r="AG12" s="75">
        <f>_xlfn.IFNA(VLOOKUP(CONCATENATE($AF$5,$B12,$C12),SC!$A$6:$N$135,14,FALSE),0)</f>
        <v>0</v>
      </c>
      <c r="AH12" s="75">
        <f>_xlfn.IFNA(VLOOKUP(CONCATENATE($AG$5,$B12,$C12),'OG3'!$A$6:$N$131,14,FALSE),0)</f>
        <v>0</v>
      </c>
      <c r="AI12" s="74">
        <f>_xlfn.IFNA(VLOOKUP(CONCATENATE($AH$5,$B12,$C12),'MR2'!$A$6:$N$131,14,FALSE),0)</f>
        <v>0</v>
      </c>
      <c r="AJ12" s="74">
        <f>_xlfn.IFNA(VLOOKUP(CONCATENATE($AI$5,$B12,$C12),'BUS3'!$A$6:$N$135,14,FALSE),0)</f>
        <v>0</v>
      </c>
      <c r="AK12" s="74">
        <f>_xlfn.IFNA(VLOOKUP(CONCATENATE($AJ$5,$B12,$C12),'ESP4'!$A$6:$N$135,14,FALSE),0)</f>
        <v>0</v>
      </c>
      <c r="AL12" s="75">
        <f>_xlfn.IFNA(VLOOKUP(CONCATENATE($AK$5,$B12,$C12),FEST!$A$6:$N$133,14,FALSE),0)</f>
        <v>0</v>
      </c>
      <c r="AM12" s="75">
        <f>_xlfn.IFNA(VLOOKUP(CONCATENATE($AK$5,$B12,$C12),'MR3'!$A$6:$N$133,14,FALSE),0)</f>
        <v>0</v>
      </c>
      <c r="AN12" s="75">
        <f>_xlfn.IFNA(VLOOKUP(CONCATENATE($AK$5,$B12,$C12),'BUS4'!$A$6:$N$133,14,FALSE),0)</f>
        <v>0</v>
      </c>
      <c r="AO12" s="75">
        <f>_xlfn.IFNA(VLOOKUP(CONCATENATE($AN$5,$B12,$C12),'MR3'!$A$6:$N$77,14,FALSE),0)</f>
        <v>0</v>
      </c>
      <c r="AP12" s="75">
        <f>_xlfn.IFNA(VLOOKUP(CONCATENATE($AO$5,$B12,$C12),'BUS4'!$A$6:$N$250,14,FALSE),0)</f>
        <v>0</v>
      </c>
      <c r="AQ12" s="75">
        <f>_xlfn.IFNA(VLOOKUP(CONCATENATE($AQ$5,$B12,$C12),SC!$A$6:$O$255,14,FALSE),0)</f>
        <v>0</v>
      </c>
      <c r="AR12" s="75">
        <f>_xlfn.IFNA(VLOOKUP(CONCATENATE($AR$5,$B12,$C12),BAL!$A$6:$N$134,14,FALSE),0)</f>
        <v>0</v>
      </c>
      <c r="AS12" s="75">
        <f>_xlfn.IFNA(VLOOKUP(CONCATENATE($AS$5,$B12,$C12),BAL!$A$6:$N$134,14,FALSE),0)</f>
        <v>0</v>
      </c>
      <c r="AT12" s="75">
        <f>_xlfn.IFNA(VLOOKUP(CONCATENATE($AT$5,$B12,$C12),SC!$A$6:$O$135,14,FALSE),0)</f>
        <v>0</v>
      </c>
      <c r="AU12" s="75">
        <f>_xlfn.IFNA(VLOOKUP(CONCATENATE($AU$5,$B12,$C12),'MR1'!$A$6:$N$135,14,FALSE),0)</f>
        <v>0</v>
      </c>
      <c r="AV12" s="405"/>
      <c r="AW12" s="76">
        <f>_xlfn.IFNA(VLOOKUP(CONCATENATE($AV$5,$B12,$C12),'BUS4'!$A$6:$N$135,14,FALSE),0)</f>
        <v>0</v>
      </c>
      <c r="AX12" s="39"/>
    </row>
    <row r="13" spans="1:87" x14ac:dyDescent="0.3">
      <c r="A13" s="782"/>
      <c r="B13" s="315"/>
      <c r="C13" s="316"/>
      <c r="D13" s="316"/>
      <c r="E13" s="316"/>
      <c r="F13" s="317"/>
      <c r="G13" s="318"/>
      <c r="H13" s="69">
        <f t="shared" si="0"/>
        <v>0</v>
      </c>
      <c r="I13" s="70">
        <f t="shared" si="1"/>
        <v>0</v>
      </c>
      <c r="J13" s="73">
        <f t="shared" si="2"/>
        <v>4</v>
      </c>
      <c r="K13" s="74">
        <f>_xlfn.IFNA(VLOOKUP(CONCATENATE($K$5,$B13,$C13),'ESP1'!$A$6:$N$135,14,FALSE),0)</f>
        <v>0</v>
      </c>
      <c r="L13" s="74">
        <f>_xlfn.IFNA(VLOOKUP(CONCATENATE($L$5,$B13,$C13),'CAP1'!$A$6:$N$107,14,FALSE),0)</f>
        <v>0</v>
      </c>
      <c r="M13" s="74">
        <f>_xlfn.IFNA(VLOOKUP(CONCATENATE($M$5,$B13,$C13),WEST!$A$6:$N$107,14,FALSE),0)</f>
        <v>0</v>
      </c>
      <c r="N13" s="711">
        <f>_xlfn.IFNA(VLOOKUP(CONCATENATE($M$5,$B13,$C13),MUR!$A$6:$N$95,14,FALSE),0)</f>
        <v>0</v>
      </c>
      <c r="O13" s="74">
        <f>_xlfn.IFNA(VLOOKUP(CONCATENATE($N$5,$B13,$C13),'SER1'!$A$6:$N$131,14,FALSE),0)</f>
        <v>0</v>
      </c>
      <c r="P13" s="74">
        <f>_xlfn.IFNA(VLOOKUP(CONCATENATE($O$5,$B13,$C13),'BUS1'!$A$6:$N$110,14,FALSE),0)</f>
        <v>0</v>
      </c>
      <c r="Q13" s="74">
        <f>_xlfn.IFNA(VLOOKUP(CONCATENATE($P$5,$B13,$C13),'OG1'!$A$6:$N$135,14,FALSE),0)</f>
        <v>0</v>
      </c>
      <c r="R13" s="74">
        <f>_xlfn.IFNA(VLOOKUP(CONCATENATE($Q$5,$B13,$C13),'DRY1'!$A$6:$N$133,14,FALSE),0)</f>
        <v>0</v>
      </c>
      <c r="S13" s="74">
        <f>_xlfn.IFNA(VLOOKUP(CONCATENATE($R$5,$B13,$C13),DARD!G14,FALSE),0)</f>
        <v>0</v>
      </c>
      <c r="T13" s="74">
        <f>_xlfn.IFNA(VLOOKUP(CONCATENATE($S$5,$B13,$C13),'HO1'!$A$6:$N$56,14,FALSE),0)</f>
        <v>0</v>
      </c>
      <c r="U13" s="74">
        <f>_xlfn.IFNA(VLOOKUP(CONCATENATE($T$5,$B13,$C13),VIR!$A$6:$N$135,14,FALSE),0)</f>
        <v>0</v>
      </c>
      <c r="V13" s="74">
        <f>_xlfn.IFNA(VLOOKUP(CONCATENATE($U$5,$B13,$C13),'BUS2'!$A$8:$N$135,14,FALSE),0)</f>
        <v>0</v>
      </c>
      <c r="W13" s="74">
        <f>_xlfn.IFNA(VLOOKUP(CONCATENATE($V$5,$B13,$C13),BEV!$A$8:$N$135,14,FALSE),0)</f>
        <v>0</v>
      </c>
      <c r="X13" s="74">
        <f>_xlfn.IFNA(VLOOKUP(CONCATENATE($W$5,$B13,$C13),'OG2'!$A$6:$N$169,14,FALSE),0)</f>
        <v>0</v>
      </c>
      <c r="Y13" s="74">
        <f>_xlfn.IFNA(VLOOKUP(CONCATENATE($X$5,$B13,$C13),'SER2'!$A$6:$N$133,14,FALSE),0)</f>
        <v>0</v>
      </c>
      <c r="Z13" s="74">
        <f>_xlfn.IFNA(VLOOKUP(CONCATENATE($Y$5,$B13,$C13),'DRY2'!$A$6:$N$133,14,FALSE),0)</f>
        <v>0</v>
      </c>
      <c r="AA13" s="74">
        <f>_xlfn.IFNA(VLOOKUP(CONCATENATE($Z$5,$B13,$C13),'BUN1'!$A$6:$N$124,14,FALSE),0)</f>
        <v>0</v>
      </c>
      <c r="AB13" s="711">
        <f>_xlfn.IFNA(VLOOKUP(CONCATENATE($AB$5,$B13,$C13),BAL!$A$6:$N$124,14,FALSE),0)</f>
        <v>0</v>
      </c>
      <c r="AC13" s="74">
        <f>_xlfn.IFNA(VLOOKUP(CONCATENATE($AC$5,$B13,$C13),'MR1'!$A$6:$N$135,14,FALSE),0)</f>
        <v>0</v>
      </c>
      <c r="AD13" s="74">
        <f>_xlfn.IFNA(VLOOKUP(CONCATENATE($AC$5,$B13,$C13),'CAP2'!$A$6:$O$129,14,FALSE),0)</f>
        <v>0</v>
      </c>
      <c r="AE13" s="74">
        <f>_xlfn.IFNA(VLOOKUP(CONCATENATE($AD$5,$B13,$C13),'ESP2'!$A$6:$O$129,14,FALSE),0)</f>
        <v>0</v>
      </c>
      <c r="AF13" s="74">
        <f>_xlfn.IFNA(VLOOKUP(CONCATENATE($AE$5,$B13,$C13),'BUN2'!$A$6:$N$134,14,FALSE),0)</f>
        <v>0</v>
      </c>
      <c r="AG13" s="75">
        <f>_xlfn.IFNA(VLOOKUP(CONCATENATE($AF$5,$B13,$C13),SC!$A$6:$N$135,14,FALSE),0)</f>
        <v>0</v>
      </c>
      <c r="AH13" s="75">
        <f>_xlfn.IFNA(VLOOKUP(CONCATENATE($AG$5,$B13,$C13),'OG3'!$A$6:$N$131,14,FALSE),0)</f>
        <v>0</v>
      </c>
      <c r="AI13" s="74">
        <f>_xlfn.IFNA(VLOOKUP(CONCATENATE($AH$5,$B13,$C13),'MR2'!$A$6:$N$131,14,FALSE),0)</f>
        <v>0</v>
      </c>
      <c r="AJ13" s="74">
        <f>_xlfn.IFNA(VLOOKUP(CONCATENATE($AI$5,$B13,$C13),'BUS3'!$A$6:$N$135,14,FALSE),0)</f>
        <v>0</v>
      </c>
      <c r="AK13" s="74">
        <f>_xlfn.IFNA(VLOOKUP(CONCATENATE($AJ$5,$B13,$C13),'ESP4'!$A$6:$N$135,14,FALSE),0)</f>
        <v>0</v>
      </c>
      <c r="AL13" s="75">
        <f>_xlfn.IFNA(VLOOKUP(CONCATENATE($AK$5,$B13,$C13),FEST!$A$6:$N$133,14,FALSE),0)</f>
        <v>0</v>
      </c>
      <c r="AM13" s="75">
        <f>_xlfn.IFNA(VLOOKUP(CONCATENATE($AK$5,$B13,$C13),'MR3'!$A$6:$N$133,14,FALSE),0)</f>
        <v>0</v>
      </c>
      <c r="AN13" s="75">
        <f>_xlfn.IFNA(VLOOKUP(CONCATENATE($AK$5,$B13,$C13),'BUS4'!$A$6:$N$133,14,FALSE),0)</f>
        <v>0</v>
      </c>
      <c r="AO13" s="75">
        <f>_xlfn.IFNA(VLOOKUP(CONCATENATE($AN$5,$B13,$C13),'MR3'!$A$6:$N$77,14,FALSE),0)</f>
        <v>0</v>
      </c>
      <c r="AP13" s="75">
        <f>_xlfn.IFNA(VLOOKUP(CONCATENATE($AO$5,$B13,$C13),'BUS4'!$A$6:$N$250,14,FALSE),0)</f>
        <v>0</v>
      </c>
      <c r="AQ13" s="75">
        <f>_xlfn.IFNA(VLOOKUP(CONCATENATE($AQ$5,$B13,$C13),SC!$A$6:$O$255,14,FALSE),0)</f>
        <v>0</v>
      </c>
      <c r="AR13" s="75">
        <f>_xlfn.IFNA(VLOOKUP(CONCATENATE($AR$5,$B13,$C13),BAL!$A$6:$N$134,14,FALSE),0)</f>
        <v>0</v>
      </c>
      <c r="AS13" s="75"/>
      <c r="AT13" s="75"/>
      <c r="AU13" s="75"/>
      <c r="AV13" s="405"/>
      <c r="AW13" s="76"/>
      <c r="AX13" s="39"/>
    </row>
    <row r="14" spans="1:87" x14ac:dyDescent="0.3">
      <c r="A14" s="782"/>
      <c r="B14" s="315"/>
      <c r="C14" s="316"/>
      <c r="D14" s="316"/>
      <c r="E14" s="316"/>
      <c r="F14" s="317"/>
      <c r="G14" s="318"/>
      <c r="H14" s="69">
        <f t="shared" si="0"/>
        <v>0</v>
      </c>
      <c r="I14" s="70">
        <f t="shared" si="1"/>
        <v>0</v>
      </c>
      <c r="J14" s="73">
        <f t="shared" si="2"/>
        <v>4</v>
      </c>
      <c r="K14" s="74">
        <f>_xlfn.IFNA(VLOOKUP(CONCATENATE($J$5,$B14,$C14),'ESP1'!$A$6:$N$135,14,FALSE),0)</f>
        <v>0</v>
      </c>
      <c r="L14" s="74">
        <f>_xlfn.IFNA(VLOOKUP(CONCATENATE($L$5,$B14,$C14),'CAP1'!$A$6:$N$107,14,FALSE),0)</f>
        <v>0</v>
      </c>
      <c r="M14" s="74">
        <f>_xlfn.IFNA(VLOOKUP(CONCATENATE($L$5,$B14,$C14),WEST!$A$6:$N$107,14,FALSE),0)</f>
        <v>0</v>
      </c>
      <c r="N14" s="711">
        <f>_xlfn.IFNA(VLOOKUP(CONCATENATE($M$5,$B14,$C14),MUR!$A$6:$N$95,14,FALSE),0)</f>
        <v>0</v>
      </c>
      <c r="O14" s="74">
        <f>_xlfn.IFNA(VLOOKUP(CONCATENATE($N$5,$B14,$C14),'SER1'!$A$6:$N$131,14,FALSE),0)</f>
        <v>0</v>
      </c>
      <c r="P14" s="74">
        <f>_xlfn.IFNA(VLOOKUP(CONCATENATE($O$5,$B14,$C14),'BUS1'!$A$6:$N$110,14,FALSE),0)</f>
        <v>0</v>
      </c>
      <c r="Q14" s="74">
        <f>_xlfn.IFNA(VLOOKUP(CONCATENATE($P$5,$B14,$C14),'OG1'!$A$6:$N$135,14,FALSE),0)</f>
        <v>0</v>
      </c>
      <c r="R14" s="74">
        <f>_xlfn.IFNA(VLOOKUP(CONCATENATE($Q$5,$B14,$C14),'DRY1'!$A$6:$N$133,14,FALSE),0)</f>
        <v>0</v>
      </c>
      <c r="S14" s="74">
        <f>_xlfn.IFNA(VLOOKUP(CONCATENATE($R$5,$B14,$C14),DARD!G15,FALSE),0)</f>
        <v>0</v>
      </c>
      <c r="T14" s="74">
        <f>_xlfn.IFNA(VLOOKUP(CONCATENATE($S$5,$B14,$C14),'HO1'!$A$6:$N$56,14,FALSE),0)</f>
        <v>0</v>
      </c>
      <c r="U14" s="74">
        <f>_xlfn.IFNA(VLOOKUP(CONCATENATE($T$5,$B14,$C14),VIR!$A$6:$N$135,14,FALSE),0)</f>
        <v>0</v>
      </c>
      <c r="V14" s="74">
        <f>_xlfn.IFNA(VLOOKUP(CONCATENATE($U$5,$B14,$C14),'BUS2'!$A$8:$N$135,14,FALSE),0)</f>
        <v>0</v>
      </c>
      <c r="W14" s="74">
        <f>_xlfn.IFNA(VLOOKUP(CONCATENATE($V$5,$B14,$C14),BEV!$A$8:$N$135,14,FALSE),0)</f>
        <v>0</v>
      </c>
      <c r="X14" s="74">
        <f>_xlfn.IFNA(VLOOKUP(CONCATENATE($W$5,$B14,$C14),'OG2'!$A$6:$N$169,14,FALSE),0)</f>
        <v>0</v>
      </c>
      <c r="Y14" s="74">
        <f>_xlfn.IFNA(VLOOKUP(CONCATENATE($X$5,$B14,$C14),'SER2'!$A$6:$N$133,14,FALSE),0)</f>
        <v>0</v>
      </c>
      <c r="Z14" s="74">
        <f>_xlfn.IFNA(VLOOKUP(CONCATENATE($Y$5,$B14,$C14),'DRY2'!$A$6:$N$133,14,FALSE),0)</f>
        <v>0</v>
      </c>
      <c r="AA14" s="74">
        <f>_xlfn.IFNA(VLOOKUP(CONCATENATE($Z$5,$B14,$C14),'BUN1'!$A$6:$N$124,14,FALSE),0)</f>
        <v>0</v>
      </c>
      <c r="AB14" s="711">
        <f>_xlfn.IFNA(VLOOKUP(CONCATENATE($AB$5,$B14,$C14),BAL!$A$6:$N$124,14,FALSE),0)</f>
        <v>0</v>
      </c>
      <c r="AC14" s="74">
        <f>_xlfn.IFNA(VLOOKUP(CONCATENATE($AC$5,$B14,$C14),'MR1'!$A$6:$N$135,14,FALSE),0)</f>
        <v>0</v>
      </c>
      <c r="AD14" s="74">
        <f>_xlfn.IFNA(VLOOKUP(CONCATENATE($AC$5,$B14,$C14),'CAP2'!$A$6:$O$129,14,FALSE),0)</f>
        <v>0</v>
      </c>
      <c r="AE14" s="74">
        <f>_xlfn.IFNA(VLOOKUP(CONCATENATE($AD$5,$B14,$C14),'ESP2'!$A$6:$O$129,14,FALSE),0)</f>
        <v>0</v>
      </c>
      <c r="AF14" s="74">
        <f>_xlfn.IFNA(VLOOKUP(CONCATENATE($AE$5,$B14,$C14),'BUN2'!$A$6:$N$134,14,FALSE),0)</f>
        <v>0</v>
      </c>
      <c r="AG14" s="75">
        <f>_xlfn.IFNA(VLOOKUP(CONCATENATE($AF$5,$B14,$C14),SC!$A$6:$N$135,14,FALSE),0)</f>
        <v>0</v>
      </c>
      <c r="AH14" s="75">
        <f>_xlfn.IFNA(VLOOKUP(CONCATENATE($AG$5,$B14,$C14),'OG3'!$A$6:$N$131,14,FALSE),0)</f>
        <v>0</v>
      </c>
      <c r="AI14" s="74">
        <f>_xlfn.IFNA(VLOOKUP(CONCATENATE($AH$5,$B14,$C14),'MR2'!$A$6:$N$131,14,FALSE),0)</f>
        <v>0</v>
      </c>
      <c r="AJ14" s="74">
        <f>_xlfn.IFNA(VLOOKUP(CONCATENATE($AI$5,$B14,$C14),'BUS3'!$A$6:$N$135,14,FALSE),0)</f>
        <v>0</v>
      </c>
      <c r="AK14" s="74">
        <f>_xlfn.IFNA(VLOOKUP(CONCATENATE($AJ$5,$B14,$C14),'ESP4'!$A$6:$N$135,14,FALSE),0)</f>
        <v>0</v>
      </c>
      <c r="AL14" s="75">
        <f>_xlfn.IFNA(VLOOKUP(CONCATENATE($AK$5,$B14,$C14),FEST!$A$6:$N$133,14,FALSE),0)</f>
        <v>0</v>
      </c>
      <c r="AM14" s="75">
        <f>_xlfn.IFNA(VLOOKUP(CONCATENATE($AK$5,$B14,$C14),'MR3'!$A$6:$N$133,14,FALSE),0)</f>
        <v>0</v>
      </c>
      <c r="AN14" s="75">
        <f>_xlfn.IFNA(VLOOKUP(CONCATENATE($AK$5,$B14,$C14),'BUS4'!$A$6:$N$133,14,FALSE),0)</f>
        <v>0</v>
      </c>
      <c r="AO14" s="75">
        <f>_xlfn.IFNA(VLOOKUP(CONCATENATE($AN$5,$B14,$C14),'MR3'!$A$6:$N$77,14,FALSE),0)</f>
        <v>0</v>
      </c>
      <c r="AP14" s="75">
        <f>_xlfn.IFNA(VLOOKUP(CONCATENATE($AO$5,$B14,$C14),'BUS4'!$A$6:$N$250,14,FALSE),0)</f>
        <v>0</v>
      </c>
      <c r="AQ14" s="75">
        <f>_xlfn.IFNA(VLOOKUP(CONCATENATE($AQ$5,$B14,$C14),SC!$A$6:$O$255,14,FALSE),0)</f>
        <v>0</v>
      </c>
      <c r="AR14" s="75">
        <f>_xlfn.IFNA(VLOOKUP(CONCATENATE($AR$5,$B14,$C14),BAL!$A$6:$N$134,14,FALSE),0)</f>
        <v>0</v>
      </c>
      <c r="AS14" s="75">
        <f>_xlfn.IFNA(VLOOKUP(CONCATENATE($AS$5,$B14,$C14),BAL!$A$6:$N$134,14,FALSE),0)</f>
        <v>0</v>
      </c>
      <c r="AT14" s="75">
        <f>_xlfn.IFNA(VLOOKUP(CONCATENATE($AT$5,$B14,$C14),SC!$A$6:$O$135,14,FALSE),0)</f>
        <v>0</v>
      </c>
      <c r="AU14" s="75">
        <f>_xlfn.IFNA(VLOOKUP(CONCATENATE($AU$5,$B14,$C14),'MR1'!$A$6:$N$135,14,FALSE),0)</f>
        <v>0</v>
      </c>
      <c r="AV14" s="405"/>
      <c r="AW14" s="76">
        <f>_xlfn.IFNA(VLOOKUP(CONCATENATE($AV$5,$B14,$C14),'BUS4'!$A$6:$N$135,14,FALSE),0)</f>
        <v>0</v>
      </c>
      <c r="AX14" s="40"/>
    </row>
    <row r="15" spans="1:87" x14ac:dyDescent="0.3">
      <c r="A15" s="782"/>
      <c r="B15" s="315"/>
      <c r="C15" s="316"/>
      <c r="D15" s="316"/>
      <c r="E15" s="316"/>
      <c r="F15" s="317"/>
      <c r="G15" s="318"/>
      <c r="H15" s="69">
        <f t="shared" si="0"/>
        <v>0</v>
      </c>
      <c r="I15" s="70">
        <f t="shared" si="1"/>
        <v>0</v>
      </c>
      <c r="J15" s="73">
        <f t="shared" si="2"/>
        <v>4</v>
      </c>
      <c r="K15" s="74">
        <f>_xlfn.IFNA(VLOOKUP(CONCATENATE($J$5,$B15,$C15),'ESP1'!$A$6:$N$135,14,FALSE),0)</f>
        <v>0</v>
      </c>
      <c r="L15" s="74">
        <f>_xlfn.IFNA(VLOOKUP(CONCATENATE($L$5,$B15,$C15),'CAP1'!$A$6:$N$107,14,FALSE),0)</f>
        <v>0</v>
      </c>
      <c r="M15" s="74">
        <f>_xlfn.IFNA(VLOOKUP(CONCATENATE($L$5,$B15,$C15),WEST!$A$6:$N$107,14,FALSE),0)</f>
        <v>0</v>
      </c>
      <c r="N15" s="711">
        <f>_xlfn.IFNA(VLOOKUP(CONCATENATE($M$5,$B15,$C15),MUR!$A$6:$N$95,14,FALSE),0)</f>
        <v>0</v>
      </c>
      <c r="O15" s="74">
        <f>_xlfn.IFNA(VLOOKUP(CONCATENATE($N$5,$B15,$C15),'SER1'!$A$6:$N$131,14,FALSE),0)</f>
        <v>0</v>
      </c>
      <c r="P15" s="74">
        <f>_xlfn.IFNA(VLOOKUP(CONCATENATE($O$5,$B15,$C15),'BUS1'!$A$6:$N$110,14,FALSE),0)</f>
        <v>0</v>
      </c>
      <c r="Q15" s="74">
        <f>_xlfn.IFNA(VLOOKUP(CONCATENATE($P$5,$B15,$C15),'OG1'!$A$6:$N$135,14,FALSE),0)</f>
        <v>0</v>
      </c>
      <c r="R15" s="74">
        <f>_xlfn.IFNA(VLOOKUP(CONCATENATE($Q$5,$B15,$C15),'DRY1'!$A$6:$N$133,14,FALSE),0)</f>
        <v>0</v>
      </c>
      <c r="S15" s="74">
        <f>_xlfn.IFNA(VLOOKUP(CONCATENATE($R$5,$B15,$C15),DARD!G16,FALSE),0)</f>
        <v>0</v>
      </c>
      <c r="T15" s="74">
        <f>_xlfn.IFNA(VLOOKUP(CONCATENATE($S$5,$B15,$C15),'HO1'!$A$6:$N$56,14,FALSE),0)</f>
        <v>0</v>
      </c>
      <c r="U15" s="74">
        <f>_xlfn.IFNA(VLOOKUP(CONCATENATE($T$5,$B15,$C15),VIR!$A$6:$N$135,14,FALSE),0)</f>
        <v>0</v>
      </c>
      <c r="V15" s="74">
        <f>_xlfn.IFNA(VLOOKUP(CONCATENATE($U$5,$B15,$C15),'BUS2'!$A$8:$N$135,14,FALSE),0)</f>
        <v>0</v>
      </c>
      <c r="W15" s="74">
        <f>_xlfn.IFNA(VLOOKUP(CONCATENATE($V$5,$B15,$C15),BEV!$A$8:$N$135,14,FALSE),0)</f>
        <v>0</v>
      </c>
      <c r="X15" s="74">
        <f>_xlfn.IFNA(VLOOKUP(CONCATENATE($W$5,$B15,$C15),'OG2'!$A$6:$N$169,14,FALSE),0)</f>
        <v>0</v>
      </c>
      <c r="Y15" s="74">
        <f>_xlfn.IFNA(VLOOKUP(CONCATENATE($X$5,$B15,$C15),'SER2'!$A$6:$N$133,14,FALSE),0)</f>
        <v>0</v>
      </c>
      <c r="Z15" s="74">
        <f>_xlfn.IFNA(VLOOKUP(CONCATENATE($Y$5,$B15,$C15),'DRY2'!$A$6:$N$133,14,FALSE),0)</f>
        <v>0</v>
      </c>
      <c r="AA15" s="74">
        <f>_xlfn.IFNA(VLOOKUP(CONCATENATE($Z$5,$B15,$C15),'BUN1'!$A$6:$N$124,14,FALSE),0)</f>
        <v>0</v>
      </c>
      <c r="AB15" s="711">
        <f>_xlfn.IFNA(VLOOKUP(CONCATENATE($AB$5,$B15,$C15),BAL!$A$6:$N$124,14,FALSE),0)</f>
        <v>0</v>
      </c>
      <c r="AC15" s="74">
        <f>_xlfn.IFNA(VLOOKUP(CONCATENATE($AC$5,$B15,$C15),'MR1'!$A$6:$N$135,14,FALSE),0)</f>
        <v>0</v>
      </c>
      <c r="AD15" s="74">
        <f>_xlfn.IFNA(VLOOKUP(CONCATENATE($AC$5,$B15,$C15),'CAP2'!$A$6:$O$129,14,FALSE),0)</f>
        <v>0</v>
      </c>
      <c r="AE15" s="74">
        <f>_xlfn.IFNA(VLOOKUP(CONCATENATE($AD$5,$B15,$C15),'ESP2'!$A$6:$O$129,14,FALSE),0)</f>
        <v>0</v>
      </c>
      <c r="AF15" s="74">
        <f>_xlfn.IFNA(VLOOKUP(CONCATENATE($AE$5,$B15,$C15),'BUN2'!$A$6:$N$134,14,FALSE),0)</f>
        <v>0</v>
      </c>
      <c r="AG15" s="75">
        <f>_xlfn.IFNA(VLOOKUP(CONCATENATE($AF$5,$B15,$C15),SC!$A$6:$N$135,14,FALSE),0)</f>
        <v>0</v>
      </c>
      <c r="AH15" s="75">
        <f>_xlfn.IFNA(VLOOKUP(CONCATENATE($AG$5,$B15,$C15),'OG3'!$A$6:$N$131,14,FALSE),0)</f>
        <v>0</v>
      </c>
      <c r="AI15" s="74">
        <f>_xlfn.IFNA(VLOOKUP(CONCATENATE($AH$5,$B15,$C15),'MR2'!$A$6:$N$131,14,FALSE),0)</f>
        <v>0</v>
      </c>
      <c r="AJ15" s="74">
        <f>_xlfn.IFNA(VLOOKUP(CONCATENATE($AI$5,$B15,$C15),'BUS3'!$A$6:$N$135,14,FALSE),0)</f>
        <v>0</v>
      </c>
      <c r="AK15" s="74">
        <f>_xlfn.IFNA(VLOOKUP(CONCATENATE($AJ$5,$B15,$C15),'ESP4'!$A$6:$N$135,14,FALSE),0)</f>
        <v>0</v>
      </c>
      <c r="AL15" s="75">
        <f>_xlfn.IFNA(VLOOKUP(CONCATENATE($AK$5,$B15,$C15),FEST!$A$6:$N$133,14,FALSE),0)</f>
        <v>0</v>
      </c>
      <c r="AM15" s="75">
        <f>_xlfn.IFNA(VLOOKUP(CONCATENATE($AK$5,$B15,$C15),'MR3'!$A$6:$N$133,14,FALSE),0)</f>
        <v>0</v>
      </c>
      <c r="AN15" s="75">
        <f>_xlfn.IFNA(VLOOKUP(CONCATENATE($AK$5,$B15,$C15),'BUS4'!$A$6:$N$133,14,FALSE),0)</f>
        <v>0</v>
      </c>
      <c r="AO15" s="75">
        <f>_xlfn.IFNA(VLOOKUP(CONCATENATE($AN$5,$B15,$C15),'MR3'!$A$6:$N$77,14,FALSE),0)</f>
        <v>0</v>
      </c>
      <c r="AP15" s="75">
        <f>_xlfn.IFNA(VLOOKUP(CONCATENATE($AO$5,$B15,$C15),'BUS4'!$A$6:$N$250,14,FALSE),0)</f>
        <v>0</v>
      </c>
      <c r="AQ15" s="75">
        <f>_xlfn.IFNA(VLOOKUP(CONCATENATE($AQ$5,$B15,$C15),SC!$A$6:$O$255,14,FALSE),0)</f>
        <v>0</v>
      </c>
      <c r="AR15" s="75">
        <f>_xlfn.IFNA(VLOOKUP(CONCATENATE($AR$5,$B15,$C15),BAL!$A$6:$N$134,14,FALSE),0)</f>
        <v>0</v>
      </c>
      <c r="AS15" s="75">
        <f>_xlfn.IFNA(VLOOKUP(CONCATENATE($AS$5,$B15,$C15),BAL!$A$6:$N$134,14,FALSE),0)</f>
        <v>0</v>
      </c>
      <c r="AT15" s="75">
        <f>_xlfn.IFNA(VLOOKUP(CONCATENATE($AT$5,$B15,$C15),SC!$A$6:$O$135,14,FALSE),0)</f>
        <v>0</v>
      </c>
      <c r="AU15" s="75">
        <f>_xlfn.IFNA(VLOOKUP(CONCATENATE($AU$5,$B15,$C15),'MR1'!$A$6:$N$135,14,FALSE),0)</f>
        <v>0</v>
      </c>
      <c r="AV15" s="405"/>
      <c r="AW15" s="76">
        <f>_xlfn.IFNA(VLOOKUP(CONCATENATE($AV$5,$B15,$C15),'BUS4'!$A$6:$N$135,14,FALSE),0)</f>
        <v>0</v>
      </c>
      <c r="AX15" s="39"/>
    </row>
    <row r="16" spans="1:87" x14ac:dyDescent="0.3">
      <c r="A16" s="782"/>
      <c r="B16" s="315"/>
      <c r="C16" s="316"/>
      <c r="D16" s="316"/>
      <c r="E16" s="316"/>
      <c r="F16" s="317"/>
      <c r="G16" s="318"/>
      <c r="H16" s="69">
        <f t="shared" si="0"/>
        <v>0</v>
      </c>
      <c r="I16" s="70">
        <f t="shared" si="1"/>
        <v>0</v>
      </c>
      <c r="J16" s="73">
        <f t="shared" si="2"/>
        <v>4</v>
      </c>
      <c r="K16" s="74">
        <f>_xlfn.IFNA(VLOOKUP(CONCATENATE($J$5,$B16,$C16),'ESP1'!$A$6:$N$135,14,FALSE),0)</f>
        <v>0</v>
      </c>
      <c r="L16" s="74">
        <f>_xlfn.IFNA(VLOOKUP(CONCATENATE($L$5,$B16,$C16),'CAP1'!$A$6:$N$107,14,FALSE),0)</f>
        <v>0</v>
      </c>
      <c r="M16" s="74">
        <f>_xlfn.IFNA(VLOOKUP(CONCATENATE($L$5,$B16,$C16),WEST!$A$6:$N$107,14,FALSE),0)</f>
        <v>0</v>
      </c>
      <c r="N16" s="711">
        <f>_xlfn.IFNA(VLOOKUP(CONCATENATE($M$5,$B16,$C16),MUR!$A$6:$N$95,14,FALSE),0)</f>
        <v>0</v>
      </c>
      <c r="O16" s="74">
        <f>_xlfn.IFNA(VLOOKUP(CONCATENATE($N$5,$B16,$C16),'SER1'!$A$6:$N$131,14,FALSE),0)</f>
        <v>0</v>
      </c>
      <c r="P16" s="74">
        <f>_xlfn.IFNA(VLOOKUP(CONCATENATE($O$5,$B16,$C16),'BUS1'!$A$6:$N$110,14,FALSE),0)</f>
        <v>0</v>
      </c>
      <c r="Q16" s="74">
        <f>_xlfn.IFNA(VLOOKUP(CONCATENATE($P$5,$B16,$C16),'OG1'!$A$6:$N$135,14,FALSE),0)</f>
        <v>0</v>
      </c>
      <c r="R16" s="74">
        <f>_xlfn.IFNA(VLOOKUP(CONCATENATE($Q$5,$B16,$C16),'DRY1'!$A$6:$N$133,14,FALSE),0)</f>
        <v>0</v>
      </c>
      <c r="S16" s="74">
        <f>_xlfn.IFNA(VLOOKUP(CONCATENATE($R$5,$B16,$C16),DARD!G17,FALSE),0)</f>
        <v>0</v>
      </c>
      <c r="T16" s="74">
        <f>_xlfn.IFNA(VLOOKUP(CONCATENATE($S$5,$B16,$C16),'HO1'!$A$6:$N$56,14,FALSE),0)</f>
        <v>0</v>
      </c>
      <c r="U16" s="74">
        <f>_xlfn.IFNA(VLOOKUP(CONCATENATE($T$5,$B16,$C16),VIR!$A$6:$N$135,14,FALSE),0)</f>
        <v>0</v>
      </c>
      <c r="V16" s="74">
        <f>_xlfn.IFNA(VLOOKUP(CONCATENATE($U$5,$B16,$C16),'BUS2'!$A$8:$N$135,14,FALSE),0)</f>
        <v>0</v>
      </c>
      <c r="W16" s="74">
        <f>_xlfn.IFNA(VLOOKUP(CONCATENATE($V$5,$B16,$C16),BEV!$A$8:$N$135,14,FALSE),0)</f>
        <v>0</v>
      </c>
      <c r="X16" s="74">
        <f>_xlfn.IFNA(VLOOKUP(CONCATENATE($W$5,$B16,$C16),'OG2'!$A$6:$N$169,14,FALSE),0)</f>
        <v>0</v>
      </c>
      <c r="Y16" s="74">
        <f>_xlfn.IFNA(VLOOKUP(CONCATENATE($X$5,$B16,$C16),'SER2'!$A$6:$N$133,14,FALSE),0)</f>
        <v>0</v>
      </c>
      <c r="Z16" s="74">
        <f>_xlfn.IFNA(VLOOKUP(CONCATENATE($Y$5,$B16,$C16),'DRY2'!$A$6:$N$133,14,FALSE),0)</f>
        <v>0</v>
      </c>
      <c r="AA16" s="74">
        <f>_xlfn.IFNA(VLOOKUP(CONCATENATE($Z$5,$B16,$C16),'BUN1'!$A$6:$N$124,14,FALSE),0)</f>
        <v>0</v>
      </c>
      <c r="AB16" s="711">
        <f>_xlfn.IFNA(VLOOKUP(CONCATENATE($AB$5,$B16,$C16),BAL!$A$6:$N$124,14,FALSE),0)</f>
        <v>0</v>
      </c>
      <c r="AC16" s="74">
        <f>_xlfn.IFNA(VLOOKUP(CONCATENATE($AC$5,$B16,$C16),'MR1'!$A$6:$N$135,14,FALSE),0)</f>
        <v>0</v>
      </c>
      <c r="AD16" s="74">
        <f>_xlfn.IFNA(VLOOKUP(CONCATENATE($AC$5,$B16,$C16),'CAP2'!$A$6:$O$129,14,FALSE),0)</f>
        <v>0</v>
      </c>
      <c r="AE16" s="74">
        <f>_xlfn.IFNA(VLOOKUP(CONCATENATE($AD$5,$B16,$C16),'ESP2'!$A$6:$O$129,14,FALSE),0)</f>
        <v>0</v>
      </c>
      <c r="AF16" s="74">
        <f>_xlfn.IFNA(VLOOKUP(CONCATENATE($AE$5,$B16,$C16),'BUN2'!$A$6:$N$134,14,FALSE),0)</f>
        <v>0</v>
      </c>
      <c r="AG16" s="75">
        <f>_xlfn.IFNA(VLOOKUP(CONCATENATE($AF$5,$B16,$C16),SC!$A$6:$N$135,14,FALSE),0)</f>
        <v>0</v>
      </c>
      <c r="AH16" s="75">
        <f>_xlfn.IFNA(VLOOKUP(CONCATENATE($AG$5,$B16,$C16),'OG3'!$A$6:$N$131,14,FALSE),0)</f>
        <v>0</v>
      </c>
      <c r="AI16" s="74">
        <f>_xlfn.IFNA(VLOOKUP(CONCATENATE($AH$5,$B16,$C16),'MR2'!$A$6:$N$131,14,FALSE),0)</f>
        <v>0</v>
      </c>
      <c r="AJ16" s="74">
        <f>_xlfn.IFNA(VLOOKUP(CONCATENATE($AI$5,$B16,$C16),'BUS3'!$A$6:$N$135,14,FALSE),0)</f>
        <v>0</v>
      </c>
      <c r="AK16" s="74">
        <f>_xlfn.IFNA(VLOOKUP(CONCATENATE($AJ$5,$B16,$C16),'ESP4'!$A$6:$N$135,14,FALSE),0)</f>
        <v>0</v>
      </c>
      <c r="AL16" s="75">
        <f>_xlfn.IFNA(VLOOKUP(CONCATENATE($AK$5,$B16,$C16),FEST!$A$6:$N$133,14,FALSE),0)</f>
        <v>0</v>
      </c>
      <c r="AM16" s="75">
        <f>_xlfn.IFNA(VLOOKUP(CONCATENATE($AK$5,$B16,$C16),'MR3'!$A$6:$N$133,14,FALSE),0)</f>
        <v>0</v>
      </c>
      <c r="AN16" s="75">
        <f>_xlfn.IFNA(VLOOKUP(CONCATENATE($AK$5,$B16,$C16),'BUS4'!$A$6:$N$133,14,FALSE),0)</f>
        <v>0</v>
      </c>
      <c r="AO16" s="75">
        <f>_xlfn.IFNA(VLOOKUP(CONCATENATE($AN$5,$B16,$C16),'MR3'!$A$6:$N$77,14,FALSE),0)</f>
        <v>0</v>
      </c>
      <c r="AP16" s="75">
        <f>_xlfn.IFNA(VLOOKUP(CONCATENATE($AO$5,$B16,$C16),'BUS4'!$A$6:$N$250,14,FALSE),0)</f>
        <v>0</v>
      </c>
      <c r="AQ16" s="75">
        <f>_xlfn.IFNA(VLOOKUP(CONCATENATE($AQ$5,$B16,$C16),SC!$A$6:$O$255,14,FALSE),0)</f>
        <v>0</v>
      </c>
      <c r="AR16" s="75">
        <f>_xlfn.IFNA(VLOOKUP(CONCATENATE($AR$5,$B16,$C16),BAL!$A$6:$N$134,14,FALSE),0)</f>
        <v>0</v>
      </c>
      <c r="AS16" s="75">
        <f>_xlfn.IFNA(VLOOKUP(CONCATENATE($AS$5,$B16,$C16),BAL!$A$6:$N$134,14,FALSE),0)</f>
        <v>0</v>
      </c>
      <c r="AT16" s="75">
        <f>_xlfn.IFNA(VLOOKUP(CONCATENATE($AT$5,$B16,$C16),SC!$A$6:$O$135,14,FALSE),0)</f>
        <v>0</v>
      </c>
      <c r="AU16" s="75">
        <f>_xlfn.IFNA(VLOOKUP(CONCATENATE($AU$5,$B16,$C16),'MR1'!$A$6:$N$135,14,FALSE),0)</f>
        <v>0</v>
      </c>
      <c r="AV16" s="405"/>
      <c r="AW16" s="76">
        <f>_xlfn.IFNA(VLOOKUP(CONCATENATE($AV$5,$B16,$C16),'BUS4'!$A$6:$N$135,14,FALSE),0)</f>
        <v>0</v>
      </c>
      <c r="AX16" s="40"/>
    </row>
    <row r="17" spans="1:50" x14ac:dyDescent="0.3">
      <c r="A17" s="782"/>
      <c r="B17" s="315"/>
      <c r="C17" s="316"/>
      <c r="D17" s="316"/>
      <c r="E17" s="316"/>
      <c r="F17" s="317"/>
      <c r="G17" s="318"/>
      <c r="H17" s="69">
        <f t="shared" si="0"/>
        <v>0</v>
      </c>
      <c r="I17" s="70">
        <f t="shared" si="1"/>
        <v>0</v>
      </c>
      <c r="J17" s="73">
        <f t="shared" si="2"/>
        <v>4</v>
      </c>
      <c r="K17" s="74">
        <f>_xlfn.IFNA(VLOOKUP(CONCATENATE($J$5,$B17,$C17),'ESP1'!$A$6:$N$135,14,FALSE),0)</f>
        <v>0</v>
      </c>
      <c r="L17" s="74">
        <f>_xlfn.IFNA(VLOOKUP(CONCATENATE($L$5,$B17,$C17),'CAP1'!$A$6:$N$107,14,FALSE),0)</f>
        <v>0</v>
      </c>
      <c r="M17" s="74">
        <f>_xlfn.IFNA(VLOOKUP(CONCATENATE($L$5,$B17,$C17),WEST!$A$6:$N$107,14,FALSE),0)</f>
        <v>0</v>
      </c>
      <c r="N17" s="711">
        <f>_xlfn.IFNA(VLOOKUP(CONCATENATE($M$5,$B17,$C17),MUR!$A$6:$N$95,14,FALSE),0)</f>
        <v>0</v>
      </c>
      <c r="O17" s="74">
        <f>_xlfn.IFNA(VLOOKUP(CONCATENATE($N$5,$B17,$C17),'SER1'!$A$6:$N$131,14,FALSE),0)</f>
        <v>0</v>
      </c>
      <c r="P17" s="74">
        <f>_xlfn.IFNA(VLOOKUP(CONCATENATE($O$5,$B17,$C17),'BUS1'!$A$6:$N$110,14,FALSE),0)</f>
        <v>0</v>
      </c>
      <c r="Q17" s="74">
        <f>_xlfn.IFNA(VLOOKUP(CONCATENATE($P$5,$B17,$C17),'OG1'!$A$6:$N$135,14,FALSE),0)</f>
        <v>0</v>
      </c>
      <c r="R17" s="74">
        <f>_xlfn.IFNA(VLOOKUP(CONCATENATE($Q$5,$B17,$C17),'DRY1'!$A$6:$N$133,14,FALSE),0)</f>
        <v>0</v>
      </c>
      <c r="S17" s="74">
        <f>_xlfn.IFNA(VLOOKUP(CONCATENATE($R$5,$B17,$C17),DARD!G18,FALSE),0)</f>
        <v>0</v>
      </c>
      <c r="T17" s="74">
        <f>_xlfn.IFNA(VLOOKUP(CONCATENATE($S$5,$B17,$C17),'HO1'!$A$6:$N$56,14,FALSE),0)</f>
        <v>0</v>
      </c>
      <c r="U17" s="74">
        <f>_xlfn.IFNA(VLOOKUP(CONCATENATE($T$5,$B17,$C17),VIR!$A$6:$N$135,14,FALSE),0)</f>
        <v>0</v>
      </c>
      <c r="V17" s="74">
        <f>_xlfn.IFNA(VLOOKUP(CONCATENATE($U$5,$B17,$C17),'BUS2'!$A$8:$N$135,14,FALSE),0)</f>
        <v>0</v>
      </c>
      <c r="W17" s="74">
        <f>_xlfn.IFNA(VLOOKUP(CONCATENATE($V$5,$B17,$C17),BEV!$A$8:$N$135,14,FALSE),0)</f>
        <v>0</v>
      </c>
      <c r="X17" s="74">
        <f>_xlfn.IFNA(VLOOKUP(CONCATENATE($W$5,$B17,$C17),'OG2'!$A$6:$N$169,14,FALSE),0)</f>
        <v>0</v>
      </c>
      <c r="Y17" s="74">
        <f>_xlfn.IFNA(VLOOKUP(CONCATENATE($X$5,$B17,$C17),'SER2'!$A$6:$N$133,14,FALSE),0)</f>
        <v>0</v>
      </c>
      <c r="Z17" s="74">
        <f>_xlfn.IFNA(VLOOKUP(CONCATENATE($Y$5,$B17,$C17),'DRY2'!$A$6:$N$133,14,FALSE),0)</f>
        <v>0</v>
      </c>
      <c r="AA17" s="74">
        <f>_xlfn.IFNA(VLOOKUP(CONCATENATE($Z$5,$B17,$C17),'BUN1'!$A$6:$N$124,14,FALSE),0)</f>
        <v>0</v>
      </c>
      <c r="AB17" s="711">
        <f>_xlfn.IFNA(VLOOKUP(CONCATENATE($AB$5,$B17,$C17),BAL!$A$6:$N$124,14,FALSE),0)</f>
        <v>0</v>
      </c>
      <c r="AC17" s="74">
        <f>_xlfn.IFNA(VLOOKUP(CONCATENATE($AC$5,$B17,$C17),'MR1'!$A$6:$N$135,14,FALSE),0)</f>
        <v>0</v>
      </c>
      <c r="AD17" s="74">
        <f>_xlfn.IFNA(VLOOKUP(CONCATENATE($AC$5,$B17,$C17),'CAP2'!$A$6:$O$129,14,FALSE),0)</f>
        <v>0</v>
      </c>
      <c r="AE17" s="74">
        <f>_xlfn.IFNA(VLOOKUP(CONCATENATE($AD$5,$B17,$C17),'ESP2'!$A$6:$O$129,14,FALSE),0)</f>
        <v>0</v>
      </c>
      <c r="AF17" s="74">
        <f>_xlfn.IFNA(VLOOKUP(CONCATENATE($AE$5,$B17,$C17),'BUN2'!$A$6:$N$134,14,FALSE),0)</f>
        <v>0</v>
      </c>
      <c r="AG17" s="75">
        <f>_xlfn.IFNA(VLOOKUP(CONCATENATE($AF$5,$B17,$C17),SC!$A$6:$N$135,14,FALSE),0)</f>
        <v>0</v>
      </c>
      <c r="AH17" s="75">
        <f>_xlfn.IFNA(VLOOKUP(CONCATENATE($AG$5,$B17,$C17),'OG3'!$A$6:$N$131,14,FALSE),0)</f>
        <v>0</v>
      </c>
      <c r="AI17" s="74">
        <f>_xlfn.IFNA(VLOOKUP(CONCATENATE($AH$5,$B17,$C17),'MR2'!$A$6:$N$131,14,FALSE),0)</f>
        <v>0</v>
      </c>
      <c r="AJ17" s="74">
        <f>_xlfn.IFNA(VLOOKUP(CONCATENATE($AI$5,$B17,$C17),'BUS3'!$A$6:$N$135,14,FALSE),0)</f>
        <v>0</v>
      </c>
      <c r="AK17" s="74">
        <f>_xlfn.IFNA(VLOOKUP(CONCATENATE($AJ$5,$B17,$C17),'ESP4'!$A$6:$N$135,14,FALSE),0)</f>
        <v>0</v>
      </c>
      <c r="AL17" s="75">
        <f>_xlfn.IFNA(VLOOKUP(CONCATENATE($AK$5,$B17,$C17),FEST!$A$6:$N$133,14,FALSE),0)</f>
        <v>0</v>
      </c>
      <c r="AM17" s="75">
        <f>_xlfn.IFNA(VLOOKUP(CONCATENATE($AK$5,$B17,$C17),'MR3'!$A$6:$N$133,14,FALSE),0)</f>
        <v>0</v>
      </c>
      <c r="AN17" s="75">
        <f>_xlfn.IFNA(VLOOKUP(CONCATENATE($AK$5,$B17,$C17),'BUS4'!$A$6:$N$133,14,FALSE),0)</f>
        <v>0</v>
      </c>
      <c r="AO17" s="75">
        <f>_xlfn.IFNA(VLOOKUP(CONCATENATE($AN$5,$B17,$C17),'MR3'!$A$6:$N$77,14,FALSE),0)</f>
        <v>0</v>
      </c>
      <c r="AP17" s="75">
        <f>_xlfn.IFNA(VLOOKUP(CONCATENATE($AO$5,$B17,$C17),'BUS4'!$A$6:$N$250,14,FALSE),0)</f>
        <v>0</v>
      </c>
      <c r="AQ17" s="75">
        <f>_xlfn.IFNA(VLOOKUP(CONCATENATE($AQ$5,$B17,$C17),SC!$A$6:$O$255,14,FALSE),0)</f>
        <v>0</v>
      </c>
      <c r="AR17" s="75">
        <f>_xlfn.IFNA(VLOOKUP(CONCATENATE($AR$5,$B17,$C17),BAL!$A$6:$N$134,14,FALSE),0)</f>
        <v>0</v>
      </c>
      <c r="AS17" s="75">
        <f>_xlfn.IFNA(VLOOKUP(CONCATENATE($AS$5,$B17,$C17),BAL!$A$6:$N$134,14,FALSE),0)</f>
        <v>0</v>
      </c>
      <c r="AT17" s="75">
        <f>_xlfn.IFNA(VLOOKUP(CONCATENATE($AT$5,$B17,$C17),SC!$A$6:$O$135,14,FALSE),0)</f>
        <v>0</v>
      </c>
      <c r="AU17" s="75">
        <f>_xlfn.IFNA(VLOOKUP(CONCATENATE($AU$5,$B17,$C17),'MR1'!$A$6:$N$135,14,FALSE),0)</f>
        <v>0</v>
      </c>
      <c r="AV17" s="405"/>
      <c r="AW17" s="76">
        <f>_xlfn.IFNA(VLOOKUP(CONCATENATE($AV$5,$B17,$C17),'BUS4'!$A$6:$N$135,14,FALSE),0)</f>
        <v>0</v>
      </c>
      <c r="AX17" s="40"/>
    </row>
    <row r="18" spans="1:50" x14ac:dyDescent="0.3">
      <c r="A18" s="782"/>
      <c r="B18" s="315"/>
      <c r="C18" s="316"/>
      <c r="D18" s="316"/>
      <c r="E18" s="316"/>
      <c r="F18" s="317"/>
      <c r="G18" s="318"/>
      <c r="H18" s="69">
        <f t="shared" si="0"/>
        <v>0</v>
      </c>
      <c r="I18" s="455">
        <f t="shared" si="1"/>
        <v>0</v>
      </c>
      <c r="J18" s="73">
        <f t="shared" si="2"/>
        <v>4</v>
      </c>
      <c r="K18" s="74">
        <f>_xlfn.IFNA(VLOOKUP(CONCATENATE($J$5,$B18,$C18),'ESP1'!$A$6:$N$135,14,FALSE),0)</f>
        <v>0</v>
      </c>
      <c r="L18" s="74">
        <f>_xlfn.IFNA(VLOOKUP(CONCATENATE($L$5,$B18,$C18),'CAP1'!$A$6:$N$107,14,FALSE),0)</f>
        <v>0</v>
      </c>
      <c r="M18" s="74">
        <f>_xlfn.IFNA(VLOOKUP(CONCATENATE($L$5,$B18,$C18),WEST!$A$6:$N$107,14,FALSE),0)</f>
        <v>0</v>
      </c>
      <c r="N18" s="711">
        <f>_xlfn.IFNA(VLOOKUP(CONCATENATE($M$5,$B18,$C18),MUR!$A$6:$N$95,14,FALSE),0)</f>
        <v>0</v>
      </c>
      <c r="O18" s="74">
        <f>_xlfn.IFNA(VLOOKUP(CONCATENATE($N$5,$B18,$C18),'SER1'!$A$6:$N$131,14,FALSE),0)</f>
        <v>0</v>
      </c>
      <c r="P18" s="74">
        <f>_xlfn.IFNA(VLOOKUP(CONCATENATE($O$5,$B18,$C18),'BUS1'!$A$6:$N$110,14,FALSE),0)</f>
        <v>0</v>
      </c>
      <c r="Q18" s="74">
        <f>_xlfn.IFNA(VLOOKUP(CONCATENATE($P$5,$B18,$C18),'OG1'!$A$6:$N$135,14,FALSE),0)</f>
        <v>0</v>
      </c>
      <c r="R18" s="74">
        <f>_xlfn.IFNA(VLOOKUP(CONCATENATE($Q$5,$B18,$C18),'DRY1'!$A$6:$N$133,14,FALSE),0)</f>
        <v>0</v>
      </c>
      <c r="S18" s="74">
        <f>_xlfn.IFNA(VLOOKUP(CONCATENATE($R$5,$B18,$C18),DARD!G19,FALSE),0)</f>
        <v>0</v>
      </c>
      <c r="T18" s="74">
        <f>_xlfn.IFNA(VLOOKUP(CONCATENATE($S$5,$B18,$C18),'HO1'!$A$6:$N$56,14,FALSE),0)</f>
        <v>0</v>
      </c>
      <c r="U18" s="74">
        <f>_xlfn.IFNA(VLOOKUP(CONCATENATE($T$5,$B18,$C18),VIR!$A$6:$N$135,14,FALSE),0)</f>
        <v>0</v>
      </c>
      <c r="V18" s="74">
        <f>_xlfn.IFNA(VLOOKUP(CONCATENATE($U$5,$B18,$C18),'BUS2'!$A$8:$N$135,14,FALSE),0)</f>
        <v>0</v>
      </c>
      <c r="W18" s="74">
        <f>_xlfn.IFNA(VLOOKUP(CONCATENATE($V$5,$B18,$C18),BEV!$A$8:$N$135,14,FALSE),0)</f>
        <v>0</v>
      </c>
      <c r="X18" s="74">
        <f>_xlfn.IFNA(VLOOKUP(CONCATENATE($W$5,$B18,$C18),'OG2'!$A$6:$N$169,14,FALSE),0)</f>
        <v>0</v>
      </c>
      <c r="Y18" s="74">
        <f>_xlfn.IFNA(VLOOKUP(CONCATENATE($X$5,$B18,$C18),'SER2'!$A$6:$N$133,14,FALSE),0)</f>
        <v>0</v>
      </c>
      <c r="Z18" s="74">
        <f>_xlfn.IFNA(VLOOKUP(CONCATENATE($Y$5,$B18,$C18),'DRY2'!$A$6:$N$133,14,FALSE),0)</f>
        <v>0</v>
      </c>
      <c r="AA18" s="74">
        <f>_xlfn.IFNA(VLOOKUP(CONCATENATE($Z$5,$B18,$C18),'BUN1'!$A$6:$N$124,14,FALSE),0)</f>
        <v>0</v>
      </c>
      <c r="AB18" s="711">
        <f>_xlfn.IFNA(VLOOKUP(CONCATENATE($AB$5,$B18,$C18),BAL!$A$6:$N$124,14,FALSE),0)</f>
        <v>0</v>
      </c>
      <c r="AC18" s="74">
        <f>_xlfn.IFNA(VLOOKUP(CONCATENATE($AC$5,$B18,$C18),'MR1'!$A$6:$N$135,14,FALSE),0)</f>
        <v>0</v>
      </c>
      <c r="AD18" s="74">
        <f>_xlfn.IFNA(VLOOKUP(CONCATENATE($AC$5,$B18,$C18),'CAP2'!$A$6:$O$129,14,FALSE),0)</f>
        <v>0</v>
      </c>
      <c r="AE18" s="74">
        <f>_xlfn.IFNA(VLOOKUP(CONCATENATE($AD$5,$B18,$C18),'ESP2'!$A$6:$O$129,14,FALSE),0)</f>
        <v>0</v>
      </c>
      <c r="AF18" s="74">
        <f>_xlfn.IFNA(VLOOKUP(CONCATENATE($AE$5,$B18,$C18),'BUN2'!$A$6:$N$134,14,FALSE),0)</f>
        <v>0</v>
      </c>
      <c r="AG18" s="75">
        <f>_xlfn.IFNA(VLOOKUP(CONCATENATE($AF$5,$B18,$C18),SC!$A$6:$N$135,14,FALSE),0)</f>
        <v>0</v>
      </c>
      <c r="AH18" s="75">
        <f>_xlfn.IFNA(VLOOKUP(CONCATENATE($AG$5,$B18,$C18),'OG3'!$A$6:$N$131,14,FALSE),0)</f>
        <v>0</v>
      </c>
      <c r="AI18" s="74">
        <f>_xlfn.IFNA(VLOOKUP(CONCATENATE($AH$5,$B18,$C18),'MR2'!$A$6:$N$131,14,FALSE),0)</f>
        <v>0</v>
      </c>
      <c r="AJ18" s="74">
        <f>_xlfn.IFNA(VLOOKUP(CONCATENATE($AI$5,$B18,$C18),'BUS3'!$A$6:$N$135,14,FALSE),0)</f>
        <v>0</v>
      </c>
      <c r="AK18" s="74">
        <f>_xlfn.IFNA(VLOOKUP(CONCATENATE($AJ$5,$B18,$C18),'ESP4'!$A$6:$N$135,14,FALSE),0)</f>
        <v>0</v>
      </c>
      <c r="AL18" s="75">
        <f>_xlfn.IFNA(VLOOKUP(CONCATENATE($AK$5,$B18,$C18),FEST!$A$6:$N$133,14,FALSE),0)</f>
        <v>0</v>
      </c>
      <c r="AM18" s="75">
        <f>_xlfn.IFNA(VLOOKUP(CONCATENATE($AK$5,$B18,$C18),'MR3'!$A$6:$N$133,14,FALSE),0)</f>
        <v>0</v>
      </c>
      <c r="AN18" s="75">
        <f>_xlfn.IFNA(VLOOKUP(CONCATENATE($AK$5,$B18,$C18),'BUS4'!$A$6:$N$133,14,FALSE),0)</f>
        <v>0</v>
      </c>
      <c r="AO18" s="75">
        <f>_xlfn.IFNA(VLOOKUP(CONCATENATE($AN$5,$B18,$C18),'MR3'!$A$6:$N$77,14,FALSE),0)</f>
        <v>0</v>
      </c>
      <c r="AP18" s="75">
        <f>_xlfn.IFNA(VLOOKUP(CONCATENATE($AO$5,$B18,$C18),'BUS4'!$A$6:$N$250,14,FALSE),0)</f>
        <v>0</v>
      </c>
      <c r="AQ18" s="75">
        <f>_xlfn.IFNA(VLOOKUP(CONCATENATE($AQ$5,$B18,$C18),SC!$A$6:$O$255,14,FALSE),0)</f>
        <v>0</v>
      </c>
      <c r="AR18" s="75">
        <f>_xlfn.IFNA(VLOOKUP(CONCATENATE($AR$5,$B18,$C18),BAL!$A$6:$N$134,14,FALSE),0)</f>
        <v>0</v>
      </c>
      <c r="AS18" s="75">
        <f>_xlfn.IFNA(VLOOKUP(CONCATENATE($AS$5,$B18,$C18),BAL!$A$6:$N$134,14,FALSE),0)</f>
        <v>0</v>
      </c>
      <c r="AT18" s="75">
        <f>_xlfn.IFNA(VLOOKUP(CONCATENATE($AT$5,$B18,$C18),SC!$A$6:$O$135,14,FALSE),0)</f>
        <v>0</v>
      </c>
      <c r="AU18" s="75">
        <f>_xlfn.IFNA(VLOOKUP(CONCATENATE($AU$5,$B18,$C18),'MR1'!$A$6:$N$135,14,FALSE),0)</f>
        <v>0</v>
      </c>
      <c r="AV18" s="405"/>
      <c r="AW18" s="76">
        <f>_xlfn.IFNA(VLOOKUP(CONCATENATE($AV$5,$B18,$C18),'BUS4'!$A$6:$N$135,14,FALSE),0)</f>
        <v>0</v>
      </c>
      <c r="AX18" s="40"/>
    </row>
    <row r="19" spans="1:50" x14ac:dyDescent="0.3">
      <c r="A19" s="782"/>
      <c r="B19" s="315"/>
      <c r="C19" s="316"/>
      <c r="D19" s="316"/>
      <c r="E19" s="316"/>
      <c r="F19" s="317"/>
      <c r="G19" s="318"/>
      <c r="H19" s="69"/>
      <c r="I19" s="70"/>
      <c r="J19" s="73">
        <f t="shared" si="2"/>
        <v>4</v>
      </c>
      <c r="K19" s="74">
        <f>_xlfn.IFNA(VLOOKUP(CONCATENATE($J$5,$B19,$C19),'ESP1'!$A$6:$N$135,14,FALSE),0)</f>
        <v>0</v>
      </c>
      <c r="L19" s="74">
        <f>_xlfn.IFNA(VLOOKUP(CONCATENATE($L$5,$B19,$C19),'CAP1'!$A$6:$N$107,14,FALSE),0)</f>
        <v>0</v>
      </c>
      <c r="M19" s="74">
        <f>_xlfn.IFNA(VLOOKUP(CONCATENATE($L$5,$B19,$C19),WEST!$A$6:$N$107,14,FALSE),0)</f>
        <v>0</v>
      </c>
      <c r="N19" s="711">
        <f>_xlfn.IFNA(VLOOKUP(CONCATENATE($M$5,$B19,$C19),MUR!$A$6:$N$95,14,FALSE),0)</f>
        <v>0</v>
      </c>
      <c r="O19" s="74">
        <f>_xlfn.IFNA(VLOOKUP(CONCATENATE($N$5,$B19,$C19),'SER1'!$A$6:$N$131,14,FALSE),0)</f>
        <v>0</v>
      </c>
      <c r="P19" s="74">
        <f>_xlfn.IFNA(VLOOKUP(CONCATENATE($O$5,$B19,$C19),'BUS1'!$A$6:$N$110,14,FALSE),0)</f>
        <v>0</v>
      </c>
      <c r="Q19" s="74">
        <f>_xlfn.IFNA(VLOOKUP(CONCATENATE($P$5,$B19,$C19),'OG1'!$A$6:$N$135,14,FALSE),0)</f>
        <v>0</v>
      </c>
      <c r="R19" s="74">
        <f>_xlfn.IFNA(VLOOKUP(CONCATENATE($Q$5,$B19,$C19),'DRY1'!$A$6:$N$133,14,FALSE),0)</f>
        <v>0</v>
      </c>
      <c r="S19" s="74">
        <f>_xlfn.IFNA(VLOOKUP(CONCATENATE($R$5,$B19,$C19),DARD!G20,FALSE),0)</f>
        <v>0</v>
      </c>
      <c r="T19" s="74">
        <f>_xlfn.IFNA(VLOOKUP(CONCATENATE($S$5,$B19,$C19),'HO1'!$A$6:$N$56,14,FALSE),0)</f>
        <v>0</v>
      </c>
      <c r="U19" s="74">
        <f>_xlfn.IFNA(VLOOKUP(CONCATENATE($T$5,$B19,$C19),VIR!$A$6:$N$135,14,FALSE),0)</f>
        <v>0</v>
      </c>
      <c r="V19" s="74">
        <f>_xlfn.IFNA(VLOOKUP(CONCATENATE($U$5,$B19,$C19),'BUS2'!$A$8:$N$135,14,FALSE),0)</f>
        <v>0</v>
      </c>
      <c r="W19" s="74">
        <f>_xlfn.IFNA(VLOOKUP(CONCATENATE($V$5,$B19,$C19),BEV!$A$8:$N$135,14,FALSE),0)</f>
        <v>0</v>
      </c>
      <c r="X19" s="74">
        <f>_xlfn.IFNA(VLOOKUP(CONCATENATE($W$5,$B19,$C19),'OG2'!$A$6:$N$169,14,FALSE),0)</f>
        <v>0</v>
      </c>
      <c r="Y19" s="74">
        <f>_xlfn.IFNA(VLOOKUP(CONCATENATE($X$5,$B19,$C19),'SER2'!$A$6:$N$133,14,FALSE),0)</f>
        <v>0</v>
      </c>
      <c r="Z19" s="74">
        <f>_xlfn.IFNA(VLOOKUP(CONCATENATE($Y$5,$B19,$C19),'DRY2'!$A$6:$N$133,14,FALSE),0)</f>
        <v>0</v>
      </c>
      <c r="AA19" s="74">
        <f>_xlfn.IFNA(VLOOKUP(CONCATENATE($Z$5,$B19,$C19),'BUN1'!$A$6:$N$124,14,FALSE),0)</f>
        <v>0</v>
      </c>
      <c r="AB19" s="711">
        <f>_xlfn.IFNA(VLOOKUP(CONCATENATE($AB$5,$B19,$C19),BAL!$A$6:$N$124,14,FALSE),0)</f>
        <v>0</v>
      </c>
      <c r="AC19" s="74">
        <f>_xlfn.IFNA(VLOOKUP(CONCATENATE($AC$5,$B19,$C19),'MR1'!$A$6:$N$135,14,FALSE),0)</f>
        <v>0</v>
      </c>
      <c r="AD19" s="74">
        <f>_xlfn.IFNA(VLOOKUP(CONCATENATE($AC$5,$B19,$C19),'CAP2'!$A$6:$O$129,14,FALSE),0)</f>
        <v>0</v>
      </c>
      <c r="AE19" s="74">
        <f>_xlfn.IFNA(VLOOKUP(CONCATENATE($AD$5,$B19,$C19),'ESP2'!$A$6:$O$129,14,FALSE),0)</f>
        <v>0</v>
      </c>
      <c r="AF19" s="74">
        <f>_xlfn.IFNA(VLOOKUP(CONCATENATE($AE$5,$B19,$C19),'BUN2'!$A$6:$N$134,14,FALSE),0)</f>
        <v>0</v>
      </c>
      <c r="AG19" s="75">
        <f>_xlfn.IFNA(VLOOKUP(CONCATENATE($AF$5,$B19,$C19),SC!$A$6:$N$135,14,FALSE),0)</f>
        <v>0</v>
      </c>
      <c r="AH19" s="75">
        <f>_xlfn.IFNA(VLOOKUP(CONCATENATE($AG$5,$B19,$C19),'OG3'!$A$6:$N$131,14,FALSE),0)</f>
        <v>0</v>
      </c>
      <c r="AI19" s="74">
        <f>_xlfn.IFNA(VLOOKUP(CONCATENATE($AH$5,$B19,$C19),'MR2'!$A$6:$N$131,14,FALSE),0)</f>
        <v>0</v>
      </c>
      <c r="AJ19" s="74">
        <f>_xlfn.IFNA(VLOOKUP(CONCATENATE($AI$5,$B19,$C19),'BUS3'!$A$6:$N$135,14,FALSE),0)</f>
        <v>0</v>
      </c>
      <c r="AK19" s="74">
        <f>_xlfn.IFNA(VLOOKUP(CONCATENATE($AJ$5,$B19,$C19),'ESP4'!$A$6:$N$135,14,FALSE),0)</f>
        <v>0</v>
      </c>
      <c r="AL19" s="75">
        <f>_xlfn.IFNA(VLOOKUP(CONCATENATE($AK$5,$B19,$C19),FEST!$A$6:$N$133,14,FALSE),0)</f>
        <v>0</v>
      </c>
      <c r="AM19" s="75">
        <f>_xlfn.IFNA(VLOOKUP(CONCATENATE($AK$5,$B19,$C19),'MR3'!$A$6:$N$133,14,FALSE),0)</f>
        <v>0</v>
      </c>
      <c r="AN19" s="75">
        <f>_xlfn.IFNA(VLOOKUP(CONCATENATE($AK$5,$B19,$C19),'BUS4'!$A$6:$N$133,14,FALSE),0)</f>
        <v>0</v>
      </c>
      <c r="AO19" s="75">
        <f>_xlfn.IFNA(VLOOKUP(CONCATENATE($AN$5,$B19,$C19),'MR3'!$A$6:$N$77,14,FALSE),0)</f>
        <v>0</v>
      </c>
      <c r="AP19" s="75">
        <f>_xlfn.IFNA(VLOOKUP(CONCATENATE($AO$5,$B19,$C19),'BUS4'!$A$6:$N$250,14,FALSE),0)</f>
        <v>0</v>
      </c>
      <c r="AQ19" s="75">
        <f>_xlfn.IFNA(VLOOKUP(CONCATENATE($AQ$5,$B19,$C19),SC!$A$6:$O$255,14,FALSE),0)</f>
        <v>0</v>
      </c>
      <c r="AR19" s="75">
        <f>_xlfn.IFNA(VLOOKUP(CONCATENATE($AR$5,$B19,$C19),BAL!$A$6:$N$134,14,FALSE),0)</f>
        <v>0</v>
      </c>
      <c r="AS19" s="75">
        <f>_xlfn.IFNA(VLOOKUP(CONCATENATE($AS$5,$B19,$C19),BAL!$A$6:$N$134,14,FALSE),0)</f>
        <v>0</v>
      </c>
      <c r="AT19" s="75">
        <f>_xlfn.IFNA(VLOOKUP(CONCATENATE($AT$5,$B19,$C19),SC!$A$6:$O$135,14,FALSE),0)</f>
        <v>0</v>
      </c>
      <c r="AU19" s="75">
        <f>_xlfn.IFNA(VLOOKUP(CONCATENATE($AU$5,$B19,$C19),'MR1'!$A$6:$N$135,14,FALSE),0)</f>
        <v>0</v>
      </c>
      <c r="AV19" s="405"/>
      <c r="AW19" s="439">
        <f>_xlfn.IFNA(VLOOKUP(CONCATENATE($AV$5,$B19,$C19),'BUS4'!$A$6:$N$135,14,FALSE),0)</f>
        <v>0</v>
      </c>
      <c r="AX19" s="40"/>
    </row>
    <row r="20" spans="1:50" x14ac:dyDescent="0.3">
      <c r="A20" s="782"/>
      <c r="B20" s="315"/>
      <c r="C20" s="316"/>
      <c r="D20" s="316"/>
      <c r="E20" s="316"/>
      <c r="F20" s="317"/>
      <c r="G20" s="318"/>
      <c r="H20" s="69"/>
      <c r="I20" s="70"/>
      <c r="J20" s="73">
        <f t="shared" si="2"/>
        <v>4</v>
      </c>
      <c r="K20" s="74">
        <f>_xlfn.IFNA(VLOOKUP(CONCATENATE($J$5,$B20,$C20),'ESP1'!$A$6:$N$135,14,FALSE),0)</f>
        <v>0</v>
      </c>
      <c r="L20" s="74">
        <f>_xlfn.IFNA(VLOOKUP(CONCATENATE($L$5,$B20,$C20),'CAP1'!$A$6:$N$107,14,FALSE),0)</f>
        <v>0</v>
      </c>
      <c r="M20" s="74">
        <f>_xlfn.IFNA(VLOOKUP(CONCATENATE($L$5,$B20,$C20),WEST!$A$6:$N$107,14,FALSE),0)</f>
        <v>0</v>
      </c>
      <c r="N20" s="711">
        <f>_xlfn.IFNA(VLOOKUP(CONCATENATE($M$5,$B20,$C20),MUR!$A$6:$N$95,14,FALSE),0)</f>
        <v>0</v>
      </c>
      <c r="O20" s="74">
        <f>_xlfn.IFNA(VLOOKUP(CONCATENATE($N$5,$B20,$C20),'SER1'!$A$6:$N$131,14,FALSE),0)</f>
        <v>0</v>
      </c>
      <c r="P20" s="74">
        <f>_xlfn.IFNA(VLOOKUP(CONCATENATE($O$5,$B20,$C20),'BUS1'!$A$6:$N$110,14,FALSE),0)</f>
        <v>0</v>
      </c>
      <c r="Q20" s="74">
        <f>_xlfn.IFNA(VLOOKUP(CONCATENATE($P$5,$B20,$C20),'OG1'!$A$6:$N$135,14,FALSE),0)</f>
        <v>0</v>
      </c>
      <c r="R20" s="74">
        <f>_xlfn.IFNA(VLOOKUP(CONCATENATE($Q$5,$B20,$C20),'DRY1'!$A$6:$N$133,14,FALSE),0)</f>
        <v>0</v>
      </c>
      <c r="S20" s="74">
        <f>_xlfn.IFNA(VLOOKUP(CONCATENATE($R$5,$B20,$C20),DARD!G21,FALSE),0)</f>
        <v>0</v>
      </c>
      <c r="T20" s="74">
        <f>_xlfn.IFNA(VLOOKUP(CONCATENATE($S$5,$B20,$C20),'HO1'!$A$6:$N$56,14,FALSE),0)</f>
        <v>0</v>
      </c>
      <c r="U20" s="74">
        <f>_xlfn.IFNA(VLOOKUP(CONCATENATE($T$5,$B20,$C20),VIR!$A$6:$N$135,14,FALSE),0)</f>
        <v>0</v>
      </c>
      <c r="V20" s="74">
        <f>_xlfn.IFNA(VLOOKUP(CONCATENATE($U$5,$B20,$C20),'BUS2'!$A$8:$N$135,14,FALSE),0)</f>
        <v>0</v>
      </c>
      <c r="W20" s="74">
        <f>_xlfn.IFNA(VLOOKUP(CONCATENATE($V$5,$B20,$C20),BEV!$A$8:$N$135,14,FALSE),0)</f>
        <v>0</v>
      </c>
      <c r="X20" s="74">
        <f>_xlfn.IFNA(VLOOKUP(CONCATENATE($W$5,$B20,$C20),'OG2'!$A$6:$N$169,14,FALSE),0)</f>
        <v>0</v>
      </c>
      <c r="Y20" s="74">
        <f>_xlfn.IFNA(VLOOKUP(CONCATENATE($X$5,$B20,$C20),'SER2'!$A$6:$N$133,14,FALSE),0)</f>
        <v>0</v>
      </c>
      <c r="Z20" s="74">
        <f>_xlfn.IFNA(VLOOKUP(CONCATENATE($Y$5,$B20,$C20),'DRY2'!$A$6:$N$133,14,FALSE),0)</f>
        <v>0</v>
      </c>
      <c r="AA20" s="74">
        <f>_xlfn.IFNA(VLOOKUP(CONCATENATE($Z$5,$B20,$C20),'BUN1'!$A$6:$N$124,14,FALSE),0)</f>
        <v>0</v>
      </c>
      <c r="AB20" s="711">
        <f>_xlfn.IFNA(VLOOKUP(CONCATENATE($AB$5,$B20,$C20),BAL!$A$6:$N$124,14,FALSE),0)</f>
        <v>0</v>
      </c>
      <c r="AC20" s="74">
        <f>_xlfn.IFNA(VLOOKUP(CONCATENATE($AC$5,$B20,$C20),'MR1'!$A$6:$N$135,14,FALSE),0)</f>
        <v>0</v>
      </c>
      <c r="AD20" s="74">
        <f>_xlfn.IFNA(VLOOKUP(CONCATENATE($AC$5,$B20,$C20),'CAP2'!$A$6:$O$129,14,FALSE),0)</f>
        <v>0</v>
      </c>
      <c r="AE20" s="74">
        <f>_xlfn.IFNA(VLOOKUP(CONCATENATE($AD$5,$B20,$C20),'ESP2'!$A$6:$O$129,14,FALSE),0)</f>
        <v>0</v>
      </c>
      <c r="AF20" s="74">
        <f>_xlfn.IFNA(VLOOKUP(CONCATENATE($AE$5,$B20,$C20),'BUN2'!$A$6:$N$134,14,FALSE),0)</f>
        <v>0</v>
      </c>
      <c r="AG20" s="75">
        <f>_xlfn.IFNA(VLOOKUP(CONCATENATE($AF$5,$B20,$C20),SC!$A$6:$N$135,14,FALSE),0)</f>
        <v>0</v>
      </c>
      <c r="AH20" s="75">
        <f>_xlfn.IFNA(VLOOKUP(CONCATENATE($AG$5,$B20,$C20),'OG3'!$A$6:$N$131,14,FALSE),0)</f>
        <v>0</v>
      </c>
      <c r="AI20" s="74">
        <f>_xlfn.IFNA(VLOOKUP(CONCATENATE($AH$5,$B20,$C20),'MR2'!$A$6:$N$131,14,FALSE),0)</f>
        <v>0</v>
      </c>
      <c r="AJ20" s="74">
        <f>_xlfn.IFNA(VLOOKUP(CONCATENATE($AI$5,$B20,$C20),'BUS3'!$A$6:$N$135,14,FALSE),0)</f>
        <v>0</v>
      </c>
      <c r="AK20" s="74">
        <f>_xlfn.IFNA(VLOOKUP(CONCATENATE($AJ$5,$B20,$C20),'ESP4'!$A$6:$N$135,14,FALSE),0)</f>
        <v>0</v>
      </c>
      <c r="AL20" s="75">
        <f>_xlfn.IFNA(VLOOKUP(CONCATENATE($AK$5,$B20,$C20),FEST!$A$6:$N$133,14,FALSE),0)</f>
        <v>0</v>
      </c>
      <c r="AM20" s="75">
        <f>_xlfn.IFNA(VLOOKUP(CONCATENATE($AK$5,$B20,$C20),'MR3'!$A$6:$N$133,14,FALSE),0)</f>
        <v>0</v>
      </c>
      <c r="AN20" s="75">
        <f>_xlfn.IFNA(VLOOKUP(CONCATENATE($AK$5,$B20,$C20),'BUS4'!$A$6:$N$133,14,FALSE),0)</f>
        <v>0</v>
      </c>
      <c r="AO20" s="75">
        <f>_xlfn.IFNA(VLOOKUP(CONCATENATE($AN$5,$B20,$C20),'MR3'!$A$6:$N$77,14,FALSE),0)</f>
        <v>0</v>
      </c>
      <c r="AP20" s="75">
        <f>_xlfn.IFNA(VLOOKUP(CONCATENATE($AO$5,$B20,$C20),'BUS4'!$A$6:$N$250,14,FALSE),0)</f>
        <v>0</v>
      </c>
      <c r="AQ20" s="75">
        <f>_xlfn.IFNA(VLOOKUP(CONCATENATE($AQ$5,$B20,$C20),SC!$A$6:$O$255,14,FALSE),0)</f>
        <v>0</v>
      </c>
      <c r="AR20" s="75">
        <f>_xlfn.IFNA(VLOOKUP(CONCATENATE($AR$5,$B20,$C20),BAL!$A$6:$N$134,14,FALSE),0)</f>
        <v>0</v>
      </c>
      <c r="AS20" s="75">
        <f>_xlfn.IFNA(VLOOKUP(CONCATENATE($AS$5,$B20,$C20),BAL!$A$6:$N$134,14,FALSE),0)</f>
        <v>0</v>
      </c>
      <c r="AT20" s="75">
        <f>_xlfn.IFNA(VLOOKUP(CONCATENATE($AT$5,$B20,$C20),SC!$A$6:$O$135,14,FALSE),0)</f>
        <v>0</v>
      </c>
      <c r="AU20" s="75">
        <f>_xlfn.IFNA(VLOOKUP(CONCATENATE($AU$5,$B20,$C20),'MR1'!$A$6:$N$135,14,FALSE),0)</f>
        <v>0</v>
      </c>
      <c r="AV20" s="405"/>
      <c r="AW20" s="76"/>
      <c r="AX20" s="40"/>
    </row>
    <row r="21" spans="1:50" x14ac:dyDescent="0.3">
      <c r="A21" s="782"/>
      <c r="B21" s="315"/>
      <c r="C21" s="316"/>
      <c r="D21" s="316"/>
      <c r="E21" s="316"/>
      <c r="F21" s="317"/>
      <c r="G21" s="318"/>
      <c r="H21" s="69"/>
      <c r="I21" s="70"/>
      <c r="J21" s="73"/>
      <c r="K21" s="74">
        <f>_xlfn.IFNA(VLOOKUP(CONCATENATE($J$5,$B21,$C21),'ESP1'!$A$6:$N$135,14,FALSE),0)</f>
        <v>0</v>
      </c>
      <c r="L21" s="74">
        <f>_xlfn.IFNA(VLOOKUP(CONCATENATE($L$5,$B21,$C21),'CAP1'!$A$6:$N$107,14,FALSE),0)</f>
        <v>0</v>
      </c>
      <c r="M21" s="74">
        <f>_xlfn.IFNA(VLOOKUP(CONCATENATE($L$5,$B21,$C21),WEST!$A$6:$N$107,14,FALSE),0)</f>
        <v>0</v>
      </c>
      <c r="N21" s="711">
        <f>_xlfn.IFNA(VLOOKUP(CONCATENATE($M$5,$B21,$C21),MUR!$A$6:$N$95,14,FALSE),0)</f>
        <v>0</v>
      </c>
      <c r="O21" s="74">
        <f>_xlfn.IFNA(VLOOKUP(CONCATENATE($N$5,$B21,$C21),'SER1'!$A$6:$N$131,14,FALSE),0)</f>
        <v>0</v>
      </c>
      <c r="P21" s="74">
        <f>_xlfn.IFNA(VLOOKUP(CONCATENATE($O$5,$B21,$C21),'BUS1'!$A$6:$N$110,14,FALSE),0)</f>
        <v>0</v>
      </c>
      <c r="Q21" s="74">
        <f>_xlfn.IFNA(VLOOKUP(CONCATENATE($P$5,$B21,$C21),'OG1'!$A$6:$N$135,14,FALSE),0)</f>
        <v>0</v>
      </c>
      <c r="R21" s="74">
        <f>_xlfn.IFNA(VLOOKUP(CONCATENATE($Q$5,$B21,$C21),'DRY1'!$A$6:$N$133,14,FALSE),0)</f>
        <v>0</v>
      </c>
      <c r="S21" s="74">
        <f>_xlfn.IFNA(VLOOKUP(CONCATENATE($R$5,$B21,$C21),DARD!G22,FALSE),0)</f>
        <v>0</v>
      </c>
      <c r="T21" s="74">
        <f>_xlfn.IFNA(VLOOKUP(CONCATENATE($S$5,$B21,$C21),'HO1'!$A$6:$N$56,14,FALSE),0)</f>
        <v>0</v>
      </c>
      <c r="U21" s="74">
        <f>_xlfn.IFNA(VLOOKUP(CONCATENATE($T$5,$B21,$C21),VIR!$A$6:$N$135,14,FALSE),0)</f>
        <v>0</v>
      </c>
      <c r="V21" s="74">
        <f>_xlfn.IFNA(VLOOKUP(CONCATENATE($U$5,$B21,$C21),'BUS2'!$A$8:$N$135,14,FALSE),0)</f>
        <v>0</v>
      </c>
      <c r="W21" s="74">
        <f>_xlfn.IFNA(VLOOKUP(CONCATENATE($V$5,$B21,$C21),BEV!$A$8:$N$135,14,FALSE),0)</f>
        <v>0</v>
      </c>
      <c r="X21" s="74">
        <f>_xlfn.IFNA(VLOOKUP(CONCATENATE($W$5,$B21,$C21),'OG2'!$A$6:$N$169,14,FALSE),0)</f>
        <v>0</v>
      </c>
      <c r="Y21" s="74">
        <f>_xlfn.IFNA(VLOOKUP(CONCATENATE($X$5,$B21,$C21),'SER2'!$A$6:$N$133,14,FALSE),0)</f>
        <v>0</v>
      </c>
      <c r="Z21" s="74">
        <f>_xlfn.IFNA(VLOOKUP(CONCATENATE($Y$5,$B21,$C21),'DRY2'!$A$6:$N$133,14,FALSE),0)</f>
        <v>0</v>
      </c>
      <c r="AA21" s="74">
        <f>_xlfn.IFNA(VLOOKUP(CONCATENATE($Z$5,$B21,$C21),'BUN1'!$A$6:$N$124,14,FALSE),0)</f>
        <v>0</v>
      </c>
      <c r="AB21" s="711">
        <f>_xlfn.IFNA(VLOOKUP(CONCATENATE($AB$5,$B21,$C21),BAL!$A$6:$N$124,14,FALSE),0)</f>
        <v>0</v>
      </c>
      <c r="AC21" s="74">
        <f>_xlfn.IFNA(VLOOKUP(CONCATENATE($AC$5,$B21,$C21),'MR1'!$A$6:$N$135,14,FALSE),0)</f>
        <v>0</v>
      </c>
      <c r="AD21" s="74">
        <f>_xlfn.IFNA(VLOOKUP(CONCATENATE($AC$5,$B21,$C21),'CAP2'!$A$6:$O$129,14,FALSE),0)</f>
        <v>0</v>
      </c>
      <c r="AE21" s="74">
        <f>_xlfn.IFNA(VLOOKUP(CONCATENATE($AD$5,$B21,$C21),'ESP2'!$A$6:$O$129,14,FALSE),0)</f>
        <v>0</v>
      </c>
      <c r="AF21" s="74">
        <f>_xlfn.IFNA(VLOOKUP(CONCATENATE($AE$5,$B21,$C21),'BUN2'!$A$6:$N$134,14,FALSE),0)</f>
        <v>0</v>
      </c>
      <c r="AG21" s="75">
        <f>_xlfn.IFNA(VLOOKUP(CONCATENATE($AF$5,$B21,$C21),SC!$A$6:$N$135,14,FALSE),0)</f>
        <v>0</v>
      </c>
      <c r="AH21" s="75">
        <f>_xlfn.IFNA(VLOOKUP(CONCATENATE($AG$5,$B21,$C21),'OG3'!$A$6:$N$131,14,FALSE),0)</f>
        <v>0</v>
      </c>
      <c r="AI21" s="74">
        <f>_xlfn.IFNA(VLOOKUP(CONCATENATE($AH$5,$B21,$C21),'MR2'!$A$6:$N$131,14,FALSE),0)</f>
        <v>0</v>
      </c>
      <c r="AJ21" s="74">
        <f>_xlfn.IFNA(VLOOKUP(CONCATENATE($AI$5,$B21,$C21),'BUS3'!$A$6:$N$135,14,FALSE),0)</f>
        <v>0</v>
      </c>
      <c r="AK21" s="74">
        <f>_xlfn.IFNA(VLOOKUP(CONCATENATE($AJ$5,$B21,$C21),'ESP4'!$A$6:$N$135,14,FALSE),0)</f>
        <v>0</v>
      </c>
      <c r="AL21" s="75">
        <f>_xlfn.IFNA(VLOOKUP(CONCATENATE($AK$5,$B21,$C21),FEST!$A$6:$N$133,14,FALSE),0)</f>
        <v>0</v>
      </c>
      <c r="AM21" s="75">
        <f>_xlfn.IFNA(VLOOKUP(CONCATENATE($AK$5,$B21,$C21),'MR3'!$A$6:$N$133,14,FALSE),0)</f>
        <v>0</v>
      </c>
      <c r="AN21" s="75">
        <f>_xlfn.IFNA(VLOOKUP(CONCATENATE($AK$5,$B21,$C21),'BUS4'!$A$6:$N$133,14,FALSE),0)</f>
        <v>0</v>
      </c>
      <c r="AO21" s="75">
        <f>_xlfn.IFNA(VLOOKUP(CONCATENATE($AN$5,$B21,$C21),'MR3'!$A$6:$N$77,14,FALSE),0)</f>
        <v>0</v>
      </c>
      <c r="AP21" s="75">
        <f>_xlfn.IFNA(VLOOKUP(CONCATENATE($AO$5,$B21,$C21),'BUS4'!$A$6:$N$250,14,FALSE),0)</f>
        <v>0</v>
      </c>
      <c r="AQ21" s="75">
        <f>_xlfn.IFNA(VLOOKUP(CONCATENATE($AQ$5,$B21,$C21),SC!$A$6:$O$255,14,FALSE),0)</f>
        <v>0</v>
      </c>
      <c r="AR21" s="75">
        <f>_xlfn.IFNA(VLOOKUP(CONCATENATE($AR$5,$B21,$C21),BAL!$A$6:$N$134,14,FALSE),0)</f>
        <v>0</v>
      </c>
      <c r="AS21" s="75">
        <f>_xlfn.IFNA(VLOOKUP(CONCATENATE($AS$5,$B21,$C21),BAL!$A$6:$N$134,14,FALSE),0)</f>
        <v>0</v>
      </c>
      <c r="AT21" s="75">
        <f>_xlfn.IFNA(VLOOKUP(CONCATENATE($AT$5,$B21,$C21),SC!$A$6:$O$135,14,FALSE),0)</f>
        <v>0</v>
      </c>
      <c r="AU21" s="75">
        <f>_xlfn.IFNA(VLOOKUP(CONCATENATE($AU$5,$B21,$C21),'MR1'!$A$6:$N$135,14,FALSE),0)</f>
        <v>0</v>
      </c>
      <c r="AV21" s="405"/>
      <c r="AW21" s="76"/>
      <c r="AX21" s="40"/>
    </row>
    <row r="22" spans="1:50" x14ac:dyDescent="0.3">
      <c r="A22" s="782"/>
      <c r="B22" s="315"/>
      <c r="C22" s="316"/>
      <c r="D22" s="316"/>
      <c r="E22" s="316"/>
      <c r="F22" s="317"/>
      <c r="G22" s="318"/>
      <c r="H22" s="69"/>
      <c r="I22" s="70"/>
      <c r="J22" s="73"/>
      <c r="K22" s="74">
        <f>_xlfn.IFNA(VLOOKUP(CONCATENATE($J$5,$B22,$C22),'ESP1'!$A$6:$N$135,14,FALSE),0)</f>
        <v>0</v>
      </c>
      <c r="L22" s="74">
        <f>_xlfn.IFNA(VLOOKUP(CONCATENATE($L$5,$B22,$C22),'CAP1'!$A$6:$N$107,14,FALSE),0)</f>
        <v>0</v>
      </c>
      <c r="M22" s="74">
        <f>_xlfn.IFNA(VLOOKUP(CONCATENATE($L$5,$B22,$C22),WEST!$A$6:$N$107,14,FALSE),0)</f>
        <v>0</v>
      </c>
      <c r="N22" s="711">
        <f>_xlfn.IFNA(VLOOKUP(CONCATENATE($M$5,$B22,$C22),MUR!$A$6:$N$95,14,FALSE),0)</f>
        <v>0</v>
      </c>
      <c r="O22" s="74">
        <f>_xlfn.IFNA(VLOOKUP(CONCATENATE($N$5,$B22,$C22),'SER1'!$A$6:$N$131,14,FALSE),0)</f>
        <v>0</v>
      </c>
      <c r="P22" s="74">
        <f>_xlfn.IFNA(VLOOKUP(CONCATENATE($O$5,$B22,$C22),'BUS1'!$A$6:$N$110,14,FALSE),0)</f>
        <v>0</v>
      </c>
      <c r="Q22" s="74">
        <f>_xlfn.IFNA(VLOOKUP(CONCATENATE($P$5,$B22,$C22),'OG1'!$A$6:$N$135,14,FALSE),0)</f>
        <v>0</v>
      </c>
      <c r="R22" s="74">
        <f>_xlfn.IFNA(VLOOKUP(CONCATENATE($Q$5,$B22,$C22),'DRY1'!$A$6:$N$133,14,FALSE),0)</f>
        <v>0</v>
      </c>
      <c r="S22" s="74">
        <f>_xlfn.IFNA(VLOOKUP(CONCATENATE($R$5,$B22,$C22),DARD!G23,FALSE),0)</f>
        <v>0</v>
      </c>
      <c r="T22" s="74">
        <f>_xlfn.IFNA(VLOOKUP(CONCATENATE($S$5,$B22,$C22),'HO1'!$A$6:$N$56,14,FALSE),0)</f>
        <v>0</v>
      </c>
      <c r="U22" s="74">
        <f>_xlfn.IFNA(VLOOKUP(CONCATENATE($T$5,$B22,$C22),VIR!$A$6:$N$135,14,FALSE),0)</f>
        <v>0</v>
      </c>
      <c r="V22" s="74">
        <f>_xlfn.IFNA(VLOOKUP(CONCATENATE($U$5,$B22,$C22),'BUS2'!$A$8:$N$135,14,FALSE),0)</f>
        <v>0</v>
      </c>
      <c r="W22" s="74">
        <f>_xlfn.IFNA(VLOOKUP(CONCATENATE($V$5,$B22,$C22),BEV!$A$8:$N$135,14,FALSE),0)</f>
        <v>0</v>
      </c>
      <c r="X22" s="74">
        <f>_xlfn.IFNA(VLOOKUP(CONCATENATE($W$5,$B22,$C22),'OG2'!$A$6:$N$169,14,FALSE),0)</f>
        <v>0</v>
      </c>
      <c r="Y22" s="74">
        <f>_xlfn.IFNA(VLOOKUP(CONCATENATE($X$5,$B22,$C22),'SER2'!$A$6:$N$133,14,FALSE),0)</f>
        <v>0</v>
      </c>
      <c r="Z22" s="74">
        <f>_xlfn.IFNA(VLOOKUP(CONCATENATE($Y$5,$B22,$C22),'DRY2'!$A$6:$N$133,14,FALSE),0)</f>
        <v>0</v>
      </c>
      <c r="AA22" s="74">
        <f>_xlfn.IFNA(VLOOKUP(CONCATENATE($Z$5,$B22,$C22),'BUN1'!$A$6:$N$124,14,FALSE),0)</f>
        <v>0</v>
      </c>
      <c r="AB22" s="711">
        <f>_xlfn.IFNA(VLOOKUP(CONCATENATE($AB$5,$B22,$C22),BAL!$A$6:$N$124,14,FALSE),0)</f>
        <v>0</v>
      </c>
      <c r="AC22" s="74">
        <f>_xlfn.IFNA(VLOOKUP(CONCATENATE($AC$5,$B22,$C22),'MR1'!$A$6:$N$135,14,FALSE),0)</f>
        <v>0</v>
      </c>
      <c r="AD22" s="74">
        <f>_xlfn.IFNA(VLOOKUP(CONCATENATE($AC$5,$B22,$C22),'CAP2'!$A$6:$O$129,14,FALSE),0)</f>
        <v>0</v>
      </c>
      <c r="AE22" s="74">
        <f>_xlfn.IFNA(VLOOKUP(CONCATENATE($AD$5,$B22,$C22),'ESP2'!$A$6:$O$129,14,FALSE),0)</f>
        <v>0</v>
      </c>
      <c r="AF22" s="74">
        <f>_xlfn.IFNA(VLOOKUP(CONCATENATE($AE$5,$B22,$C22),'BUN2'!$A$6:$N$134,14,FALSE),0)</f>
        <v>0</v>
      </c>
      <c r="AG22" s="75">
        <f>_xlfn.IFNA(VLOOKUP(CONCATENATE($AF$5,$B22,$C22),SC!$A$6:$N$135,14,FALSE),0)</f>
        <v>0</v>
      </c>
      <c r="AH22" s="75">
        <f>_xlfn.IFNA(VLOOKUP(CONCATENATE($AG$5,$B22,$C22),'OG3'!$A$6:$N$131,14,FALSE),0)</f>
        <v>0</v>
      </c>
      <c r="AI22" s="74">
        <f>_xlfn.IFNA(VLOOKUP(CONCATENATE($AH$5,$B22,$C22),'MR2'!$A$6:$N$131,14,FALSE),0)</f>
        <v>0</v>
      </c>
      <c r="AJ22" s="74">
        <f>_xlfn.IFNA(VLOOKUP(CONCATENATE($AI$5,$B22,$C22),'BUS3'!$A$6:$N$135,14,FALSE),0)</f>
        <v>0</v>
      </c>
      <c r="AK22" s="74">
        <f>_xlfn.IFNA(VLOOKUP(CONCATENATE($AJ$5,$B22,$C22),'ESP4'!$A$6:$N$135,14,FALSE),0)</f>
        <v>0</v>
      </c>
      <c r="AL22" s="75">
        <f>_xlfn.IFNA(VLOOKUP(CONCATENATE($AK$5,$B22,$C22),FEST!$A$6:$N$133,14,FALSE),0)</f>
        <v>0</v>
      </c>
      <c r="AM22" s="75">
        <f>_xlfn.IFNA(VLOOKUP(CONCATENATE($AK$5,$B22,$C22),'MR3'!$A$6:$N$133,14,FALSE),0)</f>
        <v>0</v>
      </c>
      <c r="AN22" s="75">
        <f>_xlfn.IFNA(VLOOKUP(CONCATENATE($AK$5,$B22,$C22),'BUS4'!$A$6:$N$133,14,FALSE),0)</f>
        <v>0</v>
      </c>
      <c r="AO22" s="75">
        <f>_xlfn.IFNA(VLOOKUP(CONCATENATE($AN$5,$B22,$C22),'MR3'!$A$6:$N$77,14,FALSE),0)</f>
        <v>0</v>
      </c>
      <c r="AP22" s="75">
        <f>_xlfn.IFNA(VLOOKUP(CONCATENATE($AO$5,$B22,$C22),'BUS4'!$A$6:$N$250,14,FALSE),0)</f>
        <v>0</v>
      </c>
      <c r="AQ22" s="75">
        <f>_xlfn.IFNA(VLOOKUP(CONCATENATE($AQ$5,$B22,$C22),SC!$A$6:$O$255,14,FALSE),0)</f>
        <v>0</v>
      </c>
      <c r="AR22" s="75">
        <f>_xlfn.IFNA(VLOOKUP(CONCATENATE($AR$5,$B22,$C22),BAL!$A$6:$N$134,14,FALSE),0)</f>
        <v>0</v>
      </c>
      <c r="AS22" s="75">
        <f>_xlfn.IFNA(VLOOKUP(CONCATENATE($AS$5,$B22,$C22),BAL!$A$6:$N$134,14,FALSE),0)</f>
        <v>0</v>
      </c>
      <c r="AT22" s="75">
        <f>_xlfn.IFNA(VLOOKUP(CONCATENATE($AT$5,$B22,$C22),SC!$A$6:$O$135,14,FALSE),0)</f>
        <v>0</v>
      </c>
      <c r="AU22" s="75">
        <f>_xlfn.IFNA(VLOOKUP(CONCATENATE($AU$5,$B22,$C22),'MR1'!$A$6:$N$135,14,FALSE),0)</f>
        <v>0</v>
      </c>
      <c r="AV22" s="405"/>
      <c r="AW22" s="76"/>
      <c r="AX22" s="40"/>
    </row>
    <row r="23" spans="1:50" x14ac:dyDescent="0.3">
      <c r="A23" s="782"/>
      <c r="B23" s="315"/>
      <c r="C23" s="316"/>
      <c r="D23" s="316"/>
      <c r="E23" s="316"/>
      <c r="F23" s="317"/>
      <c r="G23" s="318"/>
      <c r="H23" s="69"/>
      <c r="I23" s="70"/>
      <c r="J23" s="73"/>
      <c r="K23" s="74">
        <f>_xlfn.IFNA(VLOOKUP(CONCATENATE($J$5,$B23,$C23),'ESP1'!$A$6:$N$135,14,FALSE),0)</f>
        <v>0</v>
      </c>
      <c r="L23" s="74">
        <f>_xlfn.IFNA(VLOOKUP(CONCATENATE($L$5,$B23,$C23),'CAP1'!$A$6:$N$107,14,FALSE),0)</f>
        <v>0</v>
      </c>
      <c r="M23" s="74">
        <f>_xlfn.IFNA(VLOOKUP(CONCATENATE($L$5,$B23,$C23),WEST!$A$6:$N$107,14,FALSE),0)</f>
        <v>0</v>
      </c>
      <c r="N23" s="711">
        <f>_xlfn.IFNA(VLOOKUP(CONCATENATE($M$5,$B23,$C23),MUR!$A$6:$N$95,14,FALSE),0)</f>
        <v>0</v>
      </c>
      <c r="O23" s="74">
        <f>_xlfn.IFNA(VLOOKUP(CONCATENATE($N$5,$B23,$C23),'SER1'!$A$6:$N$131,14,FALSE),0)</f>
        <v>0</v>
      </c>
      <c r="P23" s="74">
        <f>_xlfn.IFNA(VLOOKUP(CONCATENATE($O$5,$B23,$C23),'BUS1'!$A$6:$N$110,14,FALSE),0)</f>
        <v>0</v>
      </c>
      <c r="Q23" s="74">
        <f>_xlfn.IFNA(VLOOKUP(CONCATENATE($P$5,$B23,$C23),'OG1'!$A$6:$N$135,14,FALSE),0)</f>
        <v>0</v>
      </c>
      <c r="R23" s="74">
        <f>_xlfn.IFNA(VLOOKUP(CONCATENATE($Q$5,$B23,$C23),'DRY1'!$A$6:$N$133,14,FALSE),0)</f>
        <v>0</v>
      </c>
      <c r="S23" s="74">
        <f>_xlfn.IFNA(VLOOKUP(CONCATENATE($R$5,$B23,$C23),DARD!G24,FALSE),0)</f>
        <v>0</v>
      </c>
      <c r="T23" s="74">
        <f>_xlfn.IFNA(VLOOKUP(CONCATENATE($S$5,$B23,$C23),'HO1'!$A$6:$N$56,14,FALSE),0)</f>
        <v>0</v>
      </c>
      <c r="U23" s="74">
        <f>_xlfn.IFNA(VLOOKUP(CONCATENATE($T$5,$B23,$C23),VIR!$A$6:$N$135,14,FALSE),0)</f>
        <v>0</v>
      </c>
      <c r="V23" s="74">
        <f>_xlfn.IFNA(VLOOKUP(CONCATENATE($U$5,$B23,$C23),'BUS2'!$A$8:$N$135,14,FALSE),0)</f>
        <v>0</v>
      </c>
      <c r="W23" s="74">
        <f>_xlfn.IFNA(VLOOKUP(CONCATENATE($V$5,$B23,$C23),BEV!$A$8:$N$135,14,FALSE),0)</f>
        <v>0</v>
      </c>
      <c r="X23" s="74">
        <f>_xlfn.IFNA(VLOOKUP(CONCATENATE($W$5,$B23,$C23),'OG2'!$A$6:$N$169,14,FALSE),0)</f>
        <v>0</v>
      </c>
      <c r="Y23" s="74">
        <f>_xlfn.IFNA(VLOOKUP(CONCATENATE($X$5,$B23,$C23),'SER2'!$A$6:$N$133,14,FALSE),0)</f>
        <v>0</v>
      </c>
      <c r="Z23" s="74">
        <f>_xlfn.IFNA(VLOOKUP(CONCATENATE($Y$5,$B23,$C23),'DRY2'!$A$6:$N$133,14,FALSE),0)</f>
        <v>0</v>
      </c>
      <c r="AA23" s="74">
        <f>_xlfn.IFNA(VLOOKUP(CONCATENATE($Z$5,$B23,$C23),'BUN1'!$A$6:$N$124,14,FALSE),0)</f>
        <v>0</v>
      </c>
      <c r="AB23" s="711">
        <f>_xlfn.IFNA(VLOOKUP(CONCATENATE($AB$5,$B23,$C23),BAL!$A$6:$N$124,14,FALSE),0)</f>
        <v>0</v>
      </c>
      <c r="AC23" s="74">
        <f>_xlfn.IFNA(VLOOKUP(CONCATENATE($AC$5,$B23,$C23),'MR1'!$A$6:$N$135,14,FALSE),0)</f>
        <v>0</v>
      </c>
      <c r="AD23" s="74">
        <f>_xlfn.IFNA(VLOOKUP(CONCATENATE($AC$5,$B23,$C23),'CAP2'!$A$6:$O$129,14,FALSE),0)</f>
        <v>0</v>
      </c>
      <c r="AE23" s="74">
        <f>_xlfn.IFNA(VLOOKUP(CONCATENATE($AD$5,$B23,$C23),'ESP2'!$A$6:$O$129,14,FALSE),0)</f>
        <v>0</v>
      </c>
      <c r="AF23" s="74">
        <f>_xlfn.IFNA(VLOOKUP(CONCATENATE($AE$5,$B23,$C23),'BUN2'!$A$6:$N$134,14,FALSE),0)</f>
        <v>0</v>
      </c>
      <c r="AG23" s="75">
        <f>_xlfn.IFNA(VLOOKUP(CONCATENATE($AF$5,$B23,$C23),SC!$A$6:$N$135,14,FALSE),0)</f>
        <v>0</v>
      </c>
      <c r="AH23" s="75">
        <f>_xlfn.IFNA(VLOOKUP(CONCATENATE($AG$5,$B23,$C23),'OG3'!$A$6:$N$131,14,FALSE),0)</f>
        <v>0</v>
      </c>
      <c r="AI23" s="74">
        <f>_xlfn.IFNA(VLOOKUP(CONCATENATE($AH$5,$B23,$C23),'MR2'!$A$6:$N$131,14,FALSE),0)</f>
        <v>0</v>
      </c>
      <c r="AJ23" s="74">
        <f>_xlfn.IFNA(VLOOKUP(CONCATENATE($AI$5,$B23,$C23),'BUS3'!$A$6:$N$135,14,FALSE),0)</f>
        <v>0</v>
      </c>
      <c r="AK23" s="74">
        <f>_xlfn.IFNA(VLOOKUP(CONCATENATE($AJ$5,$B23,$C23),'ESP4'!$A$6:$N$135,14,FALSE),0)</f>
        <v>0</v>
      </c>
      <c r="AL23" s="75">
        <f>_xlfn.IFNA(VLOOKUP(CONCATENATE($AK$5,$B23,$C23),FEST!$A$6:$N$133,14,FALSE),0)</f>
        <v>0</v>
      </c>
      <c r="AM23" s="75">
        <f>_xlfn.IFNA(VLOOKUP(CONCATENATE($AK$5,$B23,$C23),'MR3'!$A$6:$N$133,14,FALSE),0)</f>
        <v>0</v>
      </c>
      <c r="AN23" s="75">
        <f>_xlfn.IFNA(VLOOKUP(CONCATENATE($AK$5,$B23,$C23),'BUS4'!$A$6:$N$133,14,FALSE),0)</f>
        <v>0</v>
      </c>
      <c r="AO23" s="75">
        <f>_xlfn.IFNA(VLOOKUP(CONCATENATE($AN$5,$B23,$C23),'MR3'!$A$6:$N$77,14,FALSE),0)</f>
        <v>0</v>
      </c>
      <c r="AP23" s="75">
        <f>_xlfn.IFNA(VLOOKUP(CONCATENATE($AO$5,$B23,$C23),'BUS4'!$A$6:$N$250,14,FALSE),0)</f>
        <v>0</v>
      </c>
      <c r="AQ23" s="75">
        <f>_xlfn.IFNA(VLOOKUP(CONCATENATE($AQ$5,$B23,$C23),SC!$A$6:$O$255,14,FALSE),0)</f>
        <v>0</v>
      </c>
      <c r="AR23" s="75">
        <f>_xlfn.IFNA(VLOOKUP(CONCATENATE($AR$5,$B23,$C23),BAL!$A$6:$N$134,14,FALSE),0)</f>
        <v>0</v>
      </c>
      <c r="AS23" s="75">
        <f>_xlfn.IFNA(VLOOKUP(CONCATENATE($AS$5,$B23,$C23),BAL!$A$6:$N$134,14,FALSE),0)</f>
        <v>0</v>
      </c>
      <c r="AT23" s="75">
        <f>_xlfn.IFNA(VLOOKUP(CONCATENATE($AT$5,$B23,$C23),SC!$A$6:$O$135,14,FALSE),0)</f>
        <v>0</v>
      </c>
      <c r="AU23" s="75">
        <f>_xlfn.IFNA(VLOOKUP(CONCATENATE($AU$5,$B23,$C23),'MR1'!$A$6:$N$135,14,FALSE),0)</f>
        <v>0</v>
      </c>
      <c r="AV23" s="405"/>
      <c r="AW23" s="76"/>
      <c r="AX23" s="40"/>
    </row>
    <row r="24" spans="1:50" x14ac:dyDescent="0.3">
      <c r="A24" s="782"/>
      <c r="B24" s="315"/>
      <c r="C24" s="316"/>
      <c r="D24" s="316"/>
      <c r="E24" s="316"/>
      <c r="F24" s="317"/>
      <c r="G24" s="318"/>
      <c r="H24" s="69"/>
      <c r="I24" s="70"/>
      <c r="J24" s="73"/>
      <c r="K24" s="74">
        <f>_xlfn.IFNA(VLOOKUP(CONCATENATE($J$5,$B24,$C24),'ESP1'!$A$6:$N$135,14,FALSE),0)</f>
        <v>0</v>
      </c>
      <c r="L24" s="74">
        <f>_xlfn.IFNA(VLOOKUP(CONCATENATE($L$5,$B24,$C24),'CAP1'!$A$6:$N$107,14,FALSE),0)</f>
        <v>0</v>
      </c>
      <c r="M24" s="74">
        <f>_xlfn.IFNA(VLOOKUP(CONCATENATE($L$5,$B24,$C24),WEST!$A$6:$N$107,14,FALSE),0)</f>
        <v>0</v>
      </c>
      <c r="N24" s="711">
        <f>_xlfn.IFNA(VLOOKUP(CONCATENATE($M$5,$B24,$C24),MUR!$A$6:$N$95,14,FALSE),0)</f>
        <v>0</v>
      </c>
      <c r="O24" s="74">
        <f>_xlfn.IFNA(VLOOKUP(CONCATENATE($N$5,$B24,$C24),'SER1'!$A$6:$N$131,14,FALSE),0)</f>
        <v>0</v>
      </c>
      <c r="P24" s="74">
        <f>_xlfn.IFNA(VLOOKUP(CONCATENATE($O$5,$B24,$C24),'BUS1'!$A$6:$N$110,14,FALSE),0)</f>
        <v>0</v>
      </c>
      <c r="Q24" s="74">
        <f>_xlfn.IFNA(VLOOKUP(CONCATENATE($P$5,$B24,$C24),'OG1'!$A$6:$N$135,14,FALSE),0)</f>
        <v>0</v>
      </c>
      <c r="R24" s="74">
        <f>_xlfn.IFNA(VLOOKUP(CONCATENATE($Q$5,$B24,$C24),'DRY1'!$A$6:$N$133,14,FALSE),0)</f>
        <v>0</v>
      </c>
      <c r="S24" s="74">
        <f>_xlfn.IFNA(VLOOKUP(CONCATENATE($R$5,$B24,$C24),DARD!G25,FALSE),0)</f>
        <v>0</v>
      </c>
      <c r="T24" s="74">
        <f>_xlfn.IFNA(VLOOKUP(CONCATENATE($S$5,$B24,$C24),'HO1'!$A$6:$N$56,14,FALSE),0)</f>
        <v>0</v>
      </c>
      <c r="U24" s="74">
        <f>_xlfn.IFNA(VLOOKUP(CONCATENATE($T$5,$B24,$C24),VIR!$A$6:$N$135,14,FALSE),0)</f>
        <v>0</v>
      </c>
      <c r="V24" s="74">
        <f>_xlfn.IFNA(VLOOKUP(CONCATENATE($U$5,$B24,$C24),'BUS2'!$A$8:$N$135,14,FALSE),0)</f>
        <v>0</v>
      </c>
      <c r="W24" s="74">
        <f>_xlfn.IFNA(VLOOKUP(CONCATENATE($V$5,$B24,$C24),BEV!$A$8:$N$135,14,FALSE),0)</f>
        <v>0</v>
      </c>
      <c r="X24" s="74">
        <f>_xlfn.IFNA(VLOOKUP(CONCATENATE($W$5,$B24,$C24),'OG2'!$A$6:$N$169,14,FALSE),0)</f>
        <v>0</v>
      </c>
      <c r="Y24" s="74">
        <f>_xlfn.IFNA(VLOOKUP(CONCATENATE($X$5,$B24,$C24),'SER2'!$A$6:$N$133,14,FALSE),0)</f>
        <v>0</v>
      </c>
      <c r="Z24" s="74">
        <f>_xlfn.IFNA(VLOOKUP(CONCATENATE($Y$5,$B24,$C24),'DRY2'!$A$6:$N$133,14,FALSE),0)</f>
        <v>0</v>
      </c>
      <c r="AA24" s="74">
        <f>_xlfn.IFNA(VLOOKUP(CONCATENATE($Z$5,$B24,$C24),'BUN1'!$A$6:$N$124,14,FALSE),0)</f>
        <v>0</v>
      </c>
      <c r="AB24" s="711">
        <f>_xlfn.IFNA(VLOOKUP(CONCATENATE($AB$5,$B24,$C24),BAL!$A$6:$N$124,14,FALSE),0)</f>
        <v>0</v>
      </c>
      <c r="AC24" s="74">
        <f>_xlfn.IFNA(VLOOKUP(CONCATENATE($AC$5,$B24,$C24),'MR1'!$A$6:$N$135,14,FALSE),0)</f>
        <v>0</v>
      </c>
      <c r="AD24" s="74">
        <f>_xlfn.IFNA(VLOOKUP(CONCATENATE($AC$5,$B24,$C24),'CAP2'!$A$6:$O$129,14,FALSE),0)</f>
        <v>0</v>
      </c>
      <c r="AE24" s="74">
        <f>_xlfn.IFNA(VLOOKUP(CONCATENATE($AD$5,$B24,$C24),'ESP2'!$A$6:$O$129,14,FALSE),0)</f>
        <v>0</v>
      </c>
      <c r="AF24" s="74">
        <f>_xlfn.IFNA(VLOOKUP(CONCATENATE($AE$5,$B24,$C24),'BUN2'!$A$6:$N$134,14,FALSE),0)</f>
        <v>0</v>
      </c>
      <c r="AG24" s="75">
        <f>_xlfn.IFNA(VLOOKUP(CONCATENATE($AF$5,$B24,$C24),SC!$A$6:$N$135,14,FALSE),0)</f>
        <v>0</v>
      </c>
      <c r="AH24" s="75">
        <f>_xlfn.IFNA(VLOOKUP(CONCATENATE($AG$5,$B24,$C24),'OG3'!$A$6:$N$131,14,FALSE),0)</f>
        <v>0</v>
      </c>
      <c r="AI24" s="74">
        <f>_xlfn.IFNA(VLOOKUP(CONCATENATE($AH$5,$B24,$C24),'MR2'!$A$6:$N$131,14,FALSE),0)</f>
        <v>0</v>
      </c>
      <c r="AJ24" s="74">
        <f>_xlfn.IFNA(VLOOKUP(CONCATENATE($AI$5,$B24,$C24),'BUS3'!$A$6:$N$135,14,FALSE),0)</f>
        <v>0</v>
      </c>
      <c r="AK24" s="74">
        <f>_xlfn.IFNA(VLOOKUP(CONCATENATE($AJ$5,$B24,$C24),'ESP4'!$A$6:$N$135,14,FALSE),0)</f>
        <v>0</v>
      </c>
      <c r="AL24" s="75">
        <f>_xlfn.IFNA(VLOOKUP(CONCATENATE($AK$5,$B24,$C24),FEST!$A$6:$N$133,14,FALSE),0)</f>
        <v>0</v>
      </c>
      <c r="AM24" s="75">
        <f>_xlfn.IFNA(VLOOKUP(CONCATENATE($AK$5,$B24,$C24),'MR3'!$A$6:$N$133,14,FALSE),0)</f>
        <v>0</v>
      </c>
      <c r="AN24" s="75">
        <f>_xlfn.IFNA(VLOOKUP(CONCATENATE($AK$5,$B24,$C24),'BUS4'!$A$6:$N$133,14,FALSE),0)</f>
        <v>0</v>
      </c>
      <c r="AO24" s="75">
        <f>_xlfn.IFNA(VLOOKUP(CONCATENATE($AN$5,$B24,$C24),'MR3'!$A$6:$N$77,14,FALSE),0)</f>
        <v>0</v>
      </c>
      <c r="AP24" s="75">
        <f>_xlfn.IFNA(VLOOKUP(CONCATENATE($AO$5,$B24,$C24),'BUS4'!$A$6:$N$250,14,FALSE),0)</f>
        <v>0</v>
      </c>
      <c r="AQ24" s="75">
        <f>_xlfn.IFNA(VLOOKUP(CONCATENATE($AQ$5,$B24,$C24),SC!$A$6:$O$255,14,FALSE),0)</f>
        <v>0</v>
      </c>
      <c r="AR24" s="75">
        <f>_xlfn.IFNA(VLOOKUP(CONCATENATE($AR$5,$B24,$C24),BAL!$A$6:$N$134,14,FALSE),0)</f>
        <v>0</v>
      </c>
      <c r="AS24" s="75">
        <f>_xlfn.IFNA(VLOOKUP(CONCATENATE($AS$5,$B24,$C24),BAL!$A$6:$N$134,14,FALSE),0)</f>
        <v>0</v>
      </c>
      <c r="AT24" s="75">
        <f>_xlfn.IFNA(VLOOKUP(CONCATENATE($AT$5,$B24,$C24),SC!$A$6:$O$135,14,FALSE),0)</f>
        <v>0</v>
      </c>
      <c r="AU24" s="75">
        <f>_xlfn.IFNA(VLOOKUP(CONCATENATE($AU$5,$B24,$C24),'MR1'!$A$6:$N$135,14,FALSE),0)</f>
        <v>0</v>
      </c>
      <c r="AV24" s="405"/>
      <c r="AW24" s="76"/>
      <c r="AX24" s="40"/>
    </row>
    <row r="25" spans="1:50" x14ac:dyDescent="0.3">
      <c r="A25" s="782"/>
      <c r="B25" s="315"/>
      <c r="C25" s="316"/>
      <c r="D25" s="316"/>
      <c r="E25" s="316"/>
      <c r="F25" s="317"/>
      <c r="G25" s="318"/>
      <c r="H25" s="69"/>
      <c r="I25" s="70"/>
      <c r="J25" s="73"/>
      <c r="K25" s="74">
        <f>_xlfn.IFNA(VLOOKUP(CONCATENATE($J$5,$B25,$C25),'ESP1'!$A$6:$N$135,14,FALSE),0)</f>
        <v>0</v>
      </c>
      <c r="L25" s="74">
        <f>_xlfn.IFNA(VLOOKUP(CONCATENATE($L$5,$B25,$C25),'CAP1'!$A$6:$N$107,14,FALSE),0)</f>
        <v>0</v>
      </c>
      <c r="M25" s="74">
        <f>_xlfn.IFNA(VLOOKUP(CONCATENATE($L$5,$B25,$C25),WEST!$A$6:$N$107,14,FALSE),0)</f>
        <v>0</v>
      </c>
      <c r="N25" s="711">
        <f>_xlfn.IFNA(VLOOKUP(CONCATENATE($M$5,$B25,$C25),MUR!$A$6:$N$95,14,FALSE),0)</f>
        <v>0</v>
      </c>
      <c r="O25" s="74">
        <f>_xlfn.IFNA(VLOOKUP(CONCATENATE($N$5,$B25,$C25),'SER1'!$A$6:$N$131,14,FALSE),0)</f>
        <v>0</v>
      </c>
      <c r="P25" s="74">
        <f>_xlfn.IFNA(VLOOKUP(CONCATENATE($O$5,$B25,$C25),'BUS1'!$A$6:$N$110,14,FALSE),0)</f>
        <v>0</v>
      </c>
      <c r="Q25" s="74">
        <f>_xlfn.IFNA(VLOOKUP(CONCATENATE($P$5,$B25,$C25),'OG1'!$A$6:$N$135,14,FALSE),0)</f>
        <v>0</v>
      </c>
      <c r="R25" s="74">
        <f>_xlfn.IFNA(VLOOKUP(CONCATENATE($Q$5,$B25,$C25),'DRY1'!$A$6:$N$133,14,FALSE),0)</f>
        <v>0</v>
      </c>
      <c r="S25" s="74">
        <f>_xlfn.IFNA(VLOOKUP(CONCATENATE($R$5,$B25,$C25),DARD!G26,FALSE),0)</f>
        <v>0</v>
      </c>
      <c r="T25" s="74">
        <f>_xlfn.IFNA(VLOOKUP(CONCATENATE($S$5,$B25,$C25),'HO1'!$A$6:$N$56,14,FALSE),0)</f>
        <v>0</v>
      </c>
      <c r="U25" s="74">
        <f>_xlfn.IFNA(VLOOKUP(CONCATENATE($T$5,$B25,$C25),VIR!$A$6:$N$135,14,FALSE),0)</f>
        <v>0</v>
      </c>
      <c r="V25" s="74">
        <f>_xlfn.IFNA(VLOOKUP(CONCATENATE($U$5,$B25,$C25),'BUS2'!$A$8:$N$135,14,FALSE),0)</f>
        <v>0</v>
      </c>
      <c r="W25" s="74">
        <f>_xlfn.IFNA(VLOOKUP(CONCATENATE($V$5,$B25,$C25),BEV!$A$8:$N$135,14,FALSE),0)</f>
        <v>0</v>
      </c>
      <c r="X25" s="74">
        <f>_xlfn.IFNA(VLOOKUP(CONCATENATE($W$5,$B25,$C25),'OG2'!$A$6:$N$169,14,FALSE),0)</f>
        <v>0</v>
      </c>
      <c r="Y25" s="74">
        <f>_xlfn.IFNA(VLOOKUP(CONCATENATE($X$5,$B25,$C25),'SER2'!$A$6:$N$133,14,FALSE),0)</f>
        <v>0</v>
      </c>
      <c r="Z25" s="74">
        <f>_xlfn.IFNA(VLOOKUP(CONCATENATE($Y$5,$B25,$C25),'DRY2'!$A$6:$N$133,14,FALSE),0)</f>
        <v>0</v>
      </c>
      <c r="AA25" s="74">
        <f>_xlfn.IFNA(VLOOKUP(CONCATENATE($Z$5,$B25,$C25),'BUN1'!$A$6:$N$124,14,FALSE),0)</f>
        <v>0</v>
      </c>
      <c r="AB25" s="711">
        <f>_xlfn.IFNA(VLOOKUP(CONCATENATE($AB$5,$B25,$C25),BAL!$A$6:$N$124,14,FALSE),0)</f>
        <v>0</v>
      </c>
      <c r="AC25" s="74">
        <f>_xlfn.IFNA(VLOOKUP(CONCATENATE($AC$5,$B25,$C25),'MR1'!$A$6:$N$135,14,FALSE),0)</f>
        <v>0</v>
      </c>
      <c r="AD25" s="74">
        <f>_xlfn.IFNA(VLOOKUP(CONCATENATE($AC$5,$B25,$C25),'CAP2'!$A$6:$O$129,14,FALSE),0)</f>
        <v>0</v>
      </c>
      <c r="AE25" s="74">
        <f>_xlfn.IFNA(VLOOKUP(CONCATENATE($AD$5,$B25,$C25),'ESP2'!$A$6:$O$129,14,FALSE),0)</f>
        <v>0</v>
      </c>
      <c r="AF25" s="74">
        <f>_xlfn.IFNA(VLOOKUP(CONCATENATE($AE$5,$B25,$C25),'BUN2'!$A$6:$N$134,14,FALSE),0)</f>
        <v>0</v>
      </c>
      <c r="AG25" s="75">
        <f>_xlfn.IFNA(VLOOKUP(CONCATENATE($AF$5,$B25,$C25),SC!$A$6:$N$135,14,FALSE),0)</f>
        <v>0</v>
      </c>
      <c r="AH25" s="75">
        <f>_xlfn.IFNA(VLOOKUP(CONCATENATE($AG$5,$B25,$C25),'OG3'!$A$6:$N$131,14,FALSE),0)</f>
        <v>0</v>
      </c>
      <c r="AI25" s="74">
        <f>_xlfn.IFNA(VLOOKUP(CONCATENATE($AH$5,$B25,$C25),'MR2'!$A$6:$N$131,14,FALSE),0)</f>
        <v>0</v>
      </c>
      <c r="AJ25" s="74">
        <f>_xlfn.IFNA(VLOOKUP(CONCATENATE($AI$5,$B25,$C25),'BUS3'!$A$6:$N$135,14,FALSE),0)</f>
        <v>0</v>
      </c>
      <c r="AK25" s="74">
        <f>_xlfn.IFNA(VLOOKUP(CONCATENATE($AJ$5,$B25,$C25),'ESP4'!$A$6:$N$135,14,FALSE),0)</f>
        <v>0</v>
      </c>
      <c r="AL25" s="75">
        <f>_xlfn.IFNA(VLOOKUP(CONCATENATE($AK$5,$B25,$C25),FEST!$A$6:$N$133,14,FALSE),0)</f>
        <v>0</v>
      </c>
      <c r="AM25" s="75">
        <f>_xlfn.IFNA(VLOOKUP(CONCATENATE($AK$5,$B25,$C25),'MR3'!$A$6:$N$133,14,FALSE),0)</f>
        <v>0</v>
      </c>
      <c r="AN25" s="75">
        <f>_xlfn.IFNA(VLOOKUP(CONCATENATE($AK$5,$B25,$C25),'BUS4'!$A$6:$N$133,14,FALSE),0)</f>
        <v>0</v>
      </c>
      <c r="AO25" s="75">
        <f>_xlfn.IFNA(VLOOKUP(CONCATENATE($AN$5,$B25,$C25),'MR3'!$A$6:$N$77,14,FALSE),0)</f>
        <v>0</v>
      </c>
      <c r="AP25" s="75">
        <f>_xlfn.IFNA(VLOOKUP(CONCATENATE($AO$5,$B25,$C25),'BUS4'!$A$6:$N$250,14,FALSE),0)</f>
        <v>0</v>
      </c>
      <c r="AQ25" s="75">
        <f>_xlfn.IFNA(VLOOKUP(CONCATENATE($AQ$5,$B25,$C25),SC!$A$6:$O$255,14,FALSE),0)</f>
        <v>0</v>
      </c>
      <c r="AR25" s="75">
        <f>_xlfn.IFNA(VLOOKUP(CONCATENATE($AR$5,$B25,$C25),BAL!$A$6:$N$134,14,FALSE),0)</f>
        <v>0</v>
      </c>
      <c r="AS25" s="75">
        <f>_xlfn.IFNA(VLOOKUP(CONCATENATE($AS$5,$B25,$C25),BAL!$A$6:$N$134,14,FALSE),0)</f>
        <v>0</v>
      </c>
      <c r="AT25" s="75">
        <f>_xlfn.IFNA(VLOOKUP(CONCATENATE($AT$5,$B25,$C25),SC!$A$6:$O$135,14,FALSE),0)</f>
        <v>0</v>
      </c>
      <c r="AU25" s="75">
        <f>_xlfn.IFNA(VLOOKUP(CONCATENATE($AU$5,$B25,$C25),'MR1'!$A$6:$N$135,14,FALSE),0)</f>
        <v>0</v>
      </c>
      <c r="AV25" s="405"/>
      <c r="AW25" s="76"/>
      <c r="AX25" s="40"/>
    </row>
    <row r="26" spans="1:50" x14ac:dyDescent="0.3">
      <c r="A26" s="782"/>
      <c r="B26" s="315"/>
      <c r="C26" s="316"/>
      <c r="D26" s="316"/>
      <c r="E26" s="316"/>
      <c r="F26" s="317"/>
      <c r="G26" s="318"/>
      <c r="H26" s="69"/>
      <c r="I26" s="70"/>
      <c r="J26" s="73"/>
      <c r="K26" s="74">
        <f>_xlfn.IFNA(VLOOKUP(CONCATENATE($J$5,$B26,$C26),'ESP1'!$A$6:$N$135,14,FALSE),0)</f>
        <v>0</v>
      </c>
      <c r="L26" s="74">
        <f>_xlfn.IFNA(VLOOKUP(CONCATENATE($L$5,$B26,$C26),'CAP1'!$A$6:$N$107,14,FALSE),0)</f>
        <v>0</v>
      </c>
      <c r="M26" s="74">
        <f>_xlfn.IFNA(VLOOKUP(CONCATENATE($L$5,$B26,$C26),WEST!$A$6:$N$107,14,FALSE),0)</f>
        <v>0</v>
      </c>
      <c r="N26" s="711">
        <f>_xlfn.IFNA(VLOOKUP(CONCATENATE($M$5,$B26,$C26),MUR!$A$6:$N$95,14,FALSE),0)</f>
        <v>0</v>
      </c>
      <c r="O26" s="74">
        <f>_xlfn.IFNA(VLOOKUP(CONCATENATE($N$5,$B26,$C26),'SER1'!$A$6:$N$131,14,FALSE),0)</f>
        <v>0</v>
      </c>
      <c r="P26" s="74">
        <f>_xlfn.IFNA(VLOOKUP(CONCATENATE($O$5,$B26,$C26),'BUS1'!$A$6:$N$110,14,FALSE),0)</f>
        <v>0</v>
      </c>
      <c r="Q26" s="74">
        <f>_xlfn.IFNA(VLOOKUP(CONCATENATE($P$5,$B26,$C26),'OG1'!$A$6:$N$135,14,FALSE),0)</f>
        <v>0</v>
      </c>
      <c r="R26" s="74">
        <f>_xlfn.IFNA(VLOOKUP(CONCATENATE($Q$5,$B26,$C26),'DRY1'!$A$6:$N$133,14,FALSE),0)</f>
        <v>0</v>
      </c>
      <c r="S26" s="74">
        <f>_xlfn.IFNA(VLOOKUP(CONCATENATE($R$5,$B26,$C26),DARD!G27,FALSE),0)</f>
        <v>0</v>
      </c>
      <c r="T26" s="74">
        <f>_xlfn.IFNA(VLOOKUP(CONCATENATE($S$5,$B26,$C26),'HO1'!$A$6:$N$56,14,FALSE),0)</f>
        <v>0</v>
      </c>
      <c r="U26" s="74">
        <f>_xlfn.IFNA(VLOOKUP(CONCATENATE($T$5,$B26,$C26),VIR!$A$6:$N$135,14,FALSE),0)</f>
        <v>0</v>
      </c>
      <c r="V26" s="74">
        <f>_xlfn.IFNA(VLOOKUP(CONCATENATE($U$5,$B26,$C26),'BUS2'!$A$8:$N$135,14,FALSE),0)</f>
        <v>0</v>
      </c>
      <c r="W26" s="74">
        <f>_xlfn.IFNA(VLOOKUP(CONCATENATE($V$5,$B26,$C26),BEV!$A$8:$N$135,14,FALSE),0)</f>
        <v>0</v>
      </c>
      <c r="X26" s="74">
        <f>_xlfn.IFNA(VLOOKUP(CONCATENATE($W$5,$B26,$C26),'OG2'!$A$6:$N$169,14,FALSE),0)</f>
        <v>0</v>
      </c>
      <c r="Y26" s="74">
        <f>_xlfn.IFNA(VLOOKUP(CONCATENATE($X$5,$B26,$C26),'SER2'!$A$6:$N$133,14,FALSE),0)</f>
        <v>0</v>
      </c>
      <c r="Z26" s="74">
        <f>_xlfn.IFNA(VLOOKUP(CONCATENATE($Y$5,$B26,$C26),'DRY2'!$A$6:$N$133,14,FALSE),0)</f>
        <v>0</v>
      </c>
      <c r="AA26" s="74">
        <f>_xlfn.IFNA(VLOOKUP(CONCATENATE($Z$5,$B26,$C26),'BUN1'!$A$6:$N$124,14,FALSE),0)</f>
        <v>0</v>
      </c>
      <c r="AB26" s="711">
        <f>_xlfn.IFNA(VLOOKUP(CONCATENATE($AB$5,$B26,$C26),BAL!$A$6:$N$124,14,FALSE),0)</f>
        <v>0</v>
      </c>
      <c r="AC26" s="74">
        <f>_xlfn.IFNA(VLOOKUP(CONCATENATE($AC$5,$B26,$C26),'MR1'!$A$6:$N$135,14,FALSE),0)</f>
        <v>0</v>
      </c>
      <c r="AD26" s="74">
        <f>_xlfn.IFNA(VLOOKUP(CONCATENATE($AC$5,$B26,$C26),'CAP2'!$A$6:$O$129,14,FALSE),0)</f>
        <v>0</v>
      </c>
      <c r="AE26" s="74">
        <f>_xlfn.IFNA(VLOOKUP(CONCATENATE($AD$5,$B26,$C26),'ESP2'!$A$6:$O$129,14,FALSE),0)</f>
        <v>0</v>
      </c>
      <c r="AF26" s="74">
        <f>_xlfn.IFNA(VLOOKUP(CONCATENATE($AE$5,$B26,$C26),'BUN2'!$A$6:$N$134,14,FALSE),0)</f>
        <v>0</v>
      </c>
      <c r="AG26" s="75">
        <f>_xlfn.IFNA(VLOOKUP(CONCATENATE($AF$5,$B26,$C26),SC!$A$6:$N$135,14,FALSE),0)</f>
        <v>0</v>
      </c>
      <c r="AH26" s="75">
        <f>_xlfn.IFNA(VLOOKUP(CONCATENATE($AG$5,$B26,$C26),'OG3'!$A$6:$N$131,14,FALSE),0)</f>
        <v>0</v>
      </c>
      <c r="AI26" s="74">
        <f>_xlfn.IFNA(VLOOKUP(CONCATENATE($AH$5,$B26,$C26),'MR2'!$A$6:$N$131,14,FALSE),0)</f>
        <v>0</v>
      </c>
      <c r="AJ26" s="74">
        <f>_xlfn.IFNA(VLOOKUP(CONCATENATE($AI$5,$B26,$C26),'BUS3'!$A$6:$N$135,14,FALSE),0)</f>
        <v>0</v>
      </c>
      <c r="AK26" s="74">
        <f>_xlfn.IFNA(VLOOKUP(CONCATENATE($AJ$5,$B26,$C26),'ESP4'!$A$6:$N$135,14,FALSE),0)</f>
        <v>0</v>
      </c>
      <c r="AL26" s="75">
        <f>_xlfn.IFNA(VLOOKUP(CONCATENATE($AK$5,$B26,$C26),FEST!$A$6:$N$133,14,FALSE),0)</f>
        <v>0</v>
      </c>
      <c r="AM26" s="75">
        <f>_xlfn.IFNA(VLOOKUP(CONCATENATE($AK$5,$B26,$C26),'MR3'!$A$6:$N$133,14,FALSE),0)</f>
        <v>0</v>
      </c>
      <c r="AN26" s="75">
        <f>_xlfn.IFNA(VLOOKUP(CONCATENATE($AK$5,$B26,$C26),'BUS4'!$A$6:$N$133,14,FALSE),0)</f>
        <v>0</v>
      </c>
      <c r="AO26" s="75">
        <f>_xlfn.IFNA(VLOOKUP(CONCATENATE($AN$5,$B26,$C26),'MR3'!$A$6:$N$77,14,FALSE),0)</f>
        <v>0</v>
      </c>
      <c r="AP26" s="75">
        <f>_xlfn.IFNA(VLOOKUP(CONCATENATE($AO$5,$B26,$C26),'BUS4'!$A$6:$N$250,14,FALSE),0)</f>
        <v>0</v>
      </c>
      <c r="AQ26" s="75">
        <f>_xlfn.IFNA(VLOOKUP(CONCATENATE($AQ$5,$B26,$C26),SC!$A$6:$O$255,14,FALSE),0)</f>
        <v>0</v>
      </c>
      <c r="AR26" s="75">
        <f>_xlfn.IFNA(VLOOKUP(CONCATENATE($AR$5,$B26,$C26),BAL!$A$6:$N$134,14,FALSE),0)</f>
        <v>0</v>
      </c>
      <c r="AS26" s="75">
        <f>_xlfn.IFNA(VLOOKUP(CONCATENATE($AS$5,$B26,$C26),BAL!$A$6:$N$134,14,FALSE),0)</f>
        <v>0</v>
      </c>
      <c r="AT26" s="75">
        <f>_xlfn.IFNA(VLOOKUP(CONCATENATE($AT$5,$B26,$C26),SC!$A$6:$O$135,14,FALSE),0)</f>
        <v>0</v>
      </c>
      <c r="AU26" s="75">
        <f>_xlfn.IFNA(VLOOKUP(CONCATENATE($AU$5,$B26,$C26),'MR1'!$A$6:$N$135,14,FALSE),0)</f>
        <v>0</v>
      </c>
      <c r="AV26" s="405"/>
      <c r="AW26" s="76"/>
      <c r="AX26" s="40"/>
    </row>
    <row r="27" spans="1:50" x14ac:dyDescent="0.3">
      <c r="A27" s="782"/>
      <c r="B27" s="315"/>
      <c r="C27" s="316"/>
      <c r="D27" s="316"/>
      <c r="E27" s="316"/>
      <c r="F27" s="317"/>
      <c r="G27" s="318"/>
      <c r="H27" s="69"/>
      <c r="I27" s="70"/>
      <c r="J27" s="73"/>
      <c r="K27" s="74">
        <f>_xlfn.IFNA(VLOOKUP(CONCATENATE($J$5,$B27,$C27),'ESP1'!$A$6:$N$135,14,FALSE),0)</f>
        <v>0</v>
      </c>
      <c r="L27" s="74">
        <f>_xlfn.IFNA(VLOOKUP(CONCATENATE($L$5,$B27,$C27),'CAP1'!$A$6:$N$107,14,FALSE),0)</f>
        <v>0</v>
      </c>
      <c r="M27" s="74">
        <f>_xlfn.IFNA(VLOOKUP(CONCATENATE($L$5,$B27,$C27),WEST!$A$6:$N$107,14,FALSE),0)</f>
        <v>0</v>
      </c>
      <c r="N27" s="711">
        <f>_xlfn.IFNA(VLOOKUP(CONCATENATE($M$5,$B27,$C27),MUR!$A$6:$N$95,14,FALSE),0)</f>
        <v>0</v>
      </c>
      <c r="O27" s="74">
        <f>_xlfn.IFNA(VLOOKUP(CONCATENATE($N$5,$B27,$C27),'SER1'!$A$6:$N$131,14,FALSE),0)</f>
        <v>0</v>
      </c>
      <c r="P27" s="74">
        <f>_xlfn.IFNA(VLOOKUP(CONCATENATE($O$5,$B27,$C27),'BUS1'!$A$6:$N$110,14,FALSE),0)</f>
        <v>0</v>
      </c>
      <c r="Q27" s="74">
        <f>_xlfn.IFNA(VLOOKUP(CONCATENATE($P$5,$B27,$C27),'OG1'!$A$6:$N$135,14,FALSE),0)</f>
        <v>0</v>
      </c>
      <c r="R27" s="74">
        <f>_xlfn.IFNA(VLOOKUP(CONCATENATE($Q$5,$B27,$C27),'DRY1'!$A$6:$N$133,14,FALSE),0)</f>
        <v>0</v>
      </c>
      <c r="S27" s="74">
        <f>_xlfn.IFNA(VLOOKUP(CONCATENATE($R$5,$B27,$C27),DARD!G28,FALSE),0)</f>
        <v>0</v>
      </c>
      <c r="T27" s="74">
        <f>_xlfn.IFNA(VLOOKUP(CONCATENATE($S$5,$B27,$C27),'HO1'!$A$6:$N$56,14,FALSE),0)</f>
        <v>0</v>
      </c>
      <c r="U27" s="74">
        <f>_xlfn.IFNA(VLOOKUP(CONCATENATE($T$5,$B27,$C27),VIR!$A$6:$N$135,14,FALSE),0)</f>
        <v>0</v>
      </c>
      <c r="V27" s="74">
        <f>_xlfn.IFNA(VLOOKUP(CONCATENATE($U$5,$B27,$C27),'BUS2'!$A$8:$N$135,14,FALSE),0)</f>
        <v>0</v>
      </c>
      <c r="W27" s="74">
        <f>_xlfn.IFNA(VLOOKUP(CONCATENATE($V$5,$B27,$C27),BEV!$A$8:$N$135,14,FALSE),0)</f>
        <v>0</v>
      </c>
      <c r="X27" s="74">
        <f>_xlfn.IFNA(VLOOKUP(CONCATENATE($W$5,$B27,$C27),'OG2'!$A$6:$N$169,14,FALSE),0)</f>
        <v>0</v>
      </c>
      <c r="Y27" s="74">
        <f>_xlfn.IFNA(VLOOKUP(CONCATENATE($X$5,$B27,$C27),'SER2'!$A$6:$N$133,14,FALSE),0)</f>
        <v>0</v>
      </c>
      <c r="Z27" s="74">
        <f>_xlfn.IFNA(VLOOKUP(CONCATENATE($Y$5,$B27,$C27),'DRY2'!$A$6:$N$133,14,FALSE),0)</f>
        <v>0</v>
      </c>
      <c r="AA27" s="74">
        <f>_xlfn.IFNA(VLOOKUP(CONCATENATE($Z$5,$B27,$C27),'BUN1'!$A$6:$N$124,14,FALSE),0)</f>
        <v>0</v>
      </c>
      <c r="AB27" s="711">
        <f>_xlfn.IFNA(VLOOKUP(CONCATENATE($AB$5,$B27,$C27),BAL!$A$6:$N$124,14,FALSE),0)</f>
        <v>0</v>
      </c>
      <c r="AC27" s="74">
        <f>_xlfn.IFNA(VLOOKUP(CONCATENATE($AC$5,$B27,$C27),'MR1'!$A$6:$N$135,14,FALSE),0)</f>
        <v>0</v>
      </c>
      <c r="AD27" s="74">
        <f>_xlfn.IFNA(VLOOKUP(CONCATENATE($AC$5,$B27,$C27),'CAP2'!$A$6:$O$129,14,FALSE),0)</f>
        <v>0</v>
      </c>
      <c r="AE27" s="74">
        <f>_xlfn.IFNA(VLOOKUP(CONCATENATE($AD$5,$B27,$C27),'ESP2'!$A$6:$O$129,14,FALSE),0)</f>
        <v>0</v>
      </c>
      <c r="AF27" s="74">
        <f>_xlfn.IFNA(VLOOKUP(CONCATENATE($AE$5,$B27,$C27),'BUN2'!$A$6:$N$134,14,FALSE),0)</f>
        <v>0</v>
      </c>
      <c r="AG27" s="75">
        <f>_xlfn.IFNA(VLOOKUP(CONCATENATE($AF$5,$B27,$C27),SC!$A$6:$N$135,14,FALSE),0)</f>
        <v>0</v>
      </c>
      <c r="AH27" s="75">
        <f>_xlfn.IFNA(VLOOKUP(CONCATENATE($AG$5,$B27,$C27),'OG3'!$A$6:$N$131,14,FALSE),0)</f>
        <v>0</v>
      </c>
      <c r="AI27" s="74">
        <f>_xlfn.IFNA(VLOOKUP(CONCATENATE($AH$5,$B27,$C27),'MR2'!$A$6:$N$131,14,FALSE),0)</f>
        <v>0</v>
      </c>
      <c r="AJ27" s="74">
        <f>_xlfn.IFNA(VLOOKUP(CONCATENATE($AI$5,$B27,$C27),'BUS3'!$A$6:$N$135,14,FALSE),0)</f>
        <v>0</v>
      </c>
      <c r="AK27" s="74">
        <f>_xlfn.IFNA(VLOOKUP(CONCATENATE($AJ$5,$B27,$C27),'ESP4'!$A$6:$N$135,14,FALSE),0)</f>
        <v>0</v>
      </c>
      <c r="AL27" s="75">
        <f>_xlfn.IFNA(VLOOKUP(CONCATENATE($AK$5,$B27,$C27),FEST!$A$6:$N$133,14,FALSE),0)</f>
        <v>0</v>
      </c>
      <c r="AM27" s="75">
        <f>_xlfn.IFNA(VLOOKUP(CONCATENATE($AK$5,$B27,$C27),'MR3'!$A$6:$N$133,14,FALSE),0)</f>
        <v>0</v>
      </c>
      <c r="AN27" s="75">
        <f>_xlfn.IFNA(VLOOKUP(CONCATENATE($AK$5,$B27,$C27),'BUS4'!$A$6:$N$133,14,FALSE),0)</f>
        <v>0</v>
      </c>
      <c r="AO27" s="75">
        <f>_xlfn.IFNA(VLOOKUP(CONCATENATE($AN$5,$B27,$C27),'MR3'!$A$6:$N$77,14,FALSE),0)</f>
        <v>0</v>
      </c>
      <c r="AP27" s="75">
        <f>_xlfn.IFNA(VLOOKUP(CONCATENATE($AO$5,$B27,$C27),'BUS4'!$A$6:$N$250,14,FALSE),0)</f>
        <v>0</v>
      </c>
      <c r="AQ27" s="75">
        <f>_xlfn.IFNA(VLOOKUP(CONCATENATE($AQ$5,$B27,$C27),SC!$A$6:$O$255,14,FALSE),0)</f>
        <v>0</v>
      </c>
      <c r="AR27" s="413">
        <f>_xlfn.IFNA(VLOOKUP(CONCATENATE($AR$5,$B27,$C27),BAL!$A$6:$N$134,14,FALSE),0)</f>
        <v>0</v>
      </c>
      <c r="AS27" s="75">
        <f>_xlfn.IFNA(VLOOKUP(CONCATENATE($AS$5,$B27,$C27),BAL!$A$6:$N$134,14,FALSE),0)</f>
        <v>0</v>
      </c>
      <c r="AT27" s="75">
        <f>_xlfn.IFNA(VLOOKUP(CONCATENATE($AT$5,$B27,$C27),SC!$A$6:$O$135,14,FALSE),0)</f>
        <v>0</v>
      </c>
      <c r="AU27" s="75">
        <f>_xlfn.IFNA(VLOOKUP(CONCATENATE($AU$5,$B27,$C27),'MR1'!$A$6:$N$135,14,FALSE),0)</f>
        <v>0</v>
      </c>
      <c r="AV27" s="405"/>
      <c r="AW27" s="76"/>
      <c r="AX27" s="40"/>
    </row>
    <row r="28" spans="1:50" x14ac:dyDescent="0.3">
      <c r="A28" s="782"/>
      <c r="B28" s="315"/>
      <c r="C28" s="316"/>
      <c r="D28" s="316"/>
      <c r="E28" s="316"/>
      <c r="F28" s="317"/>
      <c r="G28" s="318"/>
      <c r="H28" s="69"/>
      <c r="I28" s="70"/>
      <c r="J28" s="73"/>
      <c r="K28" s="74">
        <f>_xlfn.IFNA(VLOOKUP(CONCATENATE($J$5,$B28,$C28),'ESP1'!$A$6:$N$135,14,FALSE),0)</f>
        <v>0</v>
      </c>
      <c r="L28" s="74">
        <f>_xlfn.IFNA(VLOOKUP(CONCATENATE($L$5,$B28,$C28),'CAP1'!$A$6:$N$107,14,FALSE),0)</f>
        <v>0</v>
      </c>
      <c r="M28" s="74">
        <f>_xlfn.IFNA(VLOOKUP(CONCATENATE($L$5,$B28,$C28),WEST!$A$6:$N$107,14,FALSE),0)</f>
        <v>0</v>
      </c>
      <c r="N28" s="711">
        <f>_xlfn.IFNA(VLOOKUP(CONCATENATE($M$5,$B28,$C28),MUR!$A$6:$N$95,14,FALSE),0)</f>
        <v>0</v>
      </c>
      <c r="O28" s="74">
        <f>_xlfn.IFNA(VLOOKUP(CONCATENATE($N$5,$B28,$C28),'SER1'!$A$6:$N$131,14,FALSE),0)</f>
        <v>0</v>
      </c>
      <c r="P28" s="74">
        <f>_xlfn.IFNA(VLOOKUP(CONCATENATE($O$5,$B28,$C28),'BUS1'!$A$6:$N$110,14,FALSE),0)</f>
        <v>0</v>
      </c>
      <c r="Q28" s="74">
        <f>_xlfn.IFNA(VLOOKUP(CONCATENATE($P$5,$B28,$C28),'OG1'!$A$6:$N$135,14,FALSE),0)</f>
        <v>0</v>
      </c>
      <c r="R28" s="74">
        <f>_xlfn.IFNA(VLOOKUP(CONCATENATE($Q$5,$B28,$C28),'DRY1'!$A$6:$N$133,14,FALSE),0)</f>
        <v>0</v>
      </c>
      <c r="S28" s="74">
        <f>_xlfn.IFNA(VLOOKUP(CONCATENATE($R$5,$B28,$C28),DARD!G29,FALSE),0)</f>
        <v>0</v>
      </c>
      <c r="T28" s="74">
        <f>_xlfn.IFNA(VLOOKUP(CONCATENATE($S$5,$B28,$C28),'HO1'!$A$6:$N$56,14,FALSE),0)</f>
        <v>0</v>
      </c>
      <c r="U28" s="74">
        <f>_xlfn.IFNA(VLOOKUP(CONCATENATE($T$5,$B28,$C28),VIR!$A$6:$N$135,14,FALSE),0)</f>
        <v>0</v>
      </c>
      <c r="V28" s="74">
        <f>_xlfn.IFNA(VLOOKUP(CONCATENATE($U$5,$B28,$C28),'BUS2'!$A$8:$N$135,14,FALSE),0)</f>
        <v>0</v>
      </c>
      <c r="W28" s="74">
        <f>_xlfn.IFNA(VLOOKUP(CONCATENATE($V$5,$B28,$C28),BEV!$A$8:$N$135,14,FALSE),0)</f>
        <v>0</v>
      </c>
      <c r="X28" s="74">
        <f>_xlfn.IFNA(VLOOKUP(CONCATENATE($W$5,$B28,$C28),'OG2'!$A$6:$N$169,14,FALSE),0)</f>
        <v>0</v>
      </c>
      <c r="Y28" s="74">
        <f>_xlfn.IFNA(VLOOKUP(CONCATENATE($X$5,$B28,$C28),'SER2'!$A$6:$N$133,14,FALSE),0)</f>
        <v>0</v>
      </c>
      <c r="Z28" s="74">
        <f>_xlfn.IFNA(VLOOKUP(CONCATENATE($Y$5,$B28,$C28),'DRY2'!$A$6:$N$133,14,FALSE),0)</f>
        <v>0</v>
      </c>
      <c r="AA28" s="74">
        <f>_xlfn.IFNA(VLOOKUP(CONCATENATE($Z$5,$B28,$C28),'BUN1'!$A$6:$N$124,14,FALSE),0)</f>
        <v>0</v>
      </c>
      <c r="AB28" s="711">
        <f>_xlfn.IFNA(VLOOKUP(CONCATENATE($AB$5,$B28,$C28),BAL!$A$6:$N$124,14,FALSE),0)</f>
        <v>0</v>
      </c>
      <c r="AC28" s="74">
        <f>_xlfn.IFNA(VLOOKUP(CONCATENATE($AC$5,$B28,$C28),'MR1'!$A$6:$N$135,14,FALSE),0)</f>
        <v>0</v>
      </c>
      <c r="AD28" s="74">
        <f>_xlfn.IFNA(VLOOKUP(CONCATENATE($AC$5,$B28,$C28),'CAP2'!$A$6:$O$129,14,FALSE),0)</f>
        <v>0</v>
      </c>
      <c r="AE28" s="74">
        <f>_xlfn.IFNA(VLOOKUP(CONCATENATE($AD$5,$B28,$C28),'ESP2'!$A$6:$O$129,14,FALSE),0)</f>
        <v>0</v>
      </c>
      <c r="AF28" s="74">
        <f>_xlfn.IFNA(VLOOKUP(CONCATENATE($AE$5,$B28,$C28),'BUN2'!$A$6:$N$134,14,FALSE),0)</f>
        <v>0</v>
      </c>
      <c r="AG28" s="75">
        <f>_xlfn.IFNA(VLOOKUP(CONCATENATE($AF$5,$B28,$C28),SC!$A$6:$N$135,14,FALSE),0)</f>
        <v>0</v>
      </c>
      <c r="AH28" s="75">
        <f>_xlfn.IFNA(VLOOKUP(CONCATENATE($AG$5,$B28,$C28),'OG3'!$A$6:$N$131,14,FALSE),0)</f>
        <v>0</v>
      </c>
      <c r="AI28" s="74">
        <f>_xlfn.IFNA(VLOOKUP(CONCATENATE($AH$5,$B28,$C28),'MR2'!$A$6:$N$131,14,FALSE),0)</f>
        <v>0</v>
      </c>
      <c r="AJ28" s="74">
        <f>_xlfn.IFNA(VLOOKUP(CONCATENATE($AI$5,$B28,$C28),'BUS3'!$A$6:$N$135,14,FALSE),0)</f>
        <v>0</v>
      </c>
      <c r="AK28" s="74">
        <f>_xlfn.IFNA(VLOOKUP(CONCATENATE($AJ$5,$B28,$C28),'ESP4'!$A$6:$N$135,14,FALSE),0)</f>
        <v>0</v>
      </c>
      <c r="AL28" s="75">
        <f>_xlfn.IFNA(VLOOKUP(CONCATENATE($AK$5,$B28,$C28),FEST!$A$6:$N$133,14,FALSE),0)</f>
        <v>0</v>
      </c>
      <c r="AM28" s="75">
        <f>_xlfn.IFNA(VLOOKUP(CONCATENATE($AK$5,$B28,$C28),'MR3'!$A$6:$N$133,14,FALSE),0)</f>
        <v>0</v>
      </c>
      <c r="AN28" s="75">
        <f>_xlfn.IFNA(VLOOKUP(CONCATENATE($AK$5,$B28,$C28),'BUS4'!$A$6:$N$133,14,FALSE),0)</f>
        <v>0</v>
      </c>
      <c r="AO28" s="75">
        <f>_xlfn.IFNA(VLOOKUP(CONCATENATE($AN$5,$B28,$C28),'MR3'!$A$6:$N$77,14,FALSE),0)</f>
        <v>0</v>
      </c>
      <c r="AP28" s="75">
        <f>_xlfn.IFNA(VLOOKUP(CONCATENATE($AO$5,$B28,$C28),'BUS4'!$A$6:$N$250,14,FALSE),0)</f>
        <v>0</v>
      </c>
      <c r="AQ28" s="75">
        <f>_xlfn.IFNA(VLOOKUP(CONCATENATE($AQ$5,$B28,$C28),SC!$A$6:$O$255,14,FALSE),0)</f>
        <v>0</v>
      </c>
      <c r="AR28" s="75">
        <f>_xlfn.IFNA(VLOOKUP(CONCATENATE($AR$5,$B28,$C28),'DRY2'!$A$6:$O$130,14,FALSE),0)</f>
        <v>0</v>
      </c>
      <c r="AS28" s="75">
        <f>_xlfn.IFNA(VLOOKUP(CONCATENATE($AS$5,$B28,$C28),BAL!$A$6:$N$134,14,FALSE),0)</f>
        <v>0</v>
      </c>
      <c r="AT28" s="75">
        <f>_xlfn.IFNA(VLOOKUP(CONCATENATE($AT$5,$B28,$C28),SC!$A$6:$O$135,14,FALSE),0)</f>
        <v>0</v>
      </c>
      <c r="AU28" s="75">
        <f>_xlfn.IFNA(VLOOKUP(CONCATENATE($AU$5,$B28,$C28),'MR1'!$A$6:$N$135,14,FALSE),0)</f>
        <v>0</v>
      </c>
      <c r="AV28" s="405"/>
      <c r="AW28" s="76"/>
      <c r="AX28" s="40"/>
    </row>
    <row r="29" spans="1:50" x14ac:dyDescent="0.3">
      <c r="A29" s="782"/>
      <c r="B29" s="315"/>
      <c r="C29" s="316"/>
      <c r="D29" s="316"/>
      <c r="E29" s="316"/>
      <c r="F29" s="317"/>
      <c r="G29" s="318"/>
      <c r="H29" s="69"/>
      <c r="I29" s="70"/>
      <c r="J29" s="73"/>
      <c r="K29" s="74">
        <f>_xlfn.IFNA(VLOOKUP(CONCATENATE($J$5,$B29,$C29),'ESP1'!$A$6:$N$135,14,FALSE),0)</f>
        <v>0</v>
      </c>
      <c r="L29" s="74">
        <f>_xlfn.IFNA(VLOOKUP(CONCATENATE($L$5,$B29,$C29),'CAP1'!$A$6:$N$107,14,FALSE),0)</f>
        <v>0</v>
      </c>
      <c r="M29" s="74">
        <f>_xlfn.IFNA(VLOOKUP(CONCATENATE($L$5,$B29,$C29),WEST!$A$6:$N$107,14,FALSE),0)</f>
        <v>0</v>
      </c>
      <c r="N29" s="711">
        <f>_xlfn.IFNA(VLOOKUP(CONCATENATE($M$5,$B29,$C29),MUR!$A$6:$N$95,14,FALSE),0)</f>
        <v>0</v>
      </c>
      <c r="O29" s="74">
        <f>_xlfn.IFNA(VLOOKUP(CONCATENATE($N$5,$B29,$C29),'SER1'!$A$6:$N$131,14,FALSE),0)</f>
        <v>0</v>
      </c>
      <c r="P29" s="74">
        <f>_xlfn.IFNA(VLOOKUP(CONCATENATE($O$5,$B29,$C29),'BUS1'!$A$6:$N$110,14,FALSE),0)</f>
        <v>0</v>
      </c>
      <c r="Q29" s="74">
        <f>_xlfn.IFNA(VLOOKUP(CONCATENATE($P$5,$B29,$C29),'OG1'!$A$6:$N$135,14,FALSE),0)</f>
        <v>0</v>
      </c>
      <c r="R29" s="74">
        <f>_xlfn.IFNA(VLOOKUP(CONCATENATE($Q$5,$B29,$C29),'DRY1'!$A$6:$N$133,14,FALSE),0)</f>
        <v>0</v>
      </c>
      <c r="S29" s="74">
        <f>_xlfn.IFNA(VLOOKUP(CONCATENATE($R$5,$B29,$C29),DARD!G30,FALSE),0)</f>
        <v>0</v>
      </c>
      <c r="T29" s="74">
        <f>_xlfn.IFNA(VLOOKUP(CONCATENATE($S$5,$B29,$C29),'HO1'!$A$6:$N$56,14,FALSE),0)</f>
        <v>0</v>
      </c>
      <c r="U29" s="74">
        <f>_xlfn.IFNA(VLOOKUP(CONCATENATE($T$5,$B29,$C29),VIR!$A$6:$N$135,14,FALSE),0)</f>
        <v>0</v>
      </c>
      <c r="V29" s="74">
        <f>_xlfn.IFNA(VLOOKUP(CONCATENATE($U$5,$B29,$C29),'BUS2'!$A$8:$N$135,14,FALSE),0)</f>
        <v>0</v>
      </c>
      <c r="W29" s="74">
        <f>_xlfn.IFNA(VLOOKUP(CONCATENATE($V$5,$B29,$C29),BEV!$A$8:$N$135,14,FALSE),0)</f>
        <v>0</v>
      </c>
      <c r="X29" s="74">
        <f>_xlfn.IFNA(VLOOKUP(CONCATENATE($W$5,$B29,$C29),'OG2'!$A$6:$N$169,14,FALSE),0)</f>
        <v>0</v>
      </c>
      <c r="Y29" s="74">
        <f>_xlfn.IFNA(VLOOKUP(CONCATENATE($X$5,$B29,$C29),'SER2'!$A$6:$N$133,14,FALSE),0)</f>
        <v>0</v>
      </c>
      <c r="Z29" s="74">
        <f>_xlfn.IFNA(VLOOKUP(CONCATENATE($Y$5,$B29,$C29),'DRY2'!$A$6:$N$133,14,FALSE),0)</f>
        <v>0</v>
      </c>
      <c r="AA29" s="74">
        <f>_xlfn.IFNA(VLOOKUP(CONCATENATE($Z$5,$B29,$C29),'BUN1'!$A$6:$N$124,14,FALSE),0)</f>
        <v>0</v>
      </c>
      <c r="AB29" s="711">
        <f>_xlfn.IFNA(VLOOKUP(CONCATENATE($AB$5,$B29,$C29),BAL!$A$6:$N$124,14,FALSE),0)</f>
        <v>0</v>
      </c>
      <c r="AC29" s="74">
        <f>_xlfn.IFNA(VLOOKUP(CONCATENATE($AC$5,$B29,$C29),'MR1'!$A$6:$N$135,14,FALSE),0)</f>
        <v>0</v>
      </c>
      <c r="AD29" s="74">
        <f>_xlfn.IFNA(VLOOKUP(CONCATENATE($AC$5,$B29,$C29),'CAP2'!$A$6:$O$129,14,FALSE),0)</f>
        <v>0</v>
      </c>
      <c r="AE29" s="74">
        <f>_xlfn.IFNA(VLOOKUP(CONCATENATE($AD$5,$B29,$C29),'ESP2'!$A$6:$O$129,14,FALSE),0)</f>
        <v>0</v>
      </c>
      <c r="AF29" s="74">
        <f>_xlfn.IFNA(VLOOKUP(CONCATENATE($AE$5,$B29,$C29),'BUN2'!$A$6:$N$134,14,FALSE),0)</f>
        <v>0</v>
      </c>
      <c r="AG29" s="75">
        <f>_xlfn.IFNA(VLOOKUP(CONCATENATE($AF$5,$B29,$C29),SC!$A$6:$N$135,14,FALSE),0)</f>
        <v>0</v>
      </c>
      <c r="AH29" s="75">
        <f>_xlfn.IFNA(VLOOKUP(CONCATENATE($AG$5,$B29,$C29),'OG3'!$A$6:$N$131,14,FALSE),0)</f>
        <v>0</v>
      </c>
      <c r="AI29" s="74">
        <f>_xlfn.IFNA(VLOOKUP(CONCATENATE($AH$5,$B29,$C29),'MR2'!$A$6:$N$131,14,FALSE),0)</f>
        <v>0</v>
      </c>
      <c r="AJ29" s="74">
        <f>_xlfn.IFNA(VLOOKUP(CONCATENATE($AI$5,$B29,$C29),'BUS3'!$A$6:$N$135,14,FALSE),0)</f>
        <v>0</v>
      </c>
      <c r="AK29" s="74">
        <f>_xlfn.IFNA(VLOOKUP(CONCATENATE($AJ$5,$B29,$C29),'ESP4'!$A$6:$N$135,14,FALSE),0)</f>
        <v>0</v>
      </c>
      <c r="AL29" s="75">
        <f>_xlfn.IFNA(VLOOKUP(CONCATENATE($AK$5,$B29,$C29),FEST!$A$6:$N$133,14,FALSE),0)</f>
        <v>0</v>
      </c>
      <c r="AM29" s="75">
        <f>_xlfn.IFNA(VLOOKUP(CONCATENATE($AK$5,$B29,$C29),'MR3'!$A$6:$N$133,14,FALSE),0)</f>
        <v>0</v>
      </c>
      <c r="AN29" s="75">
        <f>_xlfn.IFNA(VLOOKUP(CONCATENATE($AK$5,$B29,$C29),'BUS4'!$A$6:$N$133,14,FALSE),0)</f>
        <v>0</v>
      </c>
      <c r="AO29" s="75">
        <f>_xlfn.IFNA(VLOOKUP(CONCATENATE($AN$5,$B29,$C29),'MR3'!$A$6:$N$77,14,FALSE),0)</f>
        <v>0</v>
      </c>
      <c r="AP29" s="75">
        <f>_xlfn.IFNA(VLOOKUP(CONCATENATE($AO$5,$B29,$C29),'BUS4'!$A$6:$N$250,14,FALSE),0)</f>
        <v>0</v>
      </c>
      <c r="AQ29" s="75">
        <f>_xlfn.IFNA(VLOOKUP(CONCATENATE($AQ$5,$B29,$C29),SC!$A$6:$O$255,14,FALSE),0)</f>
        <v>0</v>
      </c>
      <c r="AR29" s="75">
        <f>_xlfn.IFNA(VLOOKUP(CONCATENATE($AR$5,$B29,$C29),'DRY2'!$A$6:$O$130,14,FALSE),0)</f>
        <v>0</v>
      </c>
      <c r="AS29" s="75">
        <f>_xlfn.IFNA(VLOOKUP(CONCATENATE($AS$5,$B29,$C29),BAL!$A$6:$N$134,14,FALSE),0)</f>
        <v>0</v>
      </c>
      <c r="AT29" s="75">
        <f>_xlfn.IFNA(VLOOKUP(CONCATENATE($AT$5,$B29,$C29),SC!$A$6:$O$135,14,FALSE),0)</f>
        <v>0</v>
      </c>
      <c r="AU29" s="75">
        <f>_xlfn.IFNA(VLOOKUP(CONCATENATE($AU$5,$B29,$C29),'MR1'!$A$6:$N$135,14,FALSE),0)</f>
        <v>0</v>
      </c>
      <c r="AV29" s="405"/>
      <c r="AW29" s="76"/>
      <c r="AX29" s="40"/>
    </row>
    <row r="30" spans="1:50" x14ac:dyDescent="0.3">
      <c r="A30" s="782"/>
      <c r="B30" s="315"/>
      <c r="C30" s="316"/>
      <c r="D30" s="316"/>
      <c r="E30" s="316"/>
      <c r="F30" s="317"/>
      <c r="G30" s="318"/>
      <c r="H30" s="69"/>
      <c r="I30" s="70"/>
      <c r="J30" s="73"/>
      <c r="K30" s="74">
        <f>_xlfn.IFNA(VLOOKUP(CONCATENATE($J$5,$B30,$C30),'ESP1'!$A$6:$N$135,14,FALSE),0)</f>
        <v>0</v>
      </c>
      <c r="L30" s="74">
        <f>_xlfn.IFNA(VLOOKUP(CONCATENATE($L$5,$B30,$C30),'CAP1'!$A$6:$N$107,14,FALSE),0)</f>
        <v>0</v>
      </c>
      <c r="M30" s="74">
        <f>_xlfn.IFNA(VLOOKUP(CONCATENATE($L$5,$B30,$C30),WEST!$A$6:$N$107,14,FALSE),0)</f>
        <v>0</v>
      </c>
      <c r="N30" s="711">
        <f>_xlfn.IFNA(VLOOKUP(CONCATENATE($M$5,$B30,$C30),MUR!$A$6:$N$95,14,FALSE),0)</f>
        <v>0</v>
      </c>
      <c r="O30" s="74">
        <f>_xlfn.IFNA(VLOOKUP(CONCATENATE($N$5,$B30,$C30),'SER1'!$A$6:$N$131,14,FALSE),0)</f>
        <v>0</v>
      </c>
      <c r="P30" s="74">
        <f>_xlfn.IFNA(VLOOKUP(CONCATENATE($O$5,$B30,$C30),'BUS1'!$A$6:$N$110,14,FALSE),0)</f>
        <v>0</v>
      </c>
      <c r="Q30" s="74">
        <f>_xlfn.IFNA(VLOOKUP(CONCATENATE($P$5,$B30,$C30),'OG1'!$A$6:$N$135,14,FALSE),0)</f>
        <v>0</v>
      </c>
      <c r="R30" s="74">
        <f>_xlfn.IFNA(VLOOKUP(CONCATENATE($Q$5,$B30,$C30),'DRY1'!$A$6:$N$133,14,FALSE),0)</f>
        <v>0</v>
      </c>
      <c r="S30" s="74">
        <f>_xlfn.IFNA(VLOOKUP(CONCATENATE($R$5,$B30,$C30),DARD!G31,FALSE),0)</f>
        <v>0</v>
      </c>
      <c r="T30" s="74">
        <f>_xlfn.IFNA(VLOOKUP(CONCATENATE($S$5,$B30,$C30),'HO1'!$A$6:$N$56,14,FALSE),0)</f>
        <v>0</v>
      </c>
      <c r="U30" s="74">
        <f>_xlfn.IFNA(VLOOKUP(CONCATENATE($T$5,$B30,$C30),VIR!$A$6:$N$135,14,FALSE),0)</f>
        <v>0</v>
      </c>
      <c r="V30" s="74">
        <f>_xlfn.IFNA(VLOOKUP(CONCATENATE($U$5,$B30,$C30),'BUS2'!$A$8:$N$135,14,FALSE),0)</f>
        <v>0</v>
      </c>
      <c r="W30" s="74">
        <f>_xlfn.IFNA(VLOOKUP(CONCATENATE($V$5,$B30,$C30),BEV!$A$8:$N$135,14,FALSE),0)</f>
        <v>0</v>
      </c>
      <c r="X30" s="74">
        <f>_xlfn.IFNA(VLOOKUP(CONCATENATE($W$5,$B30,$C30),'OG2'!$A$6:$N$169,14,FALSE),0)</f>
        <v>0</v>
      </c>
      <c r="Y30" s="74">
        <f>_xlfn.IFNA(VLOOKUP(CONCATENATE($X$5,$B30,$C30),'SER2'!$A$6:$N$133,14,FALSE),0)</f>
        <v>0</v>
      </c>
      <c r="Z30" s="74">
        <f>_xlfn.IFNA(VLOOKUP(CONCATENATE($Y$5,$B30,$C30),'DRY2'!$A$6:$N$133,14,FALSE),0)</f>
        <v>0</v>
      </c>
      <c r="AA30" s="74">
        <f>_xlfn.IFNA(VLOOKUP(CONCATENATE($Z$5,$B30,$C30),'BUN1'!$A$6:$N$124,14,FALSE),0)</f>
        <v>0</v>
      </c>
      <c r="AB30" s="711">
        <f>_xlfn.IFNA(VLOOKUP(CONCATENATE($AB$5,$B30,$C30),BAL!$A$6:$N$124,14,FALSE),0)</f>
        <v>0</v>
      </c>
      <c r="AC30" s="74">
        <f>_xlfn.IFNA(VLOOKUP(CONCATENATE($AC$5,$B30,$C30),'MR1'!$A$6:$N$135,14,FALSE),0)</f>
        <v>0</v>
      </c>
      <c r="AD30" s="74">
        <f>_xlfn.IFNA(VLOOKUP(CONCATENATE($AC$5,$B30,$C30),'CAP2'!$A$6:$O$129,14,FALSE),0)</f>
        <v>0</v>
      </c>
      <c r="AE30" s="74">
        <f>_xlfn.IFNA(VLOOKUP(CONCATENATE($AD$5,$B30,$C30),'ESP2'!$A$6:$O$129,14,FALSE),0)</f>
        <v>0</v>
      </c>
      <c r="AF30" s="74">
        <f>_xlfn.IFNA(VLOOKUP(CONCATENATE($AE$5,$B30,$C30),'BUN2'!$A$6:$N$134,14,FALSE),0)</f>
        <v>0</v>
      </c>
      <c r="AG30" s="75">
        <f>_xlfn.IFNA(VLOOKUP(CONCATENATE($AF$5,$B30,$C30),SC!$A$6:$N$135,14,FALSE),0)</f>
        <v>0</v>
      </c>
      <c r="AH30" s="75">
        <f>_xlfn.IFNA(VLOOKUP(CONCATENATE($AG$5,$B30,$C30),'OG3'!$A$6:$N$131,14,FALSE),0)</f>
        <v>0</v>
      </c>
      <c r="AI30" s="74">
        <f>_xlfn.IFNA(VLOOKUP(CONCATENATE($AH$5,$B30,$C30),'MR2'!$A$6:$N$131,14,FALSE),0)</f>
        <v>0</v>
      </c>
      <c r="AJ30" s="74">
        <f>_xlfn.IFNA(VLOOKUP(CONCATENATE($AI$5,$B30,$C30),'BUS3'!$A$6:$N$135,14,FALSE),0)</f>
        <v>0</v>
      </c>
      <c r="AK30" s="74">
        <f>_xlfn.IFNA(VLOOKUP(CONCATENATE($AJ$5,$B30,$C30),'ESP4'!$A$6:$N$135,14,FALSE),0)</f>
        <v>0</v>
      </c>
      <c r="AL30" s="75">
        <f>_xlfn.IFNA(VLOOKUP(CONCATENATE($AK$5,$B30,$C30),FEST!$A$6:$N$133,14,FALSE),0)</f>
        <v>0</v>
      </c>
      <c r="AM30" s="75">
        <f>_xlfn.IFNA(VLOOKUP(CONCATENATE($AK$5,$B30,$C30),'MR3'!$A$6:$N$133,14,FALSE),0)</f>
        <v>0</v>
      </c>
      <c r="AN30" s="75">
        <f>_xlfn.IFNA(VLOOKUP(CONCATENATE($AK$5,$B30,$C30),'BUS4'!$A$6:$N$133,14,FALSE),0)</f>
        <v>0</v>
      </c>
      <c r="AO30" s="75">
        <f>_xlfn.IFNA(VLOOKUP(CONCATENATE($AN$5,$B30,$C30),'MR3'!$A$6:$N$77,14,FALSE),0)</f>
        <v>0</v>
      </c>
      <c r="AP30" s="75">
        <f>_xlfn.IFNA(VLOOKUP(CONCATENATE($AO$5,$B30,$C30),'BUS4'!$A$6:$N$250,14,FALSE),0)</f>
        <v>0</v>
      </c>
      <c r="AQ30" s="75">
        <f>_xlfn.IFNA(VLOOKUP(CONCATENATE($AQ$5,$B30,$C30),SC!$A$6:$O$255,14,FALSE),0)</f>
        <v>0</v>
      </c>
      <c r="AR30" s="75">
        <f>_xlfn.IFNA(VLOOKUP(CONCATENATE($AR$5,$B30,$C30),'DRY2'!$A$6:$O$130,14,FALSE),0)</f>
        <v>0</v>
      </c>
      <c r="AS30" s="75">
        <f>_xlfn.IFNA(VLOOKUP(CONCATENATE($AS$5,$B30,$C30),BAL!$A$6:$N$134,14,FALSE),0)</f>
        <v>0</v>
      </c>
      <c r="AT30" s="75">
        <f>_xlfn.IFNA(VLOOKUP(CONCATENATE($AT$5,$B30,$C30),SC!$A$6:$O$135,14,FALSE),0)</f>
        <v>0</v>
      </c>
      <c r="AU30" s="75">
        <f>_xlfn.IFNA(VLOOKUP(CONCATENATE($AU$5,$B30,$C30),'MR1'!$A$6:$N$135,14,FALSE),0)</f>
        <v>0</v>
      </c>
      <c r="AV30" s="405"/>
      <c r="AW30" s="76"/>
      <c r="AX30" s="40"/>
    </row>
    <row r="31" spans="1:50" x14ac:dyDescent="0.3">
      <c r="A31" s="782"/>
      <c r="B31" s="315"/>
      <c r="C31" s="316"/>
      <c r="D31" s="316"/>
      <c r="E31" s="316"/>
      <c r="F31" s="317"/>
      <c r="G31" s="318"/>
      <c r="H31" s="69"/>
      <c r="I31" s="70"/>
      <c r="J31" s="73"/>
      <c r="K31" s="74">
        <f>_xlfn.IFNA(VLOOKUP(CONCATENATE($J$5,$B31,$C31),'ESP1'!$A$6:$N$135,14,FALSE),0)</f>
        <v>0</v>
      </c>
      <c r="L31" s="74">
        <f>_xlfn.IFNA(VLOOKUP(CONCATENATE($L$5,$B31,$C31),'CAP1'!$A$6:$N$107,14,FALSE),0)</f>
        <v>0</v>
      </c>
      <c r="M31" s="74">
        <f>_xlfn.IFNA(VLOOKUP(CONCATENATE($L$5,$B31,$C31),WEST!$A$6:$N$107,14,FALSE),0)</f>
        <v>0</v>
      </c>
      <c r="N31" s="711">
        <f>_xlfn.IFNA(VLOOKUP(CONCATENATE($M$5,$B31,$C31),MUR!$A$6:$N$95,14,FALSE),0)</f>
        <v>0</v>
      </c>
      <c r="O31" s="74">
        <f>_xlfn.IFNA(VLOOKUP(CONCATENATE($N$5,$B31,$C31),'SER1'!$A$6:$N$131,14,FALSE),0)</f>
        <v>0</v>
      </c>
      <c r="P31" s="74">
        <f>_xlfn.IFNA(VLOOKUP(CONCATENATE($O$5,$B31,$C31),'BUS1'!$A$6:$N$110,14,FALSE),0)</f>
        <v>0</v>
      </c>
      <c r="Q31" s="74">
        <f>_xlfn.IFNA(VLOOKUP(CONCATENATE($P$5,$B31,$C31),'OG1'!$A$6:$N$135,14,FALSE),0)</f>
        <v>0</v>
      </c>
      <c r="R31" s="74">
        <f>_xlfn.IFNA(VLOOKUP(CONCATENATE($Q$5,$B31,$C31),'DRY1'!$A$6:$N$133,14,FALSE),0)</f>
        <v>0</v>
      </c>
      <c r="S31" s="74">
        <f>_xlfn.IFNA(VLOOKUP(CONCATENATE($R$5,$B31,$C31),DARD!G32,FALSE),0)</f>
        <v>0</v>
      </c>
      <c r="T31" s="74">
        <f>_xlfn.IFNA(VLOOKUP(CONCATENATE($S$5,$B31,$C31),'HO1'!$A$6:$N$56,14,FALSE),0)</f>
        <v>0</v>
      </c>
      <c r="U31" s="74">
        <f>_xlfn.IFNA(VLOOKUP(CONCATENATE($T$5,$B31,$C31),VIR!$A$6:$N$135,14,FALSE),0)</f>
        <v>0</v>
      </c>
      <c r="V31" s="74">
        <f>_xlfn.IFNA(VLOOKUP(CONCATENATE($U$5,$B31,$C31),'BUS2'!$A$8:$N$135,14,FALSE),0)</f>
        <v>0</v>
      </c>
      <c r="W31" s="74">
        <f>_xlfn.IFNA(VLOOKUP(CONCATENATE($V$5,$B31,$C31),BEV!$A$8:$N$135,14,FALSE),0)</f>
        <v>0</v>
      </c>
      <c r="X31" s="74">
        <f>_xlfn.IFNA(VLOOKUP(CONCATENATE($W$5,$B31,$C31),'OG2'!$A$6:$N$169,14,FALSE),0)</f>
        <v>0</v>
      </c>
      <c r="Y31" s="74">
        <f>_xlfn.IFNA(VLOOKUP(CONCATENATE($X$5,$B31,$C31),'SER2'!$A$6:$N$133,14,FALSE),0)</f>
        <v>0</v>
      </c>
      <c r="Z31" s="74">
        <f>_xlfn.IFNA(VLOOKUP(CONCATENATE($Y$5,$B31,$C31),'DRY2'!$A$6:$N$133,14,FALSE),0)</f>
        <v>0</v>
      </c>
      <c r="AA31" s="74">
        <f>_xlfn.IFNA(VLOOKUP(CONCATENATE($Z$5,$B31,$C31),'BUN1'!$A$6:$N$124,14,FALSE),0)</f>
        <v>0</v>
      </c>
      <c r="AB31" s="711">
        <f>_xlfn.IFNA(VLOOKUP(CONCATENATE($AB$5,$B31,$C31),BAL!$A$6:$N$124,14,FALSE),0)</f>
        <v>0</v>
      </c>
      <c r="AC31" s="74">
        <f>_xlfn.IFNA(VLOOKUP(CONCATENATE($AC$5,$B31,$C31),'MR1'!$A$6:$N$135,14,FALSE),0)</f>
        <v>0</v>
      </c>
      <c r="AD31" s="74">
        <f>_xlfn.IFNA(VLOOKUP(CONCATENATE($AC$5,$B31,$C31),'CAP2'!$A$6:$O$129,14,FALSE),0)</f>
        <v>0</v>
      </c>
      <c r="AE31" s="74">
        <f>_xlfn.IFNA(VLOOKUP(CONCATENATE($AD$5,$B31,$C31),'ESP2'!$A$6:$O$129,14,FALSE),0)</f>
        <v>0</v>
      </c>
      <c r="AF31" s="74">
        <f>_xlfn.IFNA(VLOOKUP(CONCATENATE($AE$5,$B31,$C31),'BUN2'!$A$6:$N$134,14,FALSE),0)</f>
        <v>0</v>
      </c>
      <c r="AG31" s="75">
        <f>_xlfn.IFNA(VLOOKUP(CONCATENATE($AF$5,$B31,$C31),SC!$A$6:$N$135,14,FALSE),0)</f>
        <v>0</v>
      </c>
      <c r="AH31" s="75">
        <f>_xlfn.IFNA(VLOOKUP(CONCATENATE($AG$5,$B31,$C31),'OG3'!$A$6:$N$131,14,FALSE),0)</f>
        <v>0</v>
      </c>
      <c r="AI31" s="74">
        <f>_xlfn.IFNA(VLOOKUP(CONCATENATE($AH$5,$B31,$C31),'MR2'!$A$6:$N$131,14,FALSE),0)</f>
        <v>0</v>
      </c>
      <c r="AJ31" s="74">
        <f>_xlfn.IFNA(VLOOKUP(CONCATENATE($AI$5,$B31,$C31),'BUS3'!$A$6:$N$135,14,FALSE),0)</f>
        <v>0</v>
      </c>
      <c r="AK31" s="74">
        <f>_xlfn.IFNA(VLOOKUP(CONCATENATE($AJ$5,$B31,$C31),'ESP4'!$A$6:$N$135,14,FALSE),0)</f>
        <v>0</v>
      </c>
      <c r="AL31" s="75">
        <f>_xlfn.IFNA(VLOOKUP(CONCATENATE($AK$5,$B31,$C31),FEST!$A$6:$N$133,14,FALSE),0)</f>
        <v>0</v>
      </c>
      <c r="AM31" s="75">
        <f>_xlfn.IFNA(VLOOKUP(CONCATENATE($AK$5,$B31,$C31),'MR3'!$A$6:$N$133,14,FALSE),0)</f>
        <v>0</v>
      </c>
      <c r="AN31" s="75">
        <f>_xlfn.IFNA(VLOOKUP(CONCATENATE($AK$5,$B31,$C31),'BUS4'!$A$6:$N$133,14,FALSE),0)</f>
        <v>0</v>
      </c>
      <c r="AO31" s="75">
        <f>_xlfn.IFNA(VLOOKUP(CONCATENATE($AN$5,$B31,$C31),'MR3'!$A$6:$N$77,14,FALSE),0)</f>
        <v>0</v>
      </c>
      <c r="AP31" s="75">
        <f>_xlfn.IFNA(VLOOKUP(CONCATENATE($AO$5,$B31,$C31),'BUS4'!$A$6:$N$250,14,FALSE),0)</f>
        <v>0</v>
      </c>
      <c r="AQ31" s="75">
        <f>_xlfn.IFNA(VLOOKUP(CONCATENATE($AQ$5,$B31,$C31),SC!$A$6:$O$255,14,FALSE),0)</f>
        <v>0</v>
      </c>
      <c r="AR31" s="75">
        <f>_xlfn.IFNA(VLOOKUP(CONCATENATE($AR$5,$B31,$C31),'DRY2'!$A$6:$O$130,14,FALSE),0)</f>
        <v>0</v>
      </c>
      <c r="AS31" s="75">
        <f>_xlfn.IFNA(VLOOKUP(CONCATENATE($AS$5,$B31,$C31),BAL!$A$6:$N$134,14,FALSE),0)</f>
        <v>0</v>
      </c>
      <c r="AT31" s="75">
        <f>_xlfn.IFNA(VLOOKUP(CONCATENATE($AT$5,$B31,$C31),SC!$A$6:$O$135,14,FALSE),0)</f>
        <v>0</v>
      </c>
      <c r="AU31" s="75">
        <f>_xlfn.IFNA(VLOOKUP(CONCATENATE($AU$5,$B31,$C31),'MR1'!$A$6:$N$135,14,FALSE),0)</f>
        <v>0</v>
      </c>
      <c r="AV31" s="405"/>
      <c r="AW31" s="76"/>
      <c r="AX31" s="40"/>
    </row>
    <row r="32" spans="1:50" x14ac:dyDescent="0.3">
      <c r="A32" s="782"/>
      <c r="B32" s="315"/>
      <c r="C32" s="316"/>
      <c r="D32" s="316"/>
      <c r="E32" s="316"/>
      <c r="F32" s="317"/>
      <c r="G32" s="318"/>
      <c r="H32" s="69"/>
      <c r="I32" s="70"/>
      <c r="J32" s="73"/>
      <c r="K32" s="74">
        <f>_xlfn.IFNA(VLOOKUP(CONCATENATE($J$5,$B32,$C32),'ESP1'!$A$6:$N$135,14,FALSE),0)</f>
        <v>0</v>
      </c>
      <c r="L32" s="74">
        <f>_xlfn.IFNA(VLOOKUP(CONCATENATE($L$5,$B32,$C32),'CAP1'!$A$6:$N$107,14,FALSE),0)</f>
        <v>0</v>
      </c>
      <c r="M32" s="74">
        <f>_xlfn.IFNA(VLOOKUP(CONCATENATE($L$5,$B32,$C32),WEST!$A$6:$N$107,14,FALSE),0)</f>
        <v>0</v>
      </c>
      <c r="N32" s="711">
        <f>_xlfn.IFNA(VLOOKUP(CONCATENATE($M$5,$B32,$C32),MUR!$A$6:$N$95,14,FALSE),0)</f>
        <v>0</v>
      </c>
      <c r="O32" s="74">
        <f>_xlfn.IFNA(VLOOKUP(CONCATENATE($N$5,$B32,$C32),'SER1'!$A$6:$N$131,14,FALSE),0)</f>
        <v>0</v>
      </c>
      <c r="P32" s="74">
        <f>_xlfn.IFNA(VLOOKUP(CONCATENATE($O$5,$B32,$C32),'BUS1'!$A$6:$N$110,14,FALSE),0)</f>
        <v>0</v>
      </c>
      <c r="Q32" s="74">
        <f>_xlfn.IFNA(VLOOKUP(CONCATENATE($P$5,$B32,$C32),'OG1'!$A$6:$N$135,14,FALSE),0)</f>
        <v>0</v>
      </c>
      <c r="R32" s="74">
        <f>_xlfn.IFNA(VLOOKUP(CONCATENATE($Q$5,$B32,$C32),'DRY1'!$A$6:$N$133,14,FALSE),0)</f>
        <v>0</v>
      </c>
      <c r="S32" s="74">
        <f>_xlfn.IFNA(VLOOKUP(CONCATENATE($R$5,$B32,$C32),DARD!G33,FALSE),0)</f>
        <v>0</v>
      </c>
      <c r="T32" s="74">
        <f>_xlfn.IFNA(VLOOKUP(CONCATENATE($S$5,$B32,$C32),'HO1'!$A$6:$N$56,14,FALSE),0)</f>
        <v>0</v>
      </c>
      <c r="U32" s="74">
        <f>_xlfn.IFNA(VLOOKUP(CONCATENATE($T$5,$B32,$C32),VIR!$A$6:$N$135,14,FALSE),0)</f>
        <v>0</v>
      </c>
      <c r="V32" s="74">
        <f>_xlfn.IFNA(VLOOKUP(CONCATENATE($U$5,$B32,$C32),'BUS2'!$A$8:$N$135,14,FALSE),0)</f>
        <v>0</v>
      </c>
      <c r="W32" s="74">
        <f>_xlfn.IFNA(VLOOKUP(CONCATENATE($V$5,$B32,$C32),BEV!$A$8:$N$135,14,FALSE),0)</f>
        <v>0</v>
      </c>
      <c r="X32" s="74">
        <f>_xlfn.IFNA(VLOOKUP(CONCATENATE($W$5,$B32,$C32),'OG2'!$A$6:$N$169,14,FALSE),0)</f>
        <v>0</v>
      </c>
      <c r="Y32" s="74">
        <f>_xlfn.IFNA(VLOOKUP(CONCATENATE($X$5,$B32,$C32),'SER2'!$A$6:$N$133,14,FALSE),0)</f>
        <v>0</v>
      </c>
      <c r="Z32" s="74">
        <f>_xlfn.IFNA(VLOOKUP(CONCATENATE($Y$5,$B32,$C32),'DRY2'!$A$6:$N$133,14,FALSE),0)</f>
        <v>0</v>
      </c>
      <c r="AA32" s="74">
        <f>_xlfn.IFNA(VLOOKUP(CONCATENATE($Z$5,$B32,$C32),'BUN1'!$A$6:$N$124,14,FALSE),0)</f>
        <v>0</v>
      </c>
      <c r="AB32" s="711">
        <f>_xlfn.IFNA(VLOOKUP(CONCATENATE($AB$5,$B32,$C32),BAL!$A$6:$N$124,14,FALSE),0)</f>
        <v>0</v>
      </c>
      <c r="AC32" s="74">
        <f>_xlfn.IFNA(VLOOKUP(CONCATENATE($AC$5,$B32,$C32),'MR1'!$A$6:$N$135,14,FALSE),0)</f>
        <v>0</v>
      </c>
      <c r="AD32" s="74">
        <f>_xlfn.IFNA(VLOOKUP(CONCATENATE($AC$5,$B32,$C32),'CAP2'!$A$6:$O$129,14,FALSE),0)</f>
        <v>0</v>
      </c>
      <c r="AE32" s="74">
        <f>_xlfn.IFNA(VLOOKUP(CONCATENATE($AD$5,$B32,$C32),'ESP2'!$A$6:$O$129,14,FALSE),0)</f>
        <v>0</v>
      </c>
      <c r="AF32" s="74">
        <f>_xlfn.IFNA(VLOOKUP(CONCATENATE($AE$5,$B32,$C32),'BUN2'!$A$6:$N$134,14,FALSE),0)</f>
        <v>0</v>
      </c>
      <c r="AG32" s="75">
        <f>_xlfn.IFNA(VLOOKUP(CONCATENATE($AF$5,$B32,$C32),SC!$A$6:$N$135,14,FALSE),0)</f>
        <v>0</v>
      </c>
      <c r="AH32" s="75">
        <f>_xlfn.IFNA(VLOOKUP(CONCATENATE($AG$5,$B32,$C32),'OG3'!$A$6:$N$131,14,FALSE),0)</f>
        <v>0</v>
      </c>
      <c r="AI32" s="74">
        <f>_xlfn.IFNA(VLOOKUP(CONCATENATE($AH$5,$B32,$C32),'MR2'!$A$6:$N$131,14,FALSE),0)</f>
        <v>0</v>
      </c>
      <c r="AJ32" s="74">
        <f>_xlfn.IFNA(VLOOKUP(CONCATENATE($AI$5,$B32,$C32),'BUS3'!$A$6:$N$135,14,FALSE),0)</f>
        <v>0</v>
      </c>
      <c r="AK32" s="74">
        <f>_xlfn.IFNA(VLOOKUP(CONCATENATE($AJ$5,$B32,$C32),'ESP4'!$A$6:$N$135,14,FALSE),0)</f>
        <v>0</v>
      </c>
      <c r="AL32" s="75">
        <f>_xlfn.IFNA(VLOOKUP(CONCATENATE($AK$5,$B32,$C32),FEST!$A$6:$N$133,14,FALSE),0)</f>
        <v>0</v>
      </c>
      <c r="AM32" s="75">
        <f>_xlfn.IFNA(VLOOKUP(CONCATENATE($AK$5,$B32,$C32),'MR3'!$A$6:$N$133,14,FALSE),0)</f>
        <v>0</v>
      </c>
      <c r="AN32" s="75">
        <f>_xlfn.IFNA(VLOOKUP(CONCATENATE($AK$5,$B32,$C32),'BUS4'!$A$6:$N$133,14,FALSE),0)</f>
        <v>0</v>
      </c>
      <c r="AO32" s="75">
        <f>_xlfn.IFNA(VLOOKUP(CONCATENATE($AN$5,$B32,$C32),'MR3'!$A$6:$N$77,14,FALSE),0)</f>
        <v>0</v>
      </c>
      <c r="AP32" s="75">
        <f>_xlfn.IFNA(VLOOKUP(CONCATENATE($AO$5,$B32,$C32),'BUS4'!$A$6:$N$250,14,FALSE),0)</f>
        <v>0</v>
      </c>
      <c r="AQ32" s="75">
        <f>_xlfn.IFNA(VLOOKUP(CONCATENATE($AQ$5,$B32,$C32),SC!$A$6:$O$255,14,FALSE),0)</f>
        <v>0</v>
      </c>
      <c r="AR32" s="75">
        <f>_xlfn.IFNA(VLOOKUP(CONCATENATE($AR$5,$B32,$C32),'DRY2'!$A$6:$O$130,14,FALSE),0)</f>
        <v>0</v>
      </c>
      <c r="AS32" s="75">
        <f>_xlfn.IFNA(VLOOKUP(CONCATENATE($AS$5,$B32,$C32),BAL!$A$6:$N$134,14,FALSE),0)</f>
        <v>0</v>
      </c>
      <c r="AT32" s="75">
        <f>_xlfn.IFNA(VLOOKUP(CONCATENATE($AT$5,$B32,$C32),SC!$A$6:$O$135,14,FALSE),0)</f>
        <v>0</v>
      </c>
      <c r="AU32" s="75">
        <f>_xlfn.IFNA(VLOOKUP(CONCATENATE($AU$5,$B32,$C32),'MR1'!$A$6:$N$135,14,FALSE),0)</f>
        <v>0</v>
      </c>
      <c r="AV32" s="405"/>
      <c r="AW32" s="76"/>
      <c r="AX32" s="40"/>
    </row>
    <row r="33" spans="1:50" x14ac:dyDescent="0.3">
      <c r="A33" s="782"/>
      <c r="B33" s="315"/>
      <c r="C33" s="316"/>
      <c r="D33" s="316"/>
      <c r="E33" s="316"/>
      <c r="F33" s="317"/>
      <c r="G33" s="318"/>
      <c r="H33" s="69"/>
      <c r="I33" s="70"/>
      <c r="J33" s="73"/>
      <c r="K33" s="74">
        <f>_xlfn.IFNA(VLOOKUP(CONCATENATE($J$5,$B33,$C33),'ESP1'!$A$6:$N$135,14,FALSE),0)</f>
        <v>0</v>
      </c>
      <c r="L33" s="74">
        <f>_xlfn.IFNA(VLOOKUP(CONCATENATE($L$5,$B33,$C33),'CAP1'!$A$6:$N$107,14,FALSE),0)</f>
        <v>0</v>
      </c>
      <c r="M33" s="74">
        <f>_xlfn.IFNA(VLOOKUP(CONCATENATE($L$5,$B33,$C33),WEST!$A$6:$N$107,14,FALSE),0)</f>
        <v>0</v>
      </c>
      <c r="N33" s="711">
        <f>_xlfn.IFNA(VLOOKUP(CONCATENATE($M$5,$B33,$C33),MUR!$A$6:$N$95,14,FALSE),0)</f>
        <v>0</v>
      </c>
      <c r="O33" s="74">
        <f>_xlfn.IFNA(VLOOKUP(CONCATENATE($N$5,$B33,$C33),'SER1'!$A$6:$N$131,14,FALSE),0)</f>
        <v>0</v>
      </c>
      <c r="P33" s="74">
        <f>_xlfn.IFNA(VLOOKUP(CONCATENATE($O$5,$B33,$C33),'BUS1'!$A$6:$N$110,14,FALSE),0)</f>
        <v>0</v>
      </c>
      <c r="Q33" s="74">
        <f>_xlfn.IFNA(VLOOKUP(CONCATENATE($P$5,$B33,$C33),'OG1'!$A$6:$N$135,14,FALSE),0)</f>
        <v>0</v>
      </c>
      <c r="R33" s="74">
        <f>_xlfn.IFNA(VLOOKUP(CONCATENATE($Q$5,$B33,$C33),'DRY1'!$A$6:$N$133,14,FALSE),0)</f>
        <v>0</v>
      </c>
      <c r="S33" s="74">
        <f>_xlfn.IFNA(VLOOKUP(CONCATENATE($R$5,$B33,$C33),DARD!G34,FALSE),0)</f>
        <v>0</v>
      </c>
      <c r="T33" s="74">
        <f>_xlfn.IFNA(VLOOKUP(CONCATENATE($S$5,$B33,$C33),'HO1'!$A$6:$N$56,14,FALSE),0)</f>
        <v>0</v>
      </c>
      <c r="U33" s="74">
        <f>_xlfn.IFNA(VLOOKUP(CONCATENATE($T$5,$B33,$C33),VIR!$A$6:$N$135,14,FALSE),0)</f>
        <v>0</v>
      </c>
      <c r="V33" s="74">
        <f>_xlfn.IFNA(VLOOKUP(CONCATENATE($U$5,$B33,$C33),'BUS2'!$A$8:$N$135,14,FALSE),0)</f>
        <v>0</v>
      </c>
      <c r="W33" s="74">
        <f>_xlfn.IFNA(VLOOKUP(CONCATENATE($V$5,$B33,$C33),BEV!$A$8:$N$135,14,FALSE),0)</f>
        <v>0</v>
      </c>
      <c r="X33" s="74">
        <f>_xlfn.IFNA(VLOOKUP(CONCATENATE($W$5,$B33,$C33),'OG2'!$A$6:$N$169,14,FALSE),0)</f>
        <v>0</v>
      </c>
      <c r="Y33" s="74">
        <f>_xlfn.IFNA(VLOOKUP(CONCATENATE($X$5,$B33,$C33),'SER2'!$A$6:$N$133,14,FALSE),0)</f>
        <v>0</v>
      </c>
      <c r="Z33" s="74">
        <f>_xlfn.IFNA(VLOOKUP(CONCATENATE($Y$5,$B33,$C33),'DRY2'!$A$6:$N$133,14,FALSE),0)</f>
        <v>0</v>
      </c>
      <c r="AA33" s="74">
        <f>_xlfn.IFNA(VLOOKUP(CONCATENATE($Z$5,$B33,$C33),'BUN1'!$A$6:$N$124,14,FALSE),0)</f>
        <v>0</v>
      </c>
      <c r="AB33" s="711">
        <f>_xlfn.IFNA(VLOOKUP(CONCATENATE($AB$5,$B33,$C33),BAL!$A$6:$N$124,14,FALSE),0)</f>
        <v>0</v>
      </c>
      <c r="AC33" s="74">
        <f>_xlfn.IFNA(VLOOKUP(CONCATENATE($AC$5,$B33,$C33),'MR1'!$A$6:$N$135,14,FALSE),0)</f>
        <v>0</v>
      </c>
      <c r="AD33" s="74">
        <f>_xlfn.IFNA(VLOOKUP(CONCATENATE($AC$5,$B33,$C33),'CAP2'!$A$6:$O$129,14,FALSE),0)</f>
        <v>0</v>
      </c>
      <c r="AE33" s="74">
        <f>_xlfn.IFNA(VLOOKUP(CONCATENATE($AD$5,$B33,$C33),'ESP2'!$A$6:$O$129,14,FALSE),0)</f>
        <v>0</v>
      </c>
      <c r="AF33" s="74">
        <f>_xlfn.IFNA(VLOOKUP(CONCATENATE($AE$5,$B33,$C33),'BUN2'!$A$6:$N$134,14,FALSE),0)</f>
        <v>0</v>
      </c>
      <c r="AG33" s="75">
        <f>_xlfn.IFNA(VLOOKUP(CONCATENATE($AF$5,$B33,$C33),SC!$A$6:$N$135,14,FALSE),0)</f>
        <v>0</v>
      </c>
      <c r="AH33" s="75">
        <f>_xlfn.IFNA(VLOOKUP(CONCATENATE($AG$5,$B33,$C33),'OG3'!$A$6:$N$131,14,FALSE),0)</f>
        <v>0</v>
      </c>
      <c r="AI33" s="74">
        <f>_xlfn.IFNA(VLOOKUP(CONCATENATE($AH$5,$B33,$C33),'MR2'!$A$6:$N$131,14,FALSE),0)</f>
        <v>0</v>
      </c>
      <c r="AJ33" s="74">
        <f>_xlfn.IFNA(VLOOKUP(CONCATENATE($AI$5,$B33,$C33),'BUS3'!$A$6:$N$135,14,FALSE),0)</f>
        <v>0</v>
      </c>
      <c r="AK33" s="74">
        <f>_xlfn.IFNA(VLOOKUP(CONCATENATE($AJ$5,$B33,$C33),'ESP4'!$A$6:$N$135,14,FALSE),0)</f>
        <v>0</v>
      </c>
      <c r="AL33" s="75">
        <f>_xlfn.IFNA(VLOOKUP(CONCATENATE($AK$5,$B33,$C33),FEST!$A$6:$N$133,14,FALSE),0)</f>
        <v>0</v>
      </c>
      <c r="AM33" s="75">
        <f>_xlfn.IFNA(VLOOKUP(CONCATENATE($AK$5,$B33,$C33),'MR3'!$A$6:$N$133,14,FALSE),0)</f>
        <v>0</v>
      </c>
      <c r="AN33" s="75">
        <f>_xlfn.IFNA(VLOOKUP(CONCATENATE($AK$5,$B33,$C33),'BUS4'!$A$6:$N$133,14,FALSE),0)</f>
        <v>0</v>
      </c>
      <c r="AO33" s="75">
        <f>_xlfn.IFNA(VLOOKUP(CONCATENATE($AN$5,$B33,$C33),'MR3'!$A$6:$N$77,14,FALSE),0)</f>
        <v>0</v>
      </c>
      <c r="AP33" s="75">
        <f>_xlfn.IFNA(VLOOKUP(CONCATENATE($AO$5,$B33,$C33),'BUS4'!$A$6:$N$250,14,FALSE),0)</f>
        <v>0</v>
      </c>
      <c r="AQ33" s="75">
        <f>_xlfn.IFNA(VLOOKUP(CONCATENATE($AQ$5,$B33,$C33),SC!$A$6:$O$255,14,FALSE),0)</f>
        <v>0</v>
      </c>
      <c r="AR33" s="75">
        <f>_xlfn.IFNA(VLOOKUP(CONCATENATE($AR$5,$B33,$C33),'DRY2'!$A$6:$O$130,14,FALSE),0)</f>
        <v>0</v>
      </c>
      <c r="AS33" s="75">
        <f>_xlfn.IFNA(VLOOKUP(CONCATENATE($AS$5,$B33,$C33),BAL!$A$6:$N$134,14,FALSE),0)</f>
        <v>0</v>
      </c>
      <c r="AT33" s="75">
        <f>_xlfn.IFNA(VLOOKUP(CONCATENATE($AT$5,$B33,$C33),SC!$A$6:$O$135,14,FALSE),0)</f>
        <v>0</v>
      </c>
      <c r="AU33" s="75">
        <f>_xlfn.IFNA(VLOOKUP(CONCATENATE($AU$5,$B33,$C33),'MR1'!$A$6:$N$135,14,FALSE),0)</f>
        <v>0</v>
      </c>
      <c r="AV33" s="405"/>
      <c r="AW33" s="76"/>
      <c r="AX33" s="40"/>
    </row>
    <row r="34" spans="1:50" x14ac:dyDescent="0.3">
      <c r="A34" s="782"/>
      <c r="B34" s="315"/>
      <c r="C34" s="316"/>
      <c r="D34" s="316"/>
      <c r="E34" s="316"/>
      <c r="F34" s="317"/>
      <c r="G34" s="318"/>
      <c r="H34" s="69"/>
      <c r="I34" s="70"/>
      <c r="J34" s="73"/>
      <c r="K34" s="74">
        <f>_xlfn.IFNA(VLOOKUP(CONCATENATE($J$5,$B34,$C34),'ESP1'!$A$6:$N$135,14,FALSE),0)</f>
        <v>0</v>
      </c>
      <c r="L34" s="74">
        <f>_xlfn.IFNA(VLOOKUP(CONCATENATE($L$5,$B34,$C34),'CAP1'!$A$6:$N$107,14,FALSE),0)</f>
        <v>0</v>
      </c>
      <c r="M34" s="74">
        <f>_xlfn.IFNA(VLOOKUP(CONCATENATE($L$5,$B34,$C34),WEST!$A$6:$N$107,14,FALSE),0)</f>
        <v>0</v>
      </c>
      <c r="N34" s="711">
        <f>_xlfn.IFNA(VLOOKUP(CONCATENATE($M$5,$B34,$C34),MUR!$A$6:$N$95,14,FALSE),0)</f>
        <v>0</v>
      </c>
      <c r="O34" s="74">
        <f>_xlfn.IFNA(VLOOKUP(CONCATENATE($N$5,$B34,$C34),'SER1'!$A$6:$N$131,14,FALSE),0)</f>
        <v>0</v>
      </c>
      <c r="P34" s="74">
        <f>_xlfn.IFNA(VLOOKUP(CONCATENATE($O$5,$B34,$C34),'BUS1'!$A$6:$N$110,14,FALSE),0)</f>
        <v>0</v>
      </c>
      <c r="Q34" s="74">
        <f>_xlfn.IFNA(VLOOKUP(CONCATENATE($P$5,$B34,$C34),'OG1'!$A$6:$N$135,14,FALSE),0)</f>
        <v>0</v>
      </c>
      <c r="R34" s="74">
        <f>_xlfn.IFNA(VLOOKUP(CONCATENATE($Q$5,$B34,$C34),'DRY1'!$A$6:$N$133,14,FALSE),0)</f>
        <v>0</v>
      </c>
      <c r="S34" s="74">
        <f>_xlfn.IFNA(VLOOKUP(CONCATENATE($R$5,$B34,$C34),DARD!G35,FALSE),0)</f>
        <v>0</v>
      </c>
      <c r="T34" s="74">
        <f>_xlfn.IFNA(VLOOKUP(CONCATENATE($S$5,$B34,$C34),'HO1'!$A$6:$N$56,14,FALSE),0)</f>
        <v>0</v>
      </c>
      <c r="U34" s="74">
        <f>_xlfn.IFNA(VLOOKUP(CONCATENATE($T$5,$B34,$C34),VIR!$A$6:$N$135,14,FALSE),0)</f>
        <v>0</v>
      </c>
      <c r="V34" s="74">
        <f>_xlfn.IFNA(VLOOKUP(CONCATENATE($U$5,$B34,$C34),'BUS2'!$A$8:$N$135,14,FALSE),0)</f>
        <v>0</v>
      </c>
      <c r="W34" s="74">
        <f>_xlfn.IFNA(VLOOKUP(CONCATENATE($V$5,$B34,$C34),BEV!$A$8:$N$135,14,FALSE),0)</f>
        <v>0</v>
      </c>
      <c r="X34" s="74">
        <f>_xlfn.IFNA(VLOOKUP(CONCATENATE($W$5,$B34,$C34),'OG2'!$A$6:$N$169,14,FALSE),0)</f>
        <v>0</v>
      </c>
      <c r="Y34" s="74">
        <f>_xlfn.IFNA(VLOOKUP(CONCATENATE($X$5,$B34,$C34),'SER2'!$A$6:$N$133,14,FALSE),0)</f>
        <v>0</v>
      </c>
      <c r="Z34" s="74">
        <f>_xlfn.IFNA(VLOOKUP(CONCATENATE($Y$5,$B34,$C34),'DRY2'!$A$6:$N$133,14,FALSE),0)</f>
        <v>0</v>
      </c>
      <c r="AA34" s="74">
        <f>_xlfn.IFNA(VLOOKUP(CONCATENATE($Z$5,$B34,$C34),'BUN1'!$A$6:$N$124,14,FALSE),0)</f>
        <v>0</v>
      </c>
      <c r="AB34" s="711">
        <f>_xlfn.IFNA(VLOOKUP(CONCATENATE($AB$5,$B34,$C34),BAL!$A$6:$N$124,14,FALSE),0)</f>
        <v>0</v>
      </c>
      <c r="AC34" s="74">
        <f>_xlfn.IFNA(VLOOKUP(CONCATENATE($AC$5,$B34,$C34),'MR1'!$A$6:$N$135,14,FALSE),0)</f>
        <v>0</v>
      </c>
      <c r="AD34" s="74">
        <f>_xlfn.IFNA(VLOOKUP(CONCATENATE($AC$5,$B34,$C34),'CAP2'!$A$6:$O$129,14,FALSE),0)</f>
        <v>0</v>
      </c>
      <c r="AE34" s="74">
        <f>_xlfn.IFNA(VLOOKUP(CONCATENATE($AD$5,$B34,$C34),'ESP2'!$A$6:$O$129,14,FALSE),0)</f>
        <v>0</v>
      </c>
      <c r="AF34" s="74">
        <f>_xlfn.IFNA(VLOOKUP(CONCATENATE($AE$5,$B34,$C34),'BUN2'!$A$6:$N$134,14,FALSE),0)</f>
        <v>0</v>
      </c>
      <c r="AG34" s="75">
        <f>_xlfn.IFNA(VLOOKUP(CONCATENATE($AF$5,$B34,$C34),SC!$A$6:$N$135,14,FALSE),0)</f>
        <v>0</v>
      </c>
      <c r="AH34" s="75">
        <f>_xlfn.IFNA(VLOOKUP(CONCATENATE($AG$5,$B34,$C34),'OG3'!$A$6:$N$131,14,FALSE),0)</f>
        <v>0</v>
      </c>
      <c r="AI34" s="74">
        <f>_xlfn.IFNA(VLOOKUP(CONCATENATE($AH$5,$B34,$C34),'MR2'!$A$6:$N$131,14,FALSE),0)</f>
        <v>0</v>
      </c>
      <c r="AJ34" s="74">
        <f>_xlfn.IFNA(VLOOKUP(CONCATENATE($AI$5,$B34,$C34),'BUS3'!$A$6:$N$135,14,FALSE),0)</f>
        <v>0</v>
      </c>
      <c r="AK34" s="74">
        <f>_xlfn.IFNA(VLOOKUP(CONCATENATE($AJ$5,$B34,$C34),'ESP4'!$A$6:$N$135,14,FALSE),0)</f>
        <v>0</v>
      </c>
      <c r="AL34" s="75">
        <f>_xlfn.IFNA(VLOOKUP(CONCATENATE($AK$5,$B34,$C34),FEST!$A$6:$N$133,14,FALSE),0)</f>
        <v>0</v>
      </c>
      <c r="AM34" s="75">
        <f>_xlfn.IFNA(VLOOKUP(CONCATENATE($AK$5,$B34,$C34),'MR3'!$A$6:$N$133,14,FALSE),0)</f>
        <v>0</v>
      </c>
      <c r="AN34" s="75">
        <f>_xlfn.IFNA(VLOOKUP(CONCATENATE($AK$5,$B34,$C34),'BUS4'!$A$6:$N$133,14,FALSE),0)</f>
        <v>0</v>
      </c>
      <c r="AO34" s="75">
        <f>_xlfn.IFNA(VLOOKUP(CONCATENATE($AN$5,$B34,$C34),'MR3'!$A$6:$N$77,14,FALSE),0)</f>
        <v>0</v>
      </c>
      <c r="AP34" s="75">
        <f>_xlfn.IFNA(VLOOKUP(CONCATENATE($AO$5,$B34,$C34),'BUS4'!$A$6:$N$250,14,FALSE),0)</f>
        <v>0</v>
      </c>
      <c r="AQ34" s="75">
        <f>_xlfn.IFNA(VLOOKUP(CONCATENATE($AQ$5,$B34,$C34),SC!$A$6:$O$255,14,FALSE),0)</f>
        <v>0</v>
      </c>
      <c r="AR34" s="75">
        <f>_xlfn.IFNA(VLOOKUP(CONCATENATE($AR$5,$B34,$C34),'DRY2'!$A$6:$O$130,14,FALSE),0)</f>
        <v>0</v>
      </c>
      <c r="AS34" s="75">
        <f>_xlfn.IFNA(VLOOKUP(CONCATENATE($AS$5,$B34,$C34),BAL!$A$6:$N$134,14,FALSE),0)</f>
        <v>0</v>
      </c>
      <c r="AT34" s="75">
        <f>_xlfn.IFNA(VLOOKUP(CONCATENATE($AT$5,$B34,$C34),SC!$A$6:$O$135,14,FALSE),0)</f>
        <v>0</v>
      </c>
      <c r="AU34" s="75">
        <f>_xlfn.IFNA(VLOOKUP(CONCATENATE($AU$5,$B34,$C34),'MR1'!$A$6:$N$135,14,FALSE),0)</f>
        <v>0</v>
      </c>
      <c r="AV34" s="405"/>
      <c r="AW34" s="76"/>
      <c r="AX34" s="40"/>
    </row>
    <row r="35" spans="1:50" x14ac:dyDescent="0.3">
      <c r="A35" s="782"/>
      <c r="B35" s="315"/>
      <c r="C35" s="316"/>
      <c r="D35" s="316"/>
      <c r="E35" s="316"/>
      <c r="F35" s="317"/>
      <c r="G35" s="318"/>
      <c r="H35" s="69"/>
      <c r="I35" s="70"/>
      <c r="J35" s="73"/>
      <c r="K35" s="74">
        <f>_xlfn.IFNA(VLOOKUP(CONCATENATE($J$5,$B35,$C35),'ESP1'!$A$6:$N$135,14,FALSE),0)</f>
        <v>0</v>
      </c>
      <c r="L35" s="74">
        <f>_xlfn.IFNA(VLOOKUP(CONCATENATE($L$5,$B35,$C35),'CAP1'!$A$6:$N$107,14,FALSE),0)</f>
        <v>0</v>
      </c>
      <c r="M35" s="74">
        <f>_xlfn.IFNA(VLOOKUP(CONCATENATE($L$5,$B35,$C35),WEST!$A$6:$N$107,14,FALSE),0)</f>
        <v>0</v>
      </c>
      <c r="N35" s="711">
        <f>_xlfn.IFNA(VLOOKUP(CONCATENATE($M$5,$B35,$C35),MUR!$A$6:$N$95,14,FALSE),0)</f>
        <v>0</v>
      </c>
      <c r="O35" s="74">
        <f>_xlfn.IFNA(VLOOKUP(CONCATENATE($N$5,$B35,$C35),'SER1'!$A$6:$N$131,14,FALSE),0)</f>
        <v>0</v>
      </c>
      <c r="P35" s="74">
        <f>_xlfn.IFNA(VLOOKUP(CONCATENATE($O$5,$B35,$C35),'BUS1'!$A$6:$N$110,14,FALSE),0)</f>
        <v>0</v>
      </c>
      <c r="Q35" s="74">
        <f>_xlfn.IFNA(VLOOKUP(CONCATENATE($P$5,$B35,$C35),'OG1'!$A$6:$N$135,14,FALSE),0)</f>
        <v>0</v>
      </c>
      <c r="R35" s="74">
        <f>_xlfn.IFNA(VLOOKUP(CONCATENATE($Q$5,$B35,$C35),'DRY1'!$A$6:$N$133,14,FALSE),0)</f>
        <v>0</v>
      </c>
      <c r="S35" s="74">
        <f>_xlfn.IFNA(VLOOKUP(CONCATENATE($R$5,$B35,$C35),DARD!G36,FALSE),0)</f>
        <v>0</v>
      </c>
      <c r="T35" s="74">
        <f>_xlfn.IFNA(VLOOKUP(CONCATENATE($S$5,$B35,$C35),'HO1'!$A$6:$N$56,14,FALSE),0)</f>
        <v>0</v>
      </c>
      <c r="U35" s="74">
        <f>_xlfn.IFNA(VLOOKUP(CONCATENATE($T$5,$B35,$C35),VIR!$A$6:$N$135,14,FALSE),0)</f>
        <v>0</v>
      </c>
      <c r="V35" s="74">
        <f>_xlfn.IFNA(VLOOKUP(CONCATENATE($U$5,$B35,$C35),'BUS2'!$A$8:$N$135,14,FALSE),0)</f>
        <v>0</v>
      </c>
      <c r="W35" s="74">
        <f>_xlfn.IFNA(VLOOKUP(CONCATENATE($V$5,$B35,$C35),BEV!$A$8:$N$135,14,FALSE),0)</f>
        <v>0</v>
      </c>
      <c r="X35" s="74">
        <f>_xlfn.IFNA(VLOOKUP(CONCATENATE($W$5,$B35,$C35),'OG2'!$A$6:$N$169,14,FALSE),0)</f>
        <v>0</v>
      </c>
      <c r="Y35" s="74">
        <f>_xlfn.IFNA(VLOOKUP(CONCATENATE($X$5,$B35,$C35),'SER2'!$A$6:$N$133,14,FALSE),0)</f>
        <v>0</v>
      </c>
      <c r="Z35" s="74">
        <f>_xlfn.IFNA(VLOOKUP(CONCATENATE($Y$5,$B35,$C35),'DRY2'!$A$6:$N$133,14,FALSE),0)</f>
        <v>0</v>
      </c>
      <c r="AA35" s="74">
        <f>_xlfn.IFNA(VLOOKUP(CONCATENATE($Z$5,$B35,$C35),'BUN1'!$A$6:$N$124,14,FALSE),0)</f>
        <v>0</v>
      </c>
      <c r="AB35" s="711">
        <f>_xlfn.IFNA(VLOOKUP(CONCATENATE($AB$5,$B35,$C35),BAL!$A$6:$N$124,14,FALSE),0)</f>
        <v>0</v>
      </c>
      <c r="AC35" s="74">
        <f>_xlfn.IFNA(VLOOKUP(CONCATENATE($AC$5,$B35,$C35),'MR1'!$A$6:$N$135,14,FALSE),0)</f>
        <v>0</v>
      </c>
      <c r="AD35" s="74">
        <f>_xlfn.IFNA(VLOOKUP(CONCATENATE($AC$5,$B35,$C35),'CAP2'!$A$6:$O$129,14,FALSE),0)</f>
        <v>0</v>
      </c>
      <c r="AE35" s="74">
        <f>_xlfn.IFNA(VLOOKUP(CONCATENATE($AD$5,$B35,$C35),'ESP2'!$A$6:$O$129,14,FALSE),0)</f>
        <v>0</v>
      </c>
      <c r="AF35" s="74">
        <f>_xlfn.IFNA(VLOOKUP(CONCATENATE($AE$5,$B35,$C35),'BUN2'!$A$6:$N$134,14,FALSE),0)</f>
        <v>0</v>
      </c>
      <c r="AG35" s="75">
        <f>_xlfn.IFNA(VLOOKUP(CONCATENATE($AF$5,$B35,$C35),SC!$A$6:$N$135,14,FALSE),0)</f>
        <v>0</v>
      </c>
      <c r="AH35" s="75">
        <f>_xlfn.IFNA(VLOOKUP(CONCATENATE($AG$5,$B35,$C35),'OG3'!$A$6:$N$131,14,FALSE),0)</f>
        <v>0</v>
      </c>
      <c r="AI35" s="74">
        <f>_xlfn.IFNA(VLOOKUP(CONCATENATE($AH$5,$B35,$C35),'MR2'!$A$6:$N$131,14,FALSE),0)</f>
        <v>0</v>
      </c>
      <c r="AJ35" s="74">
        <f>_xlfn.IFNA(VLOOKUP(CONCATENATE($AI$5,$B35,$C35),'BUS3'!$A$6:$N$135,14,FALSE),0)</f>
        <v>0</v>
      </c>
      <c r="AK35" s="74">
        <f>_xlfn.IFNA(VLOOKUP(CONCATENATE($AJ$5,$B35,$C35),'ESP4'!$A$6:$N$135,14,FALSE),0)</f>
        <v>0</v>
      </c>
      <c r="AL35" s="75">
        <f>_xlfn.IFNA(VLOOKUP(CONCATENATE($AK$5,$B35,$C35),FEST!$A$6:$N$133,14,FALSE),0)</f>
        <v>0</v>
      </c>
      <c r="AM35" s="75">
        <f>_xlfn.IFNA(VLOOKUP(CONCATENATE($AK$5,$B35,$C35),'MR3'!$A$6:$N$133,14,FALSE),0)</f>
        <v>0</v>
      </c>
      <c r="AN35" s="75">
        <f>_xlfn.IFNA(VLOOKUP(CONCATENATE($AK$5,$B35,$C35),'BUS4'!$A$6:$N$133,14,FALSE),0)</f>
        <v>0</v>
      </c>
      <c r="AO35" s="75">
        <f>_xlfn.IFNA(VLOOKUP(CONCATENATE($AN$5,$B35,$C35),'MR3'!$A$6:$N$77,14,FALSE),0)</f>
        <v>0</v>
      </c>
      <c r="AP35" s="75">
        <f>_xlfn.IFNA(VLOOKUP(CONCATENATE($AO$5,$B35,$C35),'BUS4'!$A$6:$N$250,14,FALSE),0)</f>
        <v>0</v>
      </c>
      <c r="AQ35" s="75">
        <f>_xlfn.IFNA(VLOOKUP(CONCATENATE($AQ$5,$B35,$C35),SC!$A$6:$O$255,14,FALSE),0)</f>
        <v>0</v>
      </c>
      <c r="AR35" s="75">
        <f>_xlfn.IFNA(VLOOKUP(CONCATENATE($AR$5,$B35,$C35),'DRY2'!$A$6:$O$130,14,FALSE),0)</f>
        <v>0</v>
      </c>
      <c r="AS35" s="75">
        <f>_xlfn.IFNA(VLOOKUP(CONCATENATE($AS$5,$B35,$C35),BAL!$A$6:$N$134,14,FALSE),0)</f>
        <v>0</v>
      </c>
      <c r="AT35" s="75">
        <f>_xlfn.IFNA(VLOOKUP(CONCATENATE($AT$5,$B35,$C35),SC!$A$6:$O$135,14,FALSE),0)</f>
        <v>0</v>
      </c>
      <c r="AU35" s="75">
        <f>_xlfn.IFNA(VLOOKUP(CONCATENATE($AU$5,$B35,$C35),'MR1'!$A$6:$N$135,14,FALSE),0)</f>
        <v>0</v>
      </c>
      <c r="AV35" s="405"/>
      <c r="AW35" s="76"/>
      <c r="AX35" s="40"/>
    </row>
    <row r="36" spans="1:50" x14ac:dyDescent="0.3">
      <c r="A36" s="782"/>
      <c r="B36" s="315"/>
      <c r="C36" s="316"/>
      <c r="D36" s="316"/>
      <c r="E36" s="316"/>
      <c r="F36" s="317"/>
      <c r="G36" s="318"/>
      <c r="H36" s="69"/>
      <c r="I36" s="70"/>
      <c r="J36" s="73"/>
      <c r="K36" s="74">
        <f>_xlfn.IFNA(VLOOKUP(CONCATENATE($J$5,$B36,$C36),'ESP1'!$A$6:$N$135,14,FALSE),0)</f>
        <v>0</v>
      </c>
      <c r="L36" s="74">
        <f>_xlfn.IFNA(VLOOKUP(CONCATENATE($L$5,$B36,$C36),'CAP1'!$A$6:$N$107,14,FALSE),0)</f>
        <v>0</v>
      </c>
      <c r="M36" s="74">
        <f>_xlfn.IFNA(VLOOKUP(CONCATENATE($L$5,$B36,$C36),WEST!$A$6:$N$107,14,FALSE),0)</f>
        <v>0</v>
      </c>
      <c r="N36" s="711">
        <f>_xlfn.IFNA(VLOOKUP(CONCATENATE($M$5,$B36,$C36),MUR!$A$6:$N$95,14,FALSE),0)</f>
        <v>0</v>
      </c>
      <c r="O36" s="74">
        <f>_xlfn.IFNA(VLOOKUP(CONCATENATE($N$5,$B36,$C36),'SER1'!$A$6:$N$131,14,FALSE),0)</f>
        <v>0</v>
      </c>
      <c r="P36" s="74">
        <f>_xlfn.IFNA(VLOOKUP(CONCATENATE($O$5,$B36,$C36),'BUS1'!$A$6:$N$110,14,FALSE),0)</f>
        <v>0</v>
      </c>
      <c r="Q36" s="74">
        <f>_xlfn.IFNA(VLOOKUP(CONCATENATE($P$5,$B36,$C36),'OG1'!$A$6:$N$135,14,FALSE),0)</f>
        <v>0</v>
      </c>
      <c r="R36" s="74">
        <f>_xlfn.IFNA(VLOOKUP(CONCATENATE($Q$5,$B36,$C36),'DRY1'!$A$6:$N$133,14,FALSE),0)</f>
        <v>0</v>
      </c>
      <c r="S36" s="74">
        <f>_xlfn.IFNA(VLOOKUP(CONCATENATE($R$5,$B36,$C36),DARD!G37,FALSE),0)</f>
        <v>0</v>
      </c>
      <c r="T36" s="74">
        <f>_xlfn.IFNA(VLOOKUP(CONCATENATE($S$5,$B36,$C36),'HO1'!$A$6:$N$56,14,FALSE),0)</f>
        <v>0</v>
      </c>
      <c r="U36" s="74">
        <f>_xlfn.IFNA(VLOOKUP(CONCATENATE($T$5,$B36,$C36),VIR!$A$6:$N$135,14,FALSE),0)</f>
        <v>0</v>
      </c>
      <c r="V36" s="74">
        <f>_xlfn.IFNA(VLOOKUP(CONCATENATE($U$5,$B36,$C36),'BUS2'!$A$8:$N$135,14,FALSE),0)</f>
        <v>0</v>
      </c>
      <c r="W36" s="74">
        <f>_xlfn.IFNA(VLOOKUP(CONCATENATE($V$5,$B36,$C36),BEV!$A$8:$N$135,14,FALSE),0)</f>
        <v>0</v>
      </c>
      <c r="X36" s="74">
        <f>_xlfn.IFNA(VLOOKUP(CONCATENATE($W$5,$B36,$C36),'OG2'!$A$6:$N$169,14,FALSE),0)</f>
        <v>0</v>
      </c>
      <c r="Y36" s="74">
        <f>_xlfn.IFNA(VLOOKUP(CONCATENATE($X$5,$B36,$C36),'SER2'!$A$6:$N$133,14,FALSE),0)</f>
        <v>0</v>
      </c>
      <c r="Z36" s="74">
        <f>_xlfn.IFNA(VLOOKUP(CONCATENATE($Y$5,$B36,$C36),'DRY2'!$A$6:$N$133,14,FALSE),0)</f>
        <v>0</v>
      </c>
      <c r="AA36" s="74">
        <f>_xlfn.IFNA(VLOOKUP(CONCATENATE($Z$5,$B36,$C36),'BUN1'!$A$6:$N$124,14,FALSE),0)</f>
        <v>0</v>
      </c>
      <c r="AB36" s="711">
        <f>_xlfn.IFNA(VLOOKUP(CONCATENATE($AB$5,$B36,$C36),BAL!$A$6:$N$124,14,FALSE),0)</f>
        <v>0</v>
      </c>
      <c r="AC36" s="74">
        <f>_xlfn.IFNA(VLOOKUP(CONCATENATE($AC$5,$B36,$C36),'MR1'!$A$6:$N$135,14,FALSE),0)</f>
        <v>0</v>
      </c>
      <c r="AD36" s="74">
        <f>_xlfn.IFNA(VLOOKUP(CONCATENATE($AC$5,$B36,$C36),'CAP2'!$A$6:$O$129,14,FALSE),0)</f>
        <v>0</v>
      </c>
      <c r="AE36" s="74">
        <f>_xlfn.IFNA(VLOOKUP(CONCATENATE($AD$5,$B36,$C36),'ESP2'!$A$6:$O$129,14,FALSE),0)</f>
        <v>0</v>
      </c>
      <c r="AF36" s="74">
        <f>_xlfn.IFNA(VLOOKUP(CONCATENATE($AE$5,$B36,$C36),'BUN2'!$A$6:$N$134,14,FALSE),0)</f>
        <v>0</v>
      </c>
      <c r="AG36" s="75">
        <f>_xlfn.IFNA(VLOOKUP(CONCATENATE($AF$5,$B36,$C36),SC!$A$6:$N$135,14,FALSE),0)</f>
        <v>0</v>
      </c>
      <c r="AH36" s="75">
        <f>_xlfn.IFNA(VLOOKUP(CONCATENATE($AG$5,$B36,$C36),'OG3'!$A$6:$N$131,14,FALSE),0)</f>
        <v>0</v>
      </c>
      <c r="AI36" s="74">
        <f>_xlfn.IFNA(VLOOKUP(CONCATENATE($AH$5,$B36,$C36),'MR2'!$A$6:$N$131,14,FALSE),0)</f>
        <v>0</v>
      </c>
      <c r="AJ36" s="74">
        <f>_xlfn.IFNA(VLOOKUP(CONCATENATE($AI$5,$B36,$C36),'BUS3'!$A$6:$N$135,14,FALSE),0)</f>
        <v>0</v>
      </c>
      <c r="AK36" s="74">
        <f>_xlfn.IFNA(VLOOKUP(CONCATENATE($AJ$5,$B36,$C36),'ESP4'!$A$6:$N$135,14,FALSE),0)</f>
        <v>0</v>
      </c>
      <c r="AL36" s="75">
        <f>_xlfn.IFNA(VLOOKUP(CONCATENATE($AK$5,$B36,$C36),FEST!$A$6:$N$133,14,FALSE),0)</f>
        <v>0</v>
      </c>
      <c r="AM36" s="75">
        <f>_xlfn.IFNA(VLOOKUP(CONCATENATE($AK$5,$B36,$C36),'MR3'!$A$6:$N$133,14,FALSE),0)</f>
        <v>0</v>
      </c>
      <c r="AN36" s="75">
        <f>_xlfn.IFNA(VLOOKUP(CONCATENATE($AK$5,$B36,$C36),'BUS4'!$A$6:$N$133,14,FALSE),0)</f>
        <v>0</v>
      </c>
      <c r="AO36" s="75">
        <f>_xlfn.IFNA(VLOOKUP(CONCATENATE($AN$5,$B36,$C36),'MR3'!$A$6:$N$77,14,FALSE),0)</f>
        <v>0</v>
      </c>
      <c r="AP36" s="75">
        <f>_xlfn.IFNA(VLOOKUP(CONCATENATE($AO$5,$B36,$C36),'BUS4'!$A$6:$N$250,14,FALSE),0)</f>
        <v>0</v>
      </c>
      <c r="AQ36" s="75">
        <f>_xlfn.IFNA(VLOOKUP(CONCATENATE($AQ$5,$B36,$C36),SC!$A$6:$O$255,14,FALSE),0)</f>
        <v>0</v>
      </c>
      <c r="AR36" s="75">
        <f>_xlfn.IFNA(VLOOKUP(CONCATENATE($AR$5,$B36,$C36),'DRY2'!$A$6:$O$130,14,FALSE),0)</f>
        <v>0</v>
      </c>
      <c r="AS36" s="75">
        <f>_xlfn.IFNA(VLOOKUP(CONCATENATE($AS$5,$B36,$C36),BAL!$A$6:$N$134,14,FALSE),0)</f>
        <v>0</v>
      </c>
      <c r="AT36" s="75">
        <f>_xlfn.IFNA(VLOOKUP(CONCATENATE($AT$5,$B36,$C36),SC!$A$6:$O$135,14,FALSE),0)</f>
        <v>0</v>
      </c>
      <c r="AU36" s="75">
        <f>_xlfn.IFNA(VLOOKUP(CONCATENATE($AU$5,$B36,$C36),'MR1'!$A$6:$N$135,14,FALSE),0)</f>
        <v>0</v>
      </c>
      <c r="AV36" s="405"/>
      <c r="AW36" s="76"/>
      <c r="AX36" s="40"/>
    </row>
    <row r="37" spans="1:50" x14ac:dyDescent="0.3">
      <c r="A37" s="782"/>
      <c r="B37" s="315"/>
      <c r="C37" s="316"/>
      <c r="D37" s="316"/>
      <c r="E37" s="316"/>
      <c r="F37" s="317"/>
      <c r="G37" s="318"/>
      <c r="H37" s="69"/>
      <c r="I37" s="70"/>
      <c r="J37" s="73"/>
      <c r="K37" s="74">
        <f>_xlfn.IFNA(VLOOKUP(CONCATENATE($J$5,$B37,$C37),'ESP1'!$A$6:$N$135,14,FALSE),0)</f>
        <v>0</v>
      </c>
      <c r="L37" s="74">
        <f>_xlfn.IFNA(VLOOKUP(CONCATENATE($L$5,$B37,$C37),'CAP1'!$A$6:$N$107,14,FALSE),0)</f>
        <v>0</v>
      </c>
      <c r="M37" s="74">
        <f>_xlfn.IFNA(VLOOKUP(CONCATENATE($L$5,$B37,$C37),WEST!$A$6:$N$107,14,FALSE),0)</f>
        <v>0</v>
      </c>
      <c r="N37" s="711">
        <f>_xlfn.IFNA(VLOOKUP(CONCATENATE($M$5,$B37,$C37),MUR!$A$6:$N$95,14,FALSE),0)</f>
        <v>0</v>
      </c>
      <c r="O37" s="74">
        <f>_xlfn.IFNA(VLOOKUP(CONCATENATE($N$5,$B37,$C37),'SER1'!$A$6:$N$131,14,FALSE),0)</f>
        <v>0</v>
      </c>
      <c r="P37" s="74">
        <f>_xlfn.IFNA(VLOOKUP(CONCATENATE($O$5,$B37,$C37),'BUS1'!$A$6:$N$110,14,FALSE),0)</f>
        <v>0</v>
      </c>
      <c r="Q37" s="74">
        <f>_xlfn.IFNA(VLOOKUP(CONCATENATE($P$5,$B37,$C37),'OG1'!$A$6:$N$135,14,FALSE),0)</f>
        <v>0</v>
      </c>
      <c r="R37" s="74">
        <f>_xlfn.IFNA(VLOOKUP(CONCATENATE($Q$5,$B37,$C37),'DRY1'!$A$6:$N$133,14,FALSE),0)</f>
        <v>0</v>
      </c>
      <c r="S37" s="74">
        <f>_xlfn.IFNA(VLOOKUP(CONCATENATE($R$5,$B37,$C37),DARD!G38,FALSE),0)</f>
        <v>0</v>
      </c>
      <c r="T37" s="74">
        <f>_xlfn.IFNA(VLOOKUP(CONCATENATE($S$5,$B37,$C37),'HO1'!$A$6:$N$56,14,FALSE),0)</f>
        <v>0</v>
      </c>
      <c r="U37" s="74">
        <f>_xlfn.IFNA(VLOOKUP(CONCATENATE($T$5,$B37,$C37),VIR!$A$6:$N$135,14,FALSE),0)</f>
        <v>0</v>
      </c>
      <c r="V37" s="74">
        <f>_xlfn.IFNA(VLOOKUP(CONCATENATE($U$5,$B37,$C37),'BUS2'!$A$8:$N$135,14,FALSE),0)</f>
        <v>0</v>
      </c>
      <c r="W37" s="74">
        <f>_xlfn.IFNA(VLOOKUP(CONCATENATE($V$5,$B37,$C37),BEV!$A$8:$N$135,14,FALSE),0)</f>
        <v>0</v>
      </c>
      <c r="X37" s="74">
        <f>_xlfn.IFNA(VLOOKUP(CONCATENATE($W$5,$B37,$C37),'OG2'!$A$6:$N$169,14,FALSE),0)</f>
        <v>0</v>
      </c>
      <c r="Y37" s="74">
        <f>_xlfn.IFNA(VLOOKUP(CONCATENATE($X$5,$B37,$C37),'SER2'!$A$6:$N$133,14,FALSE),0)</f>
        <v>0</v>
      </c>
      <c r="Z37" s="74">
        <f>_xlfn.IFNA(VLOOKUP(CONCATENATE($Y$5,$B37,$C37),'DRY2'!$A$6:$N$133,14,FALSE),0)</f>
        <v>0</v>
      </c>
      <c r="AA37" s="74">
        <f>_xlfn.IFNA(VLOOKUP(CONCATENATE($Z$5,$B37,$C37),'BUN1'!$A$6:$N$124,14,FALSE),0)</f>
        <v>0</v>
      </c>
      <c r="AB37" s="711">
        <f>_xlfn.IFNA(VLOOKUP(CONCATENATE($AB$5,$B37,$C37),BAL!$A$6:$N$124,14,FALSE),0)</f>
        <v>0</v>
      </c>
      <c r="AC37" s="74">
        <f>_xlfn.IFNA(VLOOKUP(CONCATENATE($AC$5,$B37,$C37),'MR1'!$A$6:$N$135,14,FALSE),0)</f>
        <v>0</v>
      </c>
      <c r="AD37" s="74">
        <f>_xlfn.IFNA(VLOOKUP(CONCATENATE($AC$5,$B37,$C37),'CAP2'!$A$6:$O$129,14,FALSE),0)</f>
        <v>0</v>
      </c>
      <c r="AE37" s="74">
        <f>_xlfn.IFNA(VLOOKUP(CONCATENATE($AD$5,$B37,$C37),'ESP2'!$A$6:$O$129,14,FALSE),0)</f>
        <v>0</v>
      </c>
      <c r="AF37" s="74">
        <f>_xlfn.IFNA(VLOOKUP(CONCATENATE($AE$5,$B37,$C37),'BUN2'!$A$6:$N$134,14,FALSE),0)</f>
        <v>0</v>
      </c>
      <c r="AG37" s="75">
        <f>_xlfn.IFNA(VLOOKUP(CONCATENATE($AF$5,$B37,$C37),SC!$A$6:$N$135,14,FALSE),0)</f>
        <v>0</v>
      </c>
      <c r="AH37" s="75">
        <f>_xlfn.IFNA(VLOOKUP(CONCATENATE($AG$5,$B37,$C37),'OG3'!$A$6:$N$131,14,FALSE),0)</f>
        <v>0</v>
      </c>
      <c r="AI37" s="74">
        <f>_xlfn.IFNA(VLOOKUP(CONCATENATE($AH$5,$B37,$C37),'MR2'!$A$6:$N$131,14,FALSE),0)</f>
        <v>0</v>
      </c>
      <c r="AJ37" s="74">
        <f>_xlfn.IFNA(VLOOKUP(CONCATENATE($AI$5,$B37,$C37),'BUS3'!$A$6:$N$135,14,FALSE),0)</f>
        <v>0</v>
      </c>
      <c r="AK37" s="74">
        <f>_xlfn.IFNA(VLOOKUP(CONCATENATE($AJ$5,$B37,$C37),'ESP4'!$A$6:$N$135,14,FALSE),0)</f>
        <v>0</v>
      </c>
      <c r="AL37" s="75">
        <f>_xlfn.IFNA(VLOOKUP(CONCATENATE($AK$5,$B37,$C37),FEST!$A$6:$N$133,14,FALSE),0)</f>
        <v>0</v>
      </c>
      <c r="AM37" s="75">
        <f>_xlfn.IFNA(VLOOKUP(CONCATENATE($AK$5,$B37,$C37),'MR3'!$A$6:$N$133,14,FALSE),0)</f>
        <v>0</v>
      </c>
      <c r="AN37" s="75">
        <f>_xlfn.IFNA(VLOOKUP(CONCATENATE($AK$5,$B37,$C37),'BUS4'!$A$6:$N$133,14,FALSE),0)</f>
        <v>0</v>
      </c>
      <c r="AO37" s="75">
        <f>_xlfn.IFNA(VLOOKUP(CONCATENATE($AN$5,$B37,$C37),'MR3'!$A$6:$N$77,14,FALSE),0)</f>
        <v>0</v>
      </c>
      <c r="AP37" s="75">
        <f>_xlfn.IFNA(VLOOKUP(CONCATENATE($AO$5,$B37,$C37),'BUS4'!$A$6:$N$250,14,FALSE),0)</f>
        <v>0</v>
      </c>
      <c r="AQ37" s="75">
        <f>_xlfn.IFNA(VLOOKUP(CONCATENATE($AQ$5,$B37,$C37),SC!$A$6:$O$255,14,FALSE),0)</f>
        <v>0</v>
      </c>
      <c r="AR37" s="75">
        <f>_xlfn.IFNA(VLOOKUP(CONCATENATE($AR$5,$B37,$C37),'DRY2'!$A$6:$O$130,14,FALSE),0)</f>
        <v>0</v>
      </c>
      <c r="AS37" s="75">
        <f>_xlfn.IFNA(VLOOKUP(CONCATENATE($AS$5,$B37,$C37),BAL!$A$6:$N$134,14,FALSE),0)</f>
        <v>0</v>
      </c>
      <c r="AT37" s="75">
        <f>_xlfn.IFNA(VLOOKUP(CONCATENATE($AT$5,$B37,$C37),SC!$A$6:$O$135,14,FALSE),0)</f>
        <v>0</v>
      </c>
      <c r="AU37" s="75">
        <f>_xlfn.IFNA(VLOOKUP(CONCATENATE($AU$5,$B37,$C37),'MR1'!$A$6:$N$135,14,FALSE),0)</f>
        <v>0</v>
      </c>
      <c r="AV37" s="405"/>
      <c r="AW37" s="76"/>
      <c r="AX37" s="40"/>
    </row>
    <row r="38" spans="1:50" x14ac:dyDescent="0.3">
      <c r="A38" s="782"/>
      <c r="B38" s="315"/>
      <c r="C38" s="316"/>
      <c r="D38" s="316"/>
      <c r="E38" s="316"/>
      <c r="F38" s="317"/>
      <c r="G38" s="318"/>
      <c r="H38" s="69"/>
      <c r="I38" s="70"/>
      <c r="J38" s="73"/>
      <c r="K38" s="74">
        <f>_xlfn.IFNA(VLOOKUP(CONCATENATE($J$5,$B38,$C38),'ESP1'!$A$6:$N$135,14,FALSE),0)</f>
        <v>0</v>
      </c>
      <c r="L38" s="74">
        <f>_xlfn.IFNA(VLOOKUP(CONCATENATE($L$5,$B38,$C38),'CAP1'!$A$6:$N$107,14,FALSE),0)</f>
        <v>0</v>
      </c>
      <c r="M38" s="74">
        <f>_xlfn.IFNA(VLOOKUP(CONCATENATE($L$5,$B38,$C38),WEST!$A$6:$N$107,14,FALSE),0)</f>
        <v>0</v>
      </c>
      <c r="N38" s="711">
        <f>_xlfn.IFNA(VLOOKUP(CONCATENATE($M$5,$B38,$C38),MUR!$A$6:$N$95,14,FALSE),0)</f>
        <v>0</v>
      </c>
      <c r="O38" s="74">
        <f>_xlfn.IFNA(VLOOKUP(CONCATENATE($N$5,$B38,$C38),'SER1'!$A$6:$N$131,14,FALSE),0)</f>
        <v>0</v>
      </c>
      <c r="P38" s="74">
        <f>_xlfn.IFNA(VLOOKUP(CONCATENATE($O$5,$B38,$C38),'BUS1'!$A$6:$N$110,14,FALSE),0)</f>
        <v>0</v>
      </c>
      <c r="Q38" s="74">
        <f>_xlfn.IFNA(VLOOKUP(CONCATENATE($P$5,$B38,$C38),'OG1'!$A$6:$N$135,14,FALSE),0)</f>
        <v>0</v>
      </c>
      <c r="R38" s="74">
        <f>_xlfn.IFNA(VLOOKUP(CONCATENATE($Q$5,$B38,$C38),'DRY1'!$A$6:$N$133,14,FALSE),0)</f>
        <v>0</v>
      </c>
      <c r="S38" s="74">
        <f>_xlfn.IFNA(VLOOKUP(CONCATENATE($R$5,$B38,$C38),DARD!G39,FALSE),0)</f>
        <v>0</v>
      </c>
      <c r="T38" s="74">
        <f>_xlfn.IFNA(VLOOKUP(CONCATENATE($S$5,$B38,$C38),'HO1'!$A$6:$N$56,14,FALSE),0)</f>
        <v>0</v>
      </c>
      <c r="U38" s="74">
        <f>_xlfn.IFNA(VLOOKUP(CONCATENATE($T$5,$B38,$C38),VIR!$A$6:$N$135,14,FALSE),0)</f>
        <v>0</v>
      </c>
      <c r="V38" s="74">
        <f>_xlfn.IFNA(VLOOKUP(CONCATENATE($U$5,$B38,$C38),'BUS2'!$A$8:$N$135,14,FALSE),0)</f>
        <v>0</v>
      </c>
      <c r="W38" s="74">
        <f>_xlfn.IFNA(VLOOKUP(CONCATENATE($V$5,$B38,$C38),BEV!$A$8:$N$135,14,FALSE),0)</f>
        <v>0</v>
      </c>
      <c r="X38" s="74">
        <f>_xlfn.IFNA(VLOOKUP(CONCATENATE($W$5,$B38,$C38),'OG2'!$A$6:$N$169,14,FALSE),0)</f>
        <v>0</v>
      </c>
      <c r="Y38" s="74">
        <f>_xlfn.IFNA(VLOOKUP(CONCATENATE($X$5,$B38,$C38),'SER2'!$A$6:$N$133,14,FALSE),0)</f>
        <v>0</v>
      </c>
      <c r="Z38" s="74">
        <f>_xlfn.IFNA(VLOOKUP(CONCATENATE($Y$5,$B38,$C38),'DRY2'!$A$6:$N$133,14,FALSE),0)</f>
        <v>0</v>
      </c>
      <c r="AA38" s="74">
        <f>_xlfn.IFNA(VLOOKUP(CONCATENATE($Z$5,$B38,$C38),'BUN1'!$A$6:$N$124,14,FALSE),0)</f>
        <v>0</v>
      </c>
      <c r="AB38" s="711">
        <f>_xlfn.IFNA(VLOOKUP(CONCATENATE($AB$5,$B38,$C38),BAL!$A$6:$N$124,14,FALSE),0)</f>
        <v>0</v>
      </c>
      <c r="AC38" s="74">
        <f>_xlfn.IFNA(VLOOKUP(CONCATENATE($AC$5,$B38,$C38),'MR1'!$A$6:$N$135,14,FALSE),0)</f>
        <v>0</v>
      </c>
      <c r="AD38" s="74">
        <f>_xlfn.IFNA(VLOOKUP(CONCATENATE($AC$5,$B38,$C38),'CAP2'!$A$6:$O$129,14,FALSE),0)</f>
        <v>0</v>
      </c>
      <c r="AE38" s="74">
        <f>_xlfn.IFNA(VLOOKUP(CONCATENATE($AD$5,$B38,$C38),'ESP2'!$A$6:$O$129,14,FALSE),0)</f>
        <v>0</v>
      </c>
      <c r="AF38" s="74">
        <f>_xlfn.IFNA(VLOOKUP(CONCATENATE($AE$5,$B38,$C38),'BUN2'!$A$6:$N$134,14,FALSE),0)</f>
        <v>0</v>
      </c>
      <c r="AG38" s="75">
        <f>_xlfn.IFNA(VLOOKUP(CONCATENATE($AF$5,$B38,$C38),SC!$A$6:$N$135,14,FALSE),0)</f>
        <v>0</v>
      </c>
      <c r="AH38" s="75">
        <f>_xlfn.IFNA(VLOOKUP(CONCATENATE($AG$5,$B38,$C38),'OG3'!$A$6:$N$131,14,FALSE),0)</f>
        <v>0</v>
      </c>
      <c r="AI38" s="74">
        <f>_xlfn.IFNA(VLOOKUP(CONCATENATE($AH$5,$B38,$C38),'MR2'!$A$6:$N$131,14,FALSE),0)</f>
        <v>0</v>
      </c>
      <c r="AJ38" s="74">
        <f>_xlfn.IFNA(VLOOKUP(CONCATENATE($AI$5,$B38,$C38),'BUS3'!$A$6:$N$135,14,FALSE),0)</f>
        <v>0</v>
      </c>
      <c r="AK38" s="74">
        <f>_xlfn.IFNA(VLOOKUP(CONCATENATE($AJ$5,$B38,$C38),'ESP4'!$A$6:$N$135,14,FALSE),0)</f>
        <v>0</v>
      </c>
      <c r="AL38" s="75">
        <f>_xlfn.IFNA(VLOOKUP(CONCATENATE($AK$5,$B38,$C38),FEST!$A$6:$N$133,14,FALSE),0)</f>
        <v>0</v>
      </c>
      <c r="AM38" s="75">
        <f>_xlfn.IFNA(VLOOKUP(CONCATENATE($AK$5,$B38,$C38),'MR3'!$A$6:$N$133,14,FALSE),0)</f>
        <v>0</v>
      </c>
      <c r="AN38" s="75">
        <f>_xlfn.IFNA(VLOOKUP(CONCATENATE($AK$5,$B38,$C38),'BUS4'!$A$6:$N$133,14,FALSE),0)</f>
        <v>0</v>
      </c>
      <c r="AO38" s="75">
        <f>_xlfn.IFNA(VLOOKUP(CONCATENATE($AN$5,$B38,$C38),'MR3'!$A$6:$N$77,14,FALSE),0)</f>
        <v>0</v>
      </c>
      <c r="AP38" s="75">
        <f>_xlfn.IFNA(VLOOKUP(CONCATENATE($AO$5,$B38,$C38),'BUS4'!$A$6:$N$250,14,FALSE),0)</f>
        <v>0</v>
      </c>
      <c r="AQ38" s="75">
        <f>_xlfn.IFNA(VLOOKUP(CONCATENATE($AQ$5,$B38,$C38),SC!$A$6:$O$255,14,FALSE),0)</f>
        <v>0</v>
      </c>
      <c r="AR38" s="75">
        <f>_xlfn.IFNA(VLOOKUP(CONCATENATE($AR$5,$B38,$C38),'DRY2'!$A$6:$O$130,14,FALSE),0)</f>
        <v>0</v>
      </c>
      <c r="AS38" s="75">
        <f>_xlfn.IFNA(VLOOKUP(CONCATENATE($AS$5,$B38,$C38),BAL!$A$6:$N$134,14,FALSE),0)</f>
        <v>0</v>
      </c>
      <c r="AT38" s="75">
        <f>_xlfn.IFNA(VLOOKUP(CONCATENATE($AT$5,$B38,$C38),SC!$A$6:$O$135,14,FALSE),0)</f>
        <v>0</v>
      </c>
      <c r="AU38" s="75">
        <f>_xlfn.IFNA(VLOOKUP(CONCATENATE($AU$5,$B38,$C38),'MR1'!$A$6:$N$135,14,FALSE),0)</f>
        <v>0</v>
      </c>
      <c r="AV38" s="405"/>
      <c r="AW38" s="76"/>
      <c r="AX38" s="40"/>
    </row>
    <row r="39" spans="1:50" x14ac:dyDescent="0.3">
      <c r="A39" s="782"/>
      <c r="B39" s="315"/>
      <c r="C39" s="316"/>
      <c r="D39" s="316"/>
      <c r="E39" s="316"/>
      <c r="F39" s="317"/>
      <c r="G39" s="318"/>
      <c r="H39" s="69"/>
      <c r="I39" s="70"/>
      <c r="J39" s="73"/>
      <c r="K39" s="74">
        <f>_xlfn.IFNA(VLOOKUP(CONCATENATE($J$5,$B39,$C39),'ESP1'!$A$6:$N$135,14,FALSE),0)</f>
        <v>0</v>
      </c>
      <c r="L39" s="74">
        <f>_xlfn.IFNA(VLOOKUP(CONCATENATE($L$5,$B39,$C39),'CAP1'!$A$6:$N$107,14,FALSE),0)</f>
        <v>0</v>
      </c>
      <c r="M39" s="74">
        <f>_xlfn.IFNA(VLOOKUP(CONCATENATE($L$5,$B39,$C39),WEST!$A$6:$N$107,14,FALSE),0)</f>
        <v>0</v>
      </c>
      <c r="N39" s="711">
        <f>_xlfn.IFNA(VLOOKUP(CONCATENATE($M$5,$B39,$C39),MUR!$A$6:$N$95,14,FALSE),0)</f>
        <v>0</v>
      </c>
      <c r="O39" s="74">
        <f>_xlfn.IFNA(VLOOKUP(CONCATENATE($N$5,$B39,$C39),'SER1'!$A$6:$N$131,14,FALSE),0)</f>
        <v>0</v>
      </c>
      <c r="P39" s="74">
        <f>_xlfn.IFNA(VLOOKUP(CONCATENATE($O$5,$B39,$C39),'BUS1'!$A$6:$N$110,14,FALSE),0)</f>
        <v>0</v>
      </c>
      <c r="Q39" s="74">
        <f>_xlfn.IFNA(VLOOKUP(CONCATENATE($P$5,$B39,$C39),'OG1'!$A$6:$N$135,14,FALSE),0)</f>
        <v>0</v>
      </c>
      <c r="R39" s="74">
        <f>_xlfn.IFNA(VLOOKUP(CONCATENATE($Q$5,$B39,$C39),'DRY1'!$A$6:$N$133,14,FALSE),0)</f>
        <v>0</v>
      </c>
      <c r="S39" s="74">
        <f>_xlfn.IFNA(VLOOKUP(CONCATENATE($R$5,$B39,$C39),DARD!G40,FALSE),0)</f>
        <v>0</v>
      </c>
      <c r="T39" s="74">
        <f>_xlfn.IFNA(VLOOKUP(CONCATENATE($S$5,$B39,$C39),'HO1'!$A$6:$N$56,14,FALSE),0)</f>
        <v>0</v>
      </c>
      <c r="U39" s="74">
        <f>_xlfn.IFNA(VLOOKUP(CONCATENATE($T$5,$B39,$C39),VIR!$A$6:$N$135,14,FALSE),0)</f>
        <v>0</v>
      </c>
      <c r="V39" s="74">
        <f>_xlfn.IFNA(VLOOKUP(CONCATENATE($U$5,$B39,$C39),'BUS2'!$A$8:$N$135,14,FALSE),0)</f>
        <v>0</v>
      </c>
      <c r="W39" s="74">
        <f>_xlfn.IFNA(VLOOKUP(CONCATENATE($V$5,$B39,$C39),BEV!$A$8:$N$135,14,FALSE),0)</f>
        <v>0</v>
      </c>
      <c r="X39" s="74">
        <f>_xlfn.IFNA(VLOOKUP(CONCATENATE($W$5,$B39,$C39),'OG2'!$A$6:$N$169,14,FALSE),0)</f>
        <v>0</v>
      </c>
      <c r="Y39" s="74">
        <f>_xlfn.IFNA(VLOOKUP(CONCATENATE($X$5,$B39,$C39),'SER2'!$A$6:$N$133,14,FALSE),0)</f>
        <v>0</v>
      </c>
      <c r="Z39" s="74">
        <f>_xlfn.IFNA(VLOOKUP(CONCATENATE($Y$5,$B39,$C39),'DRY2'!$A$6:$N$133,14,FALSE),0)</f>
        <v>0</v>
      </c>
      <c r="AA39" s="74">
        <f>_xlfn.IFNA(VLOOKUP(CONCATENATE($Z$5,$B39,$C39),'BUN1'!$A$6:$N$124,14,FALSE),0)</f>
        <v>0</v>
      </c>
      <c r="AB39" s="711">
        <f>_xlfn.IFNA(VLOOKUP(CONCATENATE($AB$5,$B39,$C39),BAL!$A$6:$N$124,14,FALSE),0)</f>
        <v>0</v>
      </c>
      <c r="AC39" s="74">
        <f>_xlfn.IFNA(VLOOKUP(CONCATENATE($AC$5,$B39,$C39),'MR1'!$A$6:$N$135,14,FALSE),0)</f>
        <v>0</v>
      </c>
      <c r="AD39" s="74">
        <f>_xlfn.IFNA(VLOOKUP(CONCATENATE($AC$5,$B39,$C39),'CAP2'!$A$6:$O$129,14,FALSE),0)</f>
        <v>0</v>
      </c>
      <c r="AE39" s="74">
        <f>_xlfn.IFNA(VLOOKUP(CONCATENATE($AD$5,$B39,$C39),'ESP2'!$A$6:$O$129,14,FALSE),0)</f>
        <v>0</v>
      </c>
      <c r="AF39" s="74">
        <f>_xlfn.IFNA(VLOOKUP(CONCATENATE($AE$5,$B39,$C39),'BUN2'!$A$6:$N$134,14,FALSE),0)</f>
        <v>0</v>
      </c>
      <c r="AG39" s="75">
        <f>_xlfn.IFNA(VLOOKUP(CONCATENATE($AF$5,$B39,$C39),SC!$A$6:$N$135,14,FALSE),0)</f>
        <v>0</v>
      </c>
      <c r="AH39" s="75">
        <f>_xlfn.IFNA(VLOOKUP(CONCATENATE($AG$5,$B39,$C39),'OG3'!$A$6:$N$131,14,FALSE),0)</f>
        <v>0</v>
      </c>
      <c r="AI39" s="74">
        <f>_xlfn.IFNA(VLOOKUP(CONCATENATE($AH$5,$B39,$C39),'MR2'!$A$6:$N$131,14,FALSE),0)</f>
        <v>0</v>
      </c>
      <c r="AJ39" s="74">
        <f>_xlfn.IFNA(VLOOKUP(CONCATENATE($AI$5,$B39,$C39),'BUS3'!$A$6:$N$135,14,FALSE),0)</f>
        <v>0</v>
      </c>
      <c r="AK39" s="74">
        <f>_xlfn.IFNA(VLOOKUP(CONCATENATE($AJ$5,$B39,$C39),'ESP4'!$A$6:$N$135,14,FALSE),0)</f>
        <v>0</v>
      </c>
      <c r="AL39" s="75">
        <f>_xlfn.IFNA(VLOOKUP(CONCATENATE($AK$5,$B39,$C39),FEST!$A$6:$N$133,14,FALSE),0)</f>
        <v>0</v>
      </c>
      <c r="AM39" s="75">
        <f>_xlfn.IFNA(VLOOKUP(CONCATENATE($AK$5,$B39,$C39),'MR3'!$A$6:$N$133,14,FALSE),0)</f>
        <v>0</v>
      </c>
      <c r="AN39" s="75">
        <f>_xlfn.IFNA(VLOOKUP(CONCATENATE($AK$5,$B39,$C39),'BUS4'!$A$6:$N$133,14,FALSE),0)</f>
        <v>0</v>
      </c>
      <c r="AO39" s="75">
        <f>_xlfn.IFNA(VLOOKUP(CONCATENATE($AN$5,$B39,$C39),'MR3'!$A$6:$N$77,14,FALSE),0)</f>
        <v>0</v>
      </c>
      <c r="AP39" s="75">
        <f>_xlfn.IFNA(VLOOKUP(CONCATENATE($AO$5,$B39,$C39),'BUS4'!$A$6:$N$250,14,FALSE),0)</f>
        <v>0</v>
      </c>
      <c r="AQ39" s="75">
        <f>_xlfn.IFNA(VLOOKUP(CONCATENATE($AQ$5,$B39,$C39),SC!$A$6:$O$255,14,FALSE),0)</f>
        <v>0</v>
      </c>
      <c r="AR39" s="75">
        <f>_xlfn.IFNA(VLOOKUP(CONCATENATE($AR$5,$B39,$C39),'DRY2'!$A$6:$O$130,14,FALSE),0)</f>
        <v>0</v>
      </c>
      <c r="AS39" s="75">
        <f>_xlfn.IFNA(VLOOKUP(CONCATENATE($AS$5,$B39,$C39),BAL!$A$6:$N$134,14,FALSE),0)</f>
        <v>0</v>
      </c>
      <c r="AT39" s="75">
        <f>_xlfn.IFNA(VLOOKUP(CONCATENATE($AT$5,$B39,$C39),SC!$A$6:$O$135,14,FALSE),0)</f>
        <v>0</v>
      </c>
      <c r="AU39" s="75">
        <f>_xlfn.IFNA(VLOOKUP(CONCATENATE($AU$5,$B39,$C39),'MR1'!$A$6:$N$135,14,FALSE),0)</f>
        <v>0</v>
      </c>
      <c r="AV39" s="405"/>
      <c r="AW39" s="76"/>
      <c r="AX39" s="40"/>
    </row>
    <row r="40" spans="1:50" x14ac:dyDescent="0.3">
      <c r="A40" s="782"/>
      <c r="B40" s="315"/>
      <c r="C40" s="316"/>
      <c r="D40" s="316"/>
      <c r="E40" s="316"/>
      <c r="F40" s="317"/>
      <c r="G40" s="318"/>
      <c r="H40" s="69"/>
      <c r="I40" s="70"/>
      <c r="J40" s="73"/>
      <c r="K40" s="74">
        <f>_xlfn.IFNA(VLOOKUP(CONCATENATE($J$5,$B40,$C40),'ESP1'!$A$6:$N$135,14,FALSE),0)</f>
        <v>0</v>
      </c>
      <c r="L40" s="74">
        <f>_xlfn.IFNA(VLOOKUP(CONCATENATE($L$5,$B40,$C40),'CAP1'!$A$6:$N$107,14,FALSE),0)</f>
        <v>0</v>
      </c>
      <c r="M40" s="74">
        <f>_xlfn.IFNA(VLOOKUP(CONCATENATE($L$5,$B40,$C40),WEST!$A$6:$N$107,14,FALSE),0)</f>
        <v>0</v>
      </c>
      <c r="N40" s="711">
        <f>_xlfn.IFNA(VLOOKUP(CONCATENATE($M$5,$B40,$C40),MUR!$A$6:$N$95,14,FALSE),0)</f>
        <v>0</v>
      </c>
      <c r="O40" s="74">
        <f>_xlfn.IFNA(VLOOKUP(CONCATENATE($N$5,$B40,$C40),'SER1'!$A$6:$N$131,14,FALSE),0)</f>
        <v>0</v>
      </c>
      <c r="P40" s="74">
        <f>_xlfn.IFNA(VLOOKUP(CONCATENATE($O$5,$B40,$C40),'BUS1'!$A$6:$N$110,14,FALSE),0)</f>
        <v>0</v>
      </c>
      <c r="Q40" s="74">
        <f>_xlfn.IFNA(VLOOKUP(CONCATENATE($P$5,$B40,$C40),'OG1'!$A$6:$N$135,14,FALSE),0)</f>
        <v>0</v>
      </c>
      <c r="R40" s="74">
        <f>_xlfn.IFNA(VLOOKUP(CONCATENATE($Q$5,$B40,$C40),'DRY1'!$A$6:$N$133,14,FALSE),0)</f>
        <v>0</v>
      </c>
      <c r="S40" s="74">
        <f>_xlfn.IFNA(VLOOKUP(CONCATENATE($R$5,$B40,$C40),DARD!G41,FALSE),0)</f>
        <v>0</v>
      </c>
      <c r="T40" s="74">
        <f>_xlfn.IFNA(VLOOKUP(CONCATENATE($S$5,$B40,$C40),'HO1'!$A$6:$N$56,14,FALSE),0)</f>
        <v>0</v>
      </c>
      <c r="U40" s="74">
        <f>_xlfn.IFNA(VLOOKUP(CONCATENATE($T$5,$B40,$C40),VIR!$A$6:$N$135,14,FALSE),0)</f>
        <v>0</v>
      </c>
      <c r="V40" s="74">
        <f>_xlfn.IFNA(VLOOKUP(CONCATENATE($U$5,$B40,$C40),'BUS2'!$A$8:$N$135,14,FALSE),0)</f>
        <v>0</v>
      </c>
      <c r="W40" s="74">
        <f>_xlfn.IFNA(VLOOKUP(CONCATENATE($V$5,$B40,$C40),BEV!$A$8:$N$135,14,FALSE),0)</f>
        <v>0</v>
      </c>
      <c r="X40" s="74">
        <f>_xlfn.IFNA(VLOOKUP(CONCATENATE($W$5,$B40,$C40),'OG2'!$A$6:$N$169,14,FALSE),0)</f>
        <v>0</v>
      </c>
      <c r="Y40" s="74">
        <f>_xlfn.IFNA(VLOOKUP(CONCATENATE($X$5,$B40,$C40),'SER2'!$A$6:$N$133,14,FALSE),0)</f>
        <v>0</v>
      </c>
      <c r="Z40" s="74">
        <f>_xlfn.IFNA(VLOOKUP(CONCATENATE($Y$5,$B40,$C40),'DRY2'!$A$6:$N$133,14,FALSE),0)</f>
        <v>0</v>
      </c>
      <c r="AA40" s="74">
        <f>_xlfn.IFNA(VLOOKUP(CONCATENATE($Z$5,$B40,$C40),'BUN1'!$A$6:$N$124,14,FALSE),0)</f>
        <v>0</v>
      </c>
      <c r="AB40" s="711">
        <f>_xlfn.IFNA(VLOOKUP(CONCATENATE($AB$5,$B40,$C40),BAL!$A$6:$N$124,14,FALSE),0)</f>
        <v>0</v>
      </c>
      <c r="AC40" s="74">
        <f>_xlfn.IFNA(VLOOKUP(CONCATENATE($AC$5,$B40,$C40),'MR1'!$A$6:$N$135,14,FALSE),0)</f>
        <v>0</v>
      </c>
      <c r="AD40" s="74">
        <f>_xlfn.IFNA(VLOOKUP(CONCATENATE($AC$5,$B40,$C40),'CAP2'!$A$6:$O$129,14,FALSE),0)</f>
        <v>0</v>
      </c>
      <c r="AE40" s="74">
        <f>_xlfn.IFNA(VLOOKUP(CONCATENATE($AD$5,$B40,$C40),'ESP2'!$A$6:$O$129,14,FALSE),0)</f>
        <v>0</v>
      </c>
      <c r="AF40" s="74">
        <f>_xlfn.IFNA(VLOOKUP(CONCATENATE($AE$5,$B40,$C40),'BUN2'!$A$6:$N$134,14,FALSE),0)</f>
        <v>0</v>
      </c>
      <c r="AG40" s="75">
        <f>_xlfn.IFNA(VLOOKUP(CONCATENATE($AF$5,$B40,$C40),SC!$A$6:$N$135,14,FALSE),0)</f>
        <v>0</v>
      </c>
      <c r="AH40" s="75">
        <f>_xlfn.IFNA(VLOOKUP(CONCATENATE($AG$5,$B40,$C40),'OG3'!$A$6:$N$131,14,FALSE),0)</f>
        <v>0</v>
      </c>
      <c r="AI40" s="74">
        <f>_xlfn.IFNA(VLOOKUP(CONCATENATE($AH$5,$B40,$C40),'MR2'!$A$6:$N$131,14,FALSE),0)</f>
        <v>0</v>
      </c>
      <c r="AJ40" s="74">
        <f>_xlfn.IFNA(VLOOKUP(CONCATENATE($AI$5,$B40,$C40),'BUS3'!$A$6:$N$135,14,FALSE),0)</f>
        <v>0</v>
      </c>
      <c r="AK40" s="74">
        <f>_xlfn.IFNA(VLOOKUP(CONCATENATE($AJ$5,$B40,$C40),'ESP4'!$A$6:$N$135,14,FALSE),0)</f>
        <v>0</v>
      </c>
      <c r="AL40" s="75">
        <f>_xlfn.IFNA(VLOOKUP(CONCATENATE($AK$5,$B40,$C40),FEST!$A$6:$N$133,14,FALSE),0)</f>
        <v>0</v>
      </c>
      <c r="AM40" s="75">
        <f>_xlfn.IFNA(VLOOKUP(CONCATENATE($AK$5,$B40,$C40),'MR3'!$A$6:$N$133,14,FALSE),0)</f>
        <v>0</v>
      </c>
      <c r="AN40" s="75">
        <f>_xlfn.IFNA(VLOOKUP(CONCATENATE($AK$5,$B40,$C40),'BUS4'!$A$6:$N$133,14,FALSE),0)</f>
        <v>0</v>
      </c>
      <c r="AO40" s="75">
        <f>_xlfn.IFNA(VLOOKUP(CONCATENATE($AN$5,$B40,$C40),'MR3'!$A$6:$N$77,14,FALSE),0)</f>
        <v>0</v>
      </c>
      <c r="AP40" s="75">
        <f>_xlfn.IFNA(VLOOKUP(CONCATENATE($AO$5,$B40,$C40),'BUS4'!$A$6:$N$250,14,FALSE),0)</f>
        <v>0</v>
      </c>
      <c r="AQ40" s="562">
        <f>_xlfn.IFNA(VLOOKUP(CONCATENATE($AQ$5,$B40,$C40),SC!$A$6:$O$255,14,FALSE),0)</f>
        <v>0</v>
      </c>
      <c r="AR40" s="75">
        <f>_xlfn.IFNA(VLOOKUP(CONCATENATE($AR$5,$B40,$C40),'DRY2'!$A$6:$O$130,14,FALSE),0)</f>
        <v>0</v>
      </c>
      <c r="AS40" s="75">
        <f>_xlfn.IFNA(VLOOKUP(CONCATENATE($AS$5,$B40,$C40),BAL!$A$6:$N$134,14,FALSE),0)</f>
        <v>0</v>
      </c>
      <c r="AT40" s="75">
        <f>_xlfn.IFNA(VLOOKUP(CONCATENATE($AT$5,$B40,$C40),SC!$A$6:$O$135,14,FALSE),0)</f>
        <v>0</v>
      </c>
      <c r="AU40" s="75">
        <f>_xlfn.IFNA(VLOOKUP(CONCATENATE($AU$5,$B40,$C40),'MR1'!$A$6:$N$135,14,FALSE),0)</f>
        <v>0</v>
      </c>
      <c r="AV40" s="405"/>
      <c r="AW40" s="76"/>
      <c r="AX40" s="40"/>
    </row>
    <row r="41" spans="1:50" x14ac:dyDescent="0.3">
      <c r="A41" s="782"/>
      <c r="B41" s="315"/>
      <c r="C41" s="316"/>
      <c r="D41" s="316"/>
      <c r="E41" s="316"/>
      <c r="F41" s="317"/>
      <c r="G41" s="318"/>
      <c r="H41" s="69"/>
      <c r="I41" s="70"/>
      <c r="J41" s="73"/>
      <c r="K41" s="74">
        <f>_xlfn.IFNA(VLOOKUP(CONCATENATE($J$5,$B41,$C41),'ESP1'!$A$6:$N$135,14,FALSE),0)</f>
        <v>0</v>
      </c>
      <c r="L41" s="74">
        <f>_xlfn.IFNA(VLOOKUP(CONCATENATE($L$5,$B41,$C41),'CAP1'!$A$6:$N$107,14,FALSE),0)</f>
        <v>0</v>
      </c>
      <c r="M41" s="74">
        <f>_xlfn.IFNA(VLOOKUP(CONCATENATE($L$5,$B41,$C41),WEST!$A$6:$N$107,14,FALSE),0)</f>
        <v>0</v>
      </c>
      <c r="N41" s="711">
        <f>_xlfn.IFNA(VLOOKUP(CONCATENATE($M$5,$B41,$C41),MUR!$A$6:$N$95,14,FALSE),0)</f>
        <v>0</v>
      </c>
      <c r="O41" s="74">
        <f>_xlfn.IFNA(VLOOKUP(CONCATENATE($N$5,$B41,$C41),'SER1'!$A$6:$N$131,14,FALSE),0)</f>
        <v>0</v>
      </c>
      <c r="P41" s="74">
        <f>_xlfn.IFNA(VLOOKUP(CONCATENATE($O$5,$B41,$C41),'BUS1'!$A$6:$N$110,14,FALSE),0)</f>
        <v>0</v>
      </c>
      <c r="Q41" s="74">
        <f>_xlfn.IFNA(VLOOKUP(CONCATENATE($P$5,$B41,$C41),'OG1'!$A$6:$N$135,14,FALSE),0)</f>
        <v>0</v>
      </c>
      <c r="R41" s="74">
        <f>_xlfn.IFNA(VLOOKUP(CONCATENATE($Q$5,$B41,$C41),'DRY1'!$A$6:$N$133,14,FALSE),0)</f>
        <v>0</v>
      </c>
      <c r="S41" s="74">
        <f>_xlfn.IFNA(VLOOKUP(CONCATENATE($R$5,$B41,$C41),DARD!G42,FALSE),0)</f>
        <v>0</v>
      </c>
      <c r="T41" s="74">
        <f>_xlfn.IFNA(VLOOKUP(CONCATENATE($S$5,$B41,$C41),'HO1'!$A$6:$N$56,14,FALSE),0)</f>
        <v>0</v>
      </c>
      <c r="U41" s="74">
        <f>_xlfn.IFNA(VLOOKUP(CONCATENATE($T$5,$B41,$C41),VIR!$A$6:$N$135,14,FALSE),0)</f>
        <v>0</v>
      </c>
      <c r="V41" s="74">
        <f>_xlfn.IFNA(VLOOKUP(CONCATENATE($U$5,$B41,$C41),'BUS2'!$A$8:$N$135,14,FALSE),0)</f>
        <v>0</v>
      </c>
      <c r="W41" s="74">
        <f>_xlfn.IFNA(VLOOKUP(CONCATENATE($V$5,$B41,$C41),BEV!$A$8:$N$135,14,FALSE),0)</f>
        <v>0</v>
      </c>
      <c r="X41" s="74">
        <f>_xlfn.IFNA(VLOOKUP(CONCATENATE($W$5,$B41,$C41),'OG2'!$A$6:$N$169,14,FALSE),0)</f>
        <v>0</v>
      </c>
      <c r="Y41" s="74">
        <f>_xlfn.IFNA(VLOOKUP(CONCATENATE($X$5,$B41,$C41),'SER2'!$A$6:$N$133,14,FALSE),0)</f>
        <v>0</v>
      </c>
      <c r="Z41" s="74">
        <f>_xlfn.IFNA(VLOOKUP(CONCATENATE($Y$5,$B41,$C41),'DRY2'!$A$6:$N$133,14,FALSE),0)</f>
        <v>0</v>
      </c>
      <c r="AA41" s="74">
        <f>_xlfn.IFNA(VLOOKUP(CONCATENATE($Z$5,$B41,$C41),'BUN1'!$A$6:$N$124,14,FALSE),0)</f>
        <v>0</v>
      </c>
      <c r="AB41" s="711">
        <f>_xlfn.IFNA(VLOOKUP(CONCATENATE($AB$5,$B41,$C41),BAL!$A$6:$N$124,14,FALSE),0)</f>
        <v>0</v>
      </c>
      <c r="AC41" s="74">
        <f>_xlfn.IFNA(VLOOKUP(CONCATENATE($AC$5,$B41,$C41),'MR1'!$A$6:$N$135,14,FALSE),0)</f>
        <v>0</v>
      </c>
      <c r="AD41" s="74">
        <f>_xlfn.IFNA(VLOOKUP(CONCATENATE($AC$5,$B41,$C41),'CAP2'!$A$6:$O$129,14,FALSE),0)</f>
        <v>0</v>
      </c>
      <c r="AE41" s="74">
        <f>_xlfn.IFNA(VLOOKUP(CONCATENATE($AD$5,$B41,$C41),'ESP2'!$A$6:$O$129,14,FALSE),0)</f>
        <v>0</v>
      </c>
      <c r="AF41" s="74">
        <f>_xlfn.IFNA(VLOOKUP(CONCATENATE($AE$5,$B41,$C41),'BUN2'!$A$6:$N$134,14,FALSE),0)</f>
        <v>0</v>
      </c>
      <c r="AG41" s="75">
        <f>_xlfn.IFNA(VLOOKUP(CONCATENATE($AF$5,$B41,$C41),SC!$A$6:$N$135,14,FALSE),0)</f>
        <v>0</v>
      </c>
      <c r="AH41" s="75">
        <f>_xlfn.IFNA(VLOOKUP(CONCATENATE($AG$5,$B41,$C41),'OG3'!$A$6:$N$131,14,FALSE),0)</f>
        <v>0</v>
      </c>
      <c r="AI41" s="74">
        <f>_xlfn.IFNA(VLOOKUP(CONCATENATE($AH$5,$B41,$C41),'MR2'!$A$6:$N$131,14,FALSE),0)</f>
        <v>0</v>
      </c>
      <c r="AJ41" s="74">
        <f>_xlfn.IFNA(VLOOKUP(CONCATENATE($AI$5,$B41,$C41),'BUS3'!$A$6:$N$135,14,FALSE),0)</f>
        <v>0</v>
      </c>
      <c r="AK41" s="74">
        <f>_xlfn.IFNA(VLOOKUP(CONCATENATE($AJ$5,$B41,$C41),'ESP4'!$A$6:$N$135,14,FALSE),0)</f>
        <v>0</v>
      </c>
      <c r="AL41" s="75">
        <f>_xlfn.IFNA(VLOOKUP(CONCATENATE($AK$5,$B41,$C41),FEST!$A$6:$N$133,14,FALSE),0)</f>
        <v>0</v>
      </c>
      <c r="AM41" s="75">
        <f>_xlfn.IFNA(VLOOKUP(CONCATENATE($AK$5,$B41,$C41),'MR3'!$A$6:$N$133,14,FALSE),0)</f>
        <v>0</v>
      </c>
      <c r="AN41" s="75">
        <f>_xlfn.IFNA(VLOOKUP(CONCATENATE($AK$5,$B41,$C41),'BUS4'!$A$6:$N$133,14,FALSE),0)</f>
        <v>0</v>
      </c>
      <c r="AO41" s="75">
        <f>_xlfn.IFNA(VLOOKUP(CONCATENATE($AN$5,$B41,$C41),'MR3'!$A$6:$N$77,14,FALSE),0)</f>
        <v>0</v>
      </c>
      <c r="AP41" s="75">
        <f>_xlfn.IFNA(VLOOKUP(CONCATENATE($AO$5,$B41,$C41),'BUS4'!$A$6:$N$250,14,FALSE),0)</f>
        <v>0</v>
      </c>
      <c r="AQ41" s="75">
        <f>_xlfn.IFNA(VLOOKUP(CONCATENATE($AQ$5,$B41,$C41),'CAP2'!$A$6:$N$77,14,FALSE),0)</f>
        <v>0</v>
      </c>
      <c r="AR41" s="75">
        <f>_xlfn.IFNA(VLOOKUP(CONCATENATE($AR$5,$B41,$C41),'DRY2'!$A$6:$O$130,14,FALSE),0)</f>
        <v>0</v>
      </c>
      <c r="AS41" s="75">
        <f>_xlfn.IFNA(VLOOKUP(CONCATENATE($AS$5,$B41,$C41),BAL!$A$6:$N$134,14,FALSE),0)</f>
        <v>0</v>
      </c>
      <c r="AT41" s="75">
        <f>_xlfn.IFNA(VLOOKUP(CONCATENATE($AT$5,$B41,$C41),SC!$A$6:$O$135,14,FALSE),0)</f>
        <v>0</v>
      </c>
      <c r="AU41" s="75">
        <f>_xlfn.IFNA(VLOOKUP(CONCATENATE($AU$5,$B41,$C41),'MR1'!$A$6:$N$135,14,FALSE),0)</f>
        <v>0</v>
      </c>
      <c r="AV41" s="405"/>
      <c r="AW41" s="76"/>
      <c r="AX41" s="40"/>
    </row>
    <row r="42" spans="1:50" x14ac:dyDescent="0.3">
      <c r="A42" s="782"/>
      <c r="B42" s="315"/>
      <c r="C42" s="316"/>
      <c r="D42" s="316"/>
      <c r="E42" s="316"/>
      <c r="F42" s="317"/>
      <c r="G42" s="318"/>
      <c r="H42" s="69"/>
      <c r="I42" s="70"/>
      <c r="J42" s="73"/>
      <c r="K42" s="74">
        <f>_xlfn.IFNA(VLOOKUP(CONCATENATE($J$5,$B42,$C42),'ESP1'!$A$6:$N$135,14,FALSE),0)</f>
        <v>0</v>
      </c>
      <c r="L42" s="74">
        <f>_xlfn.IFNA(VLOOKUP(CONCATENATE($L$5,$B42,$C42),'CAP1'!$A$6:$N$107,14,FALSE),0)</f>
        <v>0</v>
      </c>
      <c r="M42" s="74">
        <f>_xlfn.IFNA(VLOOKUP(CONCATENATE($L$5,$B42,$C42),WEST!$A$6:$N$107,14,FALSE),0)</f>
        <v>0</v>
      </c>
      <c r="N42" s="74">
        <f>_xlfn.IFNA(VLOOKUP(CONCATENATE($M$5,$B42,$C42),MUR!$A$6:$L$95,14,FALSE),0)</f>
        <v>0</v>
      </c>
      <c r="O42" s="74">
        <f>_xlfn.IFNA(VLOOKUP(CONCATENATE($N$5,$B42,$C42),'SER1'!$A$6:$N$131,14,FALSE),0)</f>
        <v>0</v>
      </c>
      <c r="P42" s="74">
        <f>_xlfn.IFNA(VLOOKUP(CONCATENATE($O$5,$B42,$C42),'BUS1'!$A$6:$N$110,14,FALSE),0)</f>
        <v>0</v>
      </c>
      <c r="Q42" s="74">
        <f>_xlfn.IFNA(VLOOKUP(CONCATENATE($P$5,$B42,$C42),'OG1'!$A$6:$N$135,14,FALSE),0)</f>
        <v>0</v>
      </c>
      <c r="R42" s="74">
        <f>_xlfn.IFNA(VLOOKUP(CONCATENATE($Q$5,$B42,$C42),'DRY1'!$A$6:$N$133,14,FALSE),0)</f>
        <v>0</v>
      </c>
      <c r="S42" s="74">
        <f>_xlfn.IFNA(VLOOKUP(CONCATENATE($R$5,$B42,$C42),DARD!G43,FALSE),0)</f>
        <v>0</v>
      </c>
      <c r="T42" s="74">
        <f>_xlfn.IFNA(VLOOKUP(CONCATENATE($S$5,$B42,$C42),'HO1'!$A$6:$N$56,14,FALSE),0)</f>
        <v>0</v>
      </c>
      <c r="U42" s="74">
        <f>_xlfn.IFNA(VLOOKUP(CONCATENATE($T$5,$B42,$C42),VIR!$A$6:$N$135,14,FALSE),0)</f>
        <v>0</v>
      </c>
      <c r="V42" s="74">
        <f>_xlfn.IFNA(VLOOKUP(CONCATENATE($U$5,$B42,$C42),'BUS2'!$A$8:$N$135,14,FALSE),0)</f>
        <v>0</v>
      </c>
      <c r="W42" s="74">
        <f>_xlfn.IFNA(VLOOKUP(CONCATENATE($V$5,$B42,$C42),BEV!$A$8:$N$135,14,FALSE),0)</f>
        <v>0</v>
      </c>
      <c r="X42" s="74">
        <f>_xlfn.IFNA(VLOOKUP(CONCATENATE($W$5,$B42,$C42),'OG2'!$A$6:$N$169,14,FALSE),0)</f>
        <v>0</v>
      </c>
      <c r="Y42" s="74">
        <f>_xlfn.IFNA(VLOOKUP(CONCATENATE($X$5,$B42,$C42),'SER2'!$A$6:$N$133,14,FALSE),0)</f>
        <v>0</v>
      </c>
      <c r="Z42" s="74">
        <f>_xlfn.IFNA(VLOOKUP(CONCATENATE($Y$5,$B42,$C42),'DRY2'!$A$6:$N$133,14,FALSE),0)</f>
        <v>0</v>
      </c>
      <c r="AA42" s="74">
        <f>_xlfn.IFNA(VLOOKUP(CONCATENATE($Z$5,$B42,$C42),'BUN1'!$A$6:$N$124,14,FALSE),0)</f>
        <v>0</v>
      </c>
      <c r="AB42" s="711">
        <f>_xlfn.IFNA(VLOOKUP(CONCATENATE($AB$5,$B42,$C42),BAL!$A$6:$N$124,14,FALSE),0)</f>
        <v>0</v>
      </c>
      <c r="AC42" s="74">
        <f>_xlfn.IFNA(VLOOKUP(CONCATENATE($AC$5,$B42,$C42),'MR1'!$A$6:$N$135,14,FALSE),0)</f>
        <v>0</v>
      </c>
      <c r="AD42" s="74">
        <f>_xlfn.IFNA(VLOOKUP(CONCATENATE($AC$5,$B42,$C42),'CAP2'!$A$6:$O$129,14,FALSE),0)</f>
        <v>0</v>
      </c>
      <c r="AE42" s="74">
        <f>_xlfn.IFNA(VLOOKUP(CONCATENATE($AD$5,$B42,$C42),'ESP2'!$A$6:$O$129,14,FALSE),0)</f>
        <v>0</v>
      </c>
      <c r="AF42" s="74">
        <f>_xlfn.IFNA(VLOOKUP(CONCATENATE($AE$5,$B42,$C42),'BUN2'!$A$6:$N$134,14,FALSE),0)</f>
        <v>0</v>
      </c>
      <c r="AG42" s="75">
        <f>_xlfn.IFNA(VLOOKUP(CONCATENATE($AF$5,$B42,$C42),SC!$A$6:$N$135,14,FALSE),0)</f>
        <v>0</v>
      </c>
      <c r="AH42" s="75">
        <f>_xlfn.IFNA(VLOOKUP(CONCATENATE($AG$5,$B42,$C42),'OG3'!$A$6:$N$131,14,FALSE),0)</f>
        <v>0</v>
      </c>
      <c r="AI42" s="74">
        <f>_xlfn.IFNA(VLOOKUP(CONCATENATE($AH$5,$B42,$C42),'MR2'!$A$6:$N$131,14,FALSE),0)</f>
        <v>0</v>
      </c>
      <c r="AJ42" s="74">
        <f>_xlfn.IFNA(VLOOKUP(CONCATENATE($AI$5,$B42,$C42),'BUS3'!$A$6:$N$135,14,FALSE),0)</f>
        <v>0</v>
      </c>
      <c r="AK42" s="74">
        <f>_xlfn.IFNA(VLOOKUP(CONCATENATE($AJ$5,$B42,$C42),'ESP4'!$A$6:$N$135,14,FALSE),0)</f>
        <v>0</v>
      </c>
      <c r="AL42" s="75">
        <f>_xlfn.IFNA(VLOOKUP(CONCATENATE($AK$5,$B42,$C42),FEST!$A$6:$N$133,14,FALSE),0)</f>
        <v>0</v>
      </c>
      <c r="AM42" s="75">
        <f>_xlfn.IFNA(VLOOKUP(CONCATENATE($AK$5,$B42,$C42),'MR3'!$A$6:$N$133,14,FALSE),0)</f>
        <v>0</v>
      </c>
      <c r="AN42" s="75">
        <f>_xlfn.IFNA(VLOOKUP(CONCATENATE($AK$5,$B42,$C42),'BUS4'!$A$6:$N$133,14,FALSE),0)</f>
        <v>0</v>
      </c>
      <c r="AO42" s="75">
        <f>_xlfn.IFNA(VLOOKUP(CONCATENATE($AN$5,$B42,$C42),'MR3'!$A$6:$N$77,14,FALSE),0)</f>
        <v>0</v>
      </c>
      <c r="AP42" s="75">
        <f>_xlfn.IFNA(VLOOKUP(CONCATENATE($AO$5,$B42,$C42),'BUS4'!$A$6:$N$250,14,FALSE),0)</f>
        <v>0</v>
      </c>
      <c r="AQ42" s="75">
        <f>_xlfn.IFNA(VLOOKUP(CONCATENATE($AQ$5,$B42,$C42),'CAP2'!$A$6:$N$77,14,FALSE),0)</f>
        <v>0</v>
      </c>
      <c r="AR42" s="75">
        <f>_xlfn.IFNA(VLOOKUP(CONCATENATE($AR$5,$B42,$C42),'DRY2'!$A$6:$O$130,14,FALSE),0)</f>
        <v>0</v>
      </c>
      <c r="AS42" s="75">
        <f>_xlfn.IFNA(VLOOKUP(CONCATENATE($AS$5,$B42,$C42),BAL!$A$6:$N$134,14,FALSE),0)</f>
        <v>0</v>
      </c>
      <c r="AT42" s="75">
        <f>_xlfn.IFNA(VLOOKUP(CONCATENATE($AT$5,$B42,$C42),SC!$A$6:$O$135,14,FALSE),0)</f>
        <v>0</v>
      </c>
      <c r="AU42" s="75">
        <f>_xlfn.IFNA(VLOOKUP(CONCATENATE($AU$5,$B42,$C42),'MR1'!$A$6:$N$135,14,FALSE),0)</f>
        <v>0</v>
      </c>
      <c r="AV42" s="405"/>
      <c r="AW42" s="76"/>
      <c r="AX42" s="40"/>
    </row>
    <row r="43" spans="1:50" x14ac:dyDescent="0.3">
      <c r="A43" s="782"/>
      <c r="B43" s="315"/>
      <c r="C43" s="316"/>
      <c r="D43" s="316"/>
      <c r="E43" s="316"/>
      <c r="F43" s="317"/>
      <c r="G43" s="318"/>
      <c r="H43" s="69"/>
      <c r="I43" s="70"/>
      <c r="J43" s="73"/>
      <c r="K43" s="74">
        <f>_xlfn.IFNA(VLOOKUP(CONCATENATE($J$5,$B43,$C43),'ESP1'!$A$6:$N$135,14,FALSE),0)</f>
        <v>0</v>
      </c>
      <c r="L43" s="74">
        <f>_xlfn.IFNA(VLOOKUP(CONCATENATE($L$5,$B43,$C43),'CAP1'!$A$6:$N$107,14,FALSE),0)</f>
        <v>0</v>
      </c>
      <c r="M43" s="74">
        <f>_xlfn.IFNA(VLOOKUP(CONCATENATE($L$5,$B43,$C43),WEST!$A$6:$N$107,14,FALSE),0)</f>
        <v>0</v>
      </c>
      <c r="N43" s="74">
        <f>_xlfn.IFNA(VLOOKUP(CONCATENATE($M$5,$B43,$C43),MUR!$A$6:$L$95,14,FALSE),0)</f>
        <v>0</v>
      </c>
      <c r="O43" s="74">
        <f>_xlfn.IFNA(VLOOKUP(CONCATENATE($N$5,$B43,$C43),'SER1'!$A$6:$N$131,14,FALSE),0)</f>
        <v>0</v>
      </c>
      <c r="P43" s="74">
        <f>_xlfn.IFNA(VLOOKUP(CONCATENATE($O$5,$B43,$C43),'BUS1'!$A$6:$N$110,14,FALSE),0)</f>
        <v>0</v>
      </c>
      <c r="Q43" s="74">
        <f>_xlfn.IFNA(VLOOKUP(CONCATENATE($P$5,$B43,$C43),'OG1'!$A$6:$N$135,14,FALSE),0)</f>
        <v>0</v>
      </c>
      <c r="R43" s="74">
        <f>_xlfn.IFNA(VLOOKUP(CONCATENATE($Q$5,$B43,$C43),'DRY1'!$A$6:$N$133,14,FALSE),0)</f>
        <v>0</v>
      </c>
      <c r="S43" s="74">
        <f>_xlfn.IFNA(VLOOKUP(CONCATENATE($R$5,$B43,$C43),DARD!G44,FALSE),0)</f>
        <v>0</v>
      </c>
      <c r="T43" s="74">
        <f>_xlfn.IFNA(VLOOKUP(CONCATENATE($S$5,$B43,$C43),'HO1'!$A$6:$N$56,14,FALSE),0)</f>
        <v>0</v>
      </c>
      <c r="U43" s="74">
        <f>_xlfn.IFNA(VLOOKUP(CONCATENATE($T$5,$B43,$C43),VIR!$A$6:$N$135,14,FALSE),0)</f>
        <v>0</v>
      </c>
      <c r="V43" s="74">
        <f>_xlfn.IFNA(VLOOKUP(CONCATENATE($U$5,$B43,$C43),'BUS2'!$A$8:$N$135,14,FALSE),0)</f>
        <v>0</v>
      </c>
      <c r="W43" s="74">
        <f>_xlfn.IFNA(VLOOKUP(CONCATENATE($V$5,$B43,$C43),BEV!$A$8:$N$135,14,FALSE),0)</f>
        <v>0</v>
      </c>
      <c r="X43" s="74">
        <f>_xlfn.IFNA(VLOOKUP(CONCATENATE($W$5,$B43,$C43),'OG2'!$A$6:$N$169,14,FALSE),0)</f>
        <v>0</v>
      </c>
      <c r="Y43" s="74">
        <f>_xlfn.IFNA(VLOOKUP(CONCATENATE($X$5,$B43,$C43),'SER2'!$A$6:$N$133,14,FALSE),0)</f>
        <v>0</v>
      </c>
      <c r="Z43" s="74">
        <f>_xlfn.IFNA(VLOOKUP(CONCATENATE($Y$5,$B43,$C43),'DRY2'!$A$6:$N$133,14,FALSE),0)</f>
        <v>0</v>
      </c>
      <c r="AA43" s="74">
        <f>_xlfn.IFNA(VLOOKUP(CONCATENATE($Z$5,$B43,$C43),'BUN1'!$A$6:$N$124,14,FALSE),0)</f>
        <v>0</v>
      </c>
      <c r="AB43" s="711">
        <f>_xlfn.IFNA(VLOOKUP(CONCATENATE($AB$5,$B43,$C43),BAL!$A$6:$N$124,14,FALSE),0)</f>
        <v>0</v>
      </c>
      <c r="AC43" s="74">
        <f>_xlfn.IFNA(VLOOKUP(CONCATENATE($AC$5,$B43,$C43),'MR1'!$A$6:$N$135,14,FALSE),0)</f>
        <v>0</v>
      </c>
      <c r="AD43" s="74">
        <f>_xlfn.IFNA(VLOOKUP(CONCATENATE($AC$5,$B43,$C43),'CAP2'!$A$6:$O$129,14,FALSE),0)</f>
        <v>0</v>
      </c>
      <c r="AE43" s="74">
        <f>_xlfn.IFNA(VLOOKUP(CONCATENATE($AD$5,$B43,$C43),'ESP2'!$A$6:$O$129,14,FALSE),0)</f>
        <v>0</v>
      </c>
      <c r="AF43" s="74">
        <f>_xlfn.IFNA(VLOOKUP(CONCATENATE($AE$5,$B43,$C43),'BUN2'!$A$6:$N$134,14,FALSE),0)</f>
        <v>0</v>
      </c>
      <c r="AG43" s="75">
        <f>_xlfn.IFNA(VLOOKUP(CONCATENATE($AF$5,$B43,$C43),SC!$A$6:$N$135,14,FALSE),0)</f>
        <v>0</v>
      </c>
      <c r="AH43" s="75">
        <f>_xlfn.IFNA(VLOOKUP(CONCATENATE($AG$5,$B43,$C43),'OG3'!$A$6:$N$131,14,FALSE),0)</f>
        <v>0</v>
      </c>
      <c r="AI43" s="74">
        <f>_xlfn.IFNA(VLOOKUP(CONCATENATE($AH$5,$B43,$C43),'MR2'!$A$6:$N$131,14,FALSE),0)</f>
        <v>0</v>
      </c>
      <c r="AJ43" s="74">
        <f>_xlfn.IFNA(VLOOKUP(CONCATENATE($AI$5,$B43,$C43),'BUS3'!$A$6:$N$135,14,FALSE),0)</f>
        <v>0</v>
      </c>
      <c r="AK43" s="74">
        <f>_xlfn.IFNA(VLOOKUP(CONCATENATE($AJ$5,$B43,$C43),'ESP4'!$A$6:$N$135,14,FALSE),0)</f>
        <v>0</v>
      </c>
      <c r="AL43" s="75">
        <f>_xlfn.IFNA(VLOOKUP(CONCATENATE($AK$5,$B43,$C43),FEST!$A$6:$N$133,14,FALSE),0)</f>
        <v>0</v>
      </c>
      <c r="AM43" s="75">
        <f>_xlfn.IFNA(VLOOKUP(CONCATENATE($AK$5,$B43,$C43),'MR3'!$A$6:$N$133,14,FALSE),0)</f>
        <v>0</v>
      </c>
      <c r="AN43" s="75">
        <f>_xlfn.IFNA(VLOOKUP(CONCATENATE($AK$5,$B43,$C43),'BUS4'!$A$6:$N$133,14,FALSE),0)</f>
        <v>0</v>
      </c>
      <c r="AO43" s="75">
        <f>_xlfn.IFNA(VLOOKUP(CONCATENATE($AN$5,$B43,$C43),'MR3'!$A$6:$N$77,14,FALSE),0)</f>
        <v>0</v>
      </c>
      <c r="AP43" s="75">
        <f>_xlfn.IFNA(VLOOKUP(CONCATENATE($AO$5,$B43,$C43),'BUS4'!$A$6:$N$250,14,FALSE),0)</f>
        <v>0</v>
      </c>
      <c r="AQ43" s="75">
        <f>_xlfn.IFNA(VLOOKUP(CONCATENATE($AQ$5,$B43,$C43),'CAP2'!$A$6:$N$77,14,FALSE),0)</f>
        <v>0</v>
      </c>
      <c r="AR43" s="75">
        <f>_xlfn.IFNA(VLOOKUP(CONCATENATE($AR$5,$B43,$C43),'DRY2'!$A$6:$O$130,14,FALSE),0)</f>
        <v>0</v>
      </c>
      <c r="AS43" s="75">
        <f>_xlfn.IFNA(VLOOKUP(CONCATENATE($AS$5,$B43,$C43),BAL!$A$6:$N$134,14,FALSE),0)</f>
        <v>0</v>
      </c>
      <c r="AT43" s="75">
        <f>_xlfn.IFNA(VLOOKUP(CONCATENATE($AT$5,$B43,$C43),SC!$A$6:$O$135,14,FALSE),0)</f>
        <v>0</v>
      </c>
      <c r="AU43" s="75">
        <f>_xlfn.IFNA(VLOOKUP(CONCATENATE($AU$5,$B43,$C43),'MR1'!$A$6:$N$135,14,FALSE),0)</f>
        <v>0</v>
      </c>
      <c r="AV43" s="405"/>
      <c r="AW43" s="76"/>
      <c r="AX43" s="40"/>
    </row>
    <row r="44" spans="1:50" x14ac:dyDescent="0.3">
      <c r="A44" s="782"/>
      <c r="B44" s="315"/>
      <c r="C44" s="316"/>
      <c r="D44" s="316"/>
      <c r="E44" s="316"/>
      <c r="F44" s="317"/>
      <c r="G44" s="318"/>
      <c r="H44" s="69"/>
      <c r="I44" s="70"/>
      <c r="J44" s="73"/>
      <c r="K44" s="74">
        <f>_xlfn.IFNA(VLOOKUP(CONCATENATE($J$5,$B44,$C44),'ESP1'!$A$6:$N$135,14,FALSE),0)</f>
        <v>0</v>
      </c>
      <c r="L44" s="74">
        <f>_xlfn.IFNA(VLOOKUP(CONCATENATE($L$5,$B44,$C44),'CAP1'!$A$6:$N$107,14,FALSE),0)</f>
        <v>0</v>
      </c>
      <c r="M44" s="74">
        <f>_xlfn.IFNA(VLOOKUP(CONCATENATE($L$5,$B44,$C44),WEST!$A$6:$N$107,14,FALSE),0)</f>
        <v>0</v>
      </c>
      <c r="N44" s="74">
        <f>_xlfn.IFNA(VLOOKUP(CONCATENATE($M$5,$B44,$C44),MUR!$A$6:$L$95,14,FALSE),0)</f>
        <v>0</v>
      </c>
      <c r="O44" s="74">
        <f>_xlfn.IFNA(VLOOKUP(CONCATENATE($N$5,$B44,$C44),'SER1'!$A$6:$N$131,14,FALSE),0)</f>
        <v>0</v>
      </c>
      <c r="P44" s="74">
        <f>_xlfn.IFNA(VLOOKUP(CONCATENATE($O$5,$B44,$C44),'BUS1'!$A$6:$N$110,14,FALSE),0)</f>
        <v>0</v>
      </c>
      <c r="Q44" s="74">
        <f>_xlfn.IFNA(VLOOKUP(CONCATENATE($P$5,$B44,$C44),'OG1'!$A$6:$N$135,14,FALSE),0)</f>
        <v>0</v>
      </c>
      <c r="R44" s="74">
        <f>_xlfn.IFNA(VLOOKUP(CONCATENATE($Q$5,$B44,$C44),'DRY1'!$A$6:$N$133,14,FALSE),0)</f>
        <v>0</v>
      </c>
      <c r="S44" s="74">
        <f>_xlfn.IFNA(VLOOKUP(CONCATENATE($R$5,$B44,$C44),DARD!G45,FALSE),0)</f>
        <v>0</v>
      </c>
      <c r="T44" s="74">
        <f>_xlfn.IFNA(VLOOKUP(CONCATENATE($S$5,$B44,$C44),'HO1'!$A$6:$N$56,14,FALSE),0)</f>
        <v>0</v>
      </c>
      <c r="U44" s="74">
        <f>_xlfn.IFNA(VLOOKUP(CONCATENATE($T$5,$B44,$C44),VIR!$A$6:$N$135,14,FALSE),0)</f>
        <v>0</v>
      </c>
      <c r="V44" s="74">
        <f>_xlfn.IFNA(VLOOKUP(CONCATENATE($U$5,$B44,$C44),'BUS2'!$A$8:$N$135,14,FALSE),0)</f>
        <v>0</v>
      </c>
      <c r="W44" s="74">
        <f>_xlfn.IFNA(VLOOKUP(CONCATENATE($V$5,$B44,$C44),BEV!$A$8:$N$135,14,FALSE),0)</f>
        <v>0</v>
      </c>
      <c r="X44" s="74">
        <f>_xlfn.IFNA(VLOOKUP(CONCATENATE($W$5,$B44,$C44),'OG2'!$A$6:$N$169,14,FALSE),0)</f>
        <v>0</v>
      </c>
      <c r="Y44" s="74">
        <f>_xlfn.IFNA(VLOOKUP(CONCATENATE($X$5,$B44,$C44),'SER2'!$A$6:$N$133,14,FALSE),0)</f>
        <v>0</v>
      </c>
      <c r="Z44" s="74">
        <f>_xlfn.IFNA(VLOOKUP(CONCATENATE($Y$5,$B44,$C44),'DRY2'!$A$6:$N$133,14,FALSE),0)</f>
        <v>0</v>
      </c>
      <c r="AA44" s="74">
        <f>_xlfn.IFNA(VLOOKUP(CONCATENATE($Z$5,$B44,$C44),'BUN1'!$A$6:$N$124,14,FALSE),0)</f>
        <v>0</v>
      </c>
      <c r="AB44" s="711">
        <f>_xlfn.IFNA(VLOOKUP(CONCATENATE($AB$5,$B44,$C44),BAL!$A$6:$N$124,14,FALSE),0)</f>
        <v>0</v>
      </c>
      <c r="AC44" s="74">
        <f>_xlfn.IFNA(VLOOKUP(CONCATENATE($AC$5,$B44,$C44),'MR1'!$A$6:$N$135,14,FALSE),0)</f>
        <v>0</v>
      </c>
      <c r="AD44" s="74">
        <f>_xlfn.IFNA(VLOOKUP(CONCATENATE($AC$5,$B44,$C44),'CAP2'!$A$6:$O$129,14,FALSE),0)</f>
        <v>0</v>
      </c>
      <c r="AE44" s="74">
        <f>_xlfn.IFNA(VLOOKUP(CONCATENATE($AD$5,$B44,$C44),'ESP2'!$A$6:$O$129,14,FALSE),0)</f>
        <v>0</v>
      </c>
      <c r="AF44" s="74">
        <f>_xlfn.IFNA(VLOOKUP(CONCATENATE($AE$5,$B44,$C44),'BUN2'!$A$6:$N$134,14,FALSE),0)</f>
        <v>0</v>
      </c>
      <c r="AG44" s="75">
        <f>_xlfn.IFNA(VLOOKUP(CONCATENATE($AF$5,$B44,$C44),SC!$A$6:$N$135,14,FALSE),0)</f>
        <v>0</v>
      </c>
      <c r="AH44" s="75">
        <f>_xlfn.IFNA(VLOOKUP(CONCATENATE($AG$5,$B44,$C44),'OG3'!$A$6:$N$131,14,FALSE),0)</f>
        <v>0</v>
      </c>
      <c r="AI44" s="74">
        <f>_xlfn.IFNA(VLOOKUP(CONCATENATE($AH$5,$B44,$C44),'MR2'!$A$6:$N$131,14,FALSE),0)</f>
        <v>0</v>
      </c>
      <c r="AJ44" s="74">
        <f>_xlfn.IFNA(VLOOKUP(CONCATENATE($AI$5,$B44,$C44),'BUS3'!$A$6:$N$135,14,FALSE),0)</f>
        <v>0</v>
      </c>
      <c r="AK44" s="74">
        <f>_xlfn.IFNA(VLOOKUP(CONCATENATE($AJ$5,$B44,$C44),'ESP4'!$A$6:$N$135,14,FALSE),0)</f>
        <v>0</v>
      </c>
      <c r="AL44" s="75">
        <f>_xlfn.IFNA(VLOOKUP(CONCATENATE($AK$5,$B44,$C44),FEST!$A$6:$N$133,14,FALSE),0)</f>
        <v>0</v>
      </c>
      <c r="AM44" s="75">
        <f>_xlfn.IFNA(VLOOKUP(CONCATENATE($AK$5,$B44,$C44),'MR3'!$A$6:$N$133,14,FALSE),0)</f>
        <v>0</v>
      </c>
      <c r="AN44" s="75">
        <f>_xlfn.IFNA(VLOOKUP(CONCATENATE($AK$5,$B44,$C44),'BUS4'!$A$6:$N$133,14,FALSE),0)</f>
        <v>0</v>
      </c>
      <c r="AO44" s="75">
        <f>_xlfn.IFNA(VLOOKUP(CONCATENATE($AN$5,$B44,$C44),'MR3'!$A$6:$N$77,14,FALSE),0)</f>
        <v>0</v>
      </c>
      <c r="AP44" s="562">
        <f>_xlfn.IFNA(VLOOKUP(CONCATENATE($AO$5,$B44,$C44),'BUS4'!$A$6:$N$250,14,FALSE),0)</f>
        <v>0</v>
      </c>
      <c r="AQ44" s="75">
        <f>_xlfn.IFNA(VLOOKUP(CONCATENATE($AQ$5,$B44,$C44),'CAP2'!$A$6:$N$77,14,FALSE),0)</f>
        <v>0</v>
      </c>
      <c r="AR44" s="75">
        <f>_xlfn.IFNA(VLOOKUP(CONCATENATE($AR$5,$B44,$C44),'DRY2'!$A$6:$O$130,14,FALSE),0)</f>
        <v>0</v>
      </c>
      <c r="AS44" s="75">
        <f>_xlfn.IFNA(VLOOKUP(CONCATENATE($AS$5,$B44,$C44),BAL!$A$6:$N$134,14,FALSE),0)</f>
        <v>0</v>
      </c>
      <c r="AT44" s="75">
        <f>_xlfn.IFNA(VLOOKUP(CONCATENATE($AT$5,$B44,$C44),SC!$A$6:$O$135,14,FALSE),0)</f>
        <v>0</v>
      </c>
      <c r="AU44" s="75">
        <f>_xlfn.IFNA(VLOOKUP(CONCATENATE($AU$5,$B44,$C44),'MR1'!$A$6:$N$135,14,FALSE),0)</f>
        <v>0</v>
      </c>
      <c r="AV44" s="405"/>
      <c r="AW44" s="76"/>
      <c r="AX44" s="40"/>
    </row>
    <row r="45" spans="1:50" ht="14.4" thickBot="1" x14ac:dyDescent="0.35">
      <c r="A45" s="782"/>
      <c r="B45" s="232"/>
      <c r="C45" s="233"/>
      <c r="D45" s="233"/>
      <c r="E45" s="233"/>
      <c r="F45" s="234"/>
      <c r="G45" s="235"/>
      <c r="H45" s="236"/>
      <c r="I45" s="237"/>
      <c r="J45" s="235"/>
      <c r="K45" s="74">
        <f>_xlfn.IFNA(VLOOKUP(CONCATENATE($K$5,$B45,$C45),'CAP1'!$A$6:$N$107,14,FALSE),0)</f>
        <v>0</v>
      </c>
      <c r="L45" s="74">
        <f>_xlfn.IFNA(VLOOKUP(CONCATENATE($L$5,$B45,$C45),'ESP1'!$A$6:$N$135,14,FALSE),0)</f>
        <v>0</v>
      </c>
      <c r="M45" s="74">
        <f>_xlfn.IFNA(VLOOKUP(CONCATENATE($M$5,$B45,$C45),WEST!$A$6:$N$95,14,FALSE),0)</f>
        <v>0</v>
      </c>
      <c r="N45" s="74">
        <f>_xlfn.IFNA(VLOOKUP(CONCATENATE($N$5,$B45,$C45),MUR!$A$6:$L$131,14,FALSE),0)</f>
        <v>0</v>
      </c>
      <c r="O45" s="74">
        <f>_xlfn.IFNA(VLOOKUP(CONCATENATE($O$5,$B45,$C45),'SER1'!$A$6:$N$110,14,FALSE),0)</f>
        <v>0</v>
      </c>
      <c r="P45" s="74">
        <f>_xlfn.IFNA(VLOOKUP(CONCATENATE($P$5,$B45,$C45),'BUS1'!$A$6:$N$135,14,FALSE),0)</f>
        <v>0</v>
      </c>
      <c r="Q45" s="74">
        <f>_xlfn.IFNA(VLOOKUP(CONCATENATE($Q$5,$B45,$C45),DARD!$A$6:$N$133,14,FALSE),0)</f>
        <v>0</v>
      </c>
      <c r="R45" s="74">
        <f>_xlfn.IFNA(VLOOKUP(CONCATENATE($R$5,$B45,$C45),'BUS2'!F46,FALSE),0)</f>
        <v>0</v>
      </c>
      <c r="S45" s="74">
        <f>_xlfn.IFNA(VLOOKUP(CONCATENATE($S$5,$B45,$C45),'OG1'!$A$6:$N$56,14,FALSE),0)</f>
        <v>0</v>
      </c>
      <c r="T45" s="74">
        <f>_xlfn.IFNA(VLOOKUP(CONCATENATE($T$5,$B45,$C45),'DRY1'!$A$6:$N$135,14,FALSE),0)</f>
        <v>0</v>
      </c>
      <c r="U45" s="74">
        <f>_xlfn.IFNA(VLOOKUP(CONCATENATE($U$5,$B45,$C45),'HO1'!$A$8:$N$135,14,FALSE),0)</f>
        <v>0</v>
      </c>
      <c r="V45" s="74">
        <f>_xlfn.IFNA(VLOOKUP(CONCATENATE($V$5,$B45,$C45),'BUS3'!$A$8:$N$135,14,FALSE),0)</f>
        <v>0</v>
      </c>
      <c r="W45" s="74">
        <f>_xlfn.IFNA(VLOOKUP(CONCATENATE($W$5,$B45,$C45),'DRY2'!$A$6:$N$169,14,FALSE),0)</f>
        <v>0</v>
      </c>
      <c r="X45" s="74">
        <f>_xlfn.IFNA(VLOOKUP(CONCATENATE($X$5,$B45,$C45),'OG2'!$A$6:$N$133,14,FALSE),0)</f>
        <v>0</v>
      </c>
      <c r="Y45" s="74">
        <f>_xlfn.IFNA(VLOOKUP(CONCATENATE($Y$5,$B45,$C45),'MR1'!$A$6:$N$133,14,FALSE),0)</f>
        <v>0</v>
      </c>
      <c r="Z45" s="74">
        <f>_xlfn.IFNA(VLOOKUP(CONCATENATE($Z$5,$B45,$C45),BEV!$A$6:$N$124,14,FALSE),0)</f>
        <v>0</v>
      </c>
      <c r="AA45" s="74">
        <f>_xlfn.IFNA(VLOOKUP(CONCATENATE($AA$5,$B45,$C45),'SER2'!$A$6:$N$135,14,FALSE),0)</f>
        <v>0</v>
      </c>
      <c r="AB45" s="711">
        <f>_xlfn.IFNA(VLOOKUP(CONCATENATE($AB$5,$B45,$C45),BAL!$A$6:$N$124,14,FALSE),0)</f>
        <v>0</v>
      </c>
      <c r="AC45" s="74">
        <f>_xlfn.IFNA(VLOOKUP(CONCATENATE($AC$5,$B45,$C45),VIR!$A$6:$O$129,14,FALSE),0)</f>
        <v>0</v>
      </c>
      <c r="AD45" s="74" cm="1">
        <f t="array" ref="AD45">_xlfn.IFNA(VLOOKUP(CONCATENATE($AD$5,$B45,$C45),BUP40,AD46:AE57,FALSE),0)</f>
        <v>0</v>
      </c>
      <c r="AE45" s="74">
        <f>_xlfn.IFNA(VLOOKUP(CONCATENATE($AE$5,$B45,$C45),'CAP2'!$A$6:$N$135,14,FALSE),0)</f>
        <v>0</v>
      </c>
      <c r="AF45" s="74">
        <f>_xlfn.IFNA(VLOOKUP(CONCATENATE($AF$5,$B45,$C45),FEST!$A$6:$N$135,14,FALSE),0)</f>
        <v>0</v>
      </c>
      <c r="AG45" s="75">
        <f>_xlfn.IFNA(VLOOKUP(CONCATENATE($AG$5,$B45,$C45),'ESP2'!$A$6:$N$131,14,FALSE),0)</f>
        <v>0</v>
      </c>
      <c r="AH45" s="75">
        <f>_xlfn.IFNA(VLOOKUP(CONCATENATE($AG$5,$B45,$C45),'OG2'!$A$6:$N$131,14,FALSE),0)</f>
        <v>0</v>
      </c>
      <c r="AI45" s="74">
        <f>_xlfn.IFNA(VLOOKUP(CONCATENATE($AI$5,$B45,$C45),'BUN2'!$A$6:$N$134,14,FALSE),0)</f>
        <v>0</v>
      </c>
      <c r="AJ45" s="74">
        <f>_xlfn.IFNA(VLOOKUP(CONCATENATE($AJ$5,$B45,$C45),SC!$A$6:$N$135,14,FALSE),0)</f>
        <v>0</v>
      </c>
      <c r="AK45" s="74">
        <f>_xlfn.IFNA(VLOOKUP(CONCATENATE($AK$5,$B45,$C45),'MR3'!$A$6:$N$133,14,FALSE),0)</f>
        <v>0</v>
      </c>
      <c r="AL45" s="75">
        <f>_xlfn.IFNA(VLOOKUP(CONCATENATE($AK$5,$B45,$C45),BAL!$A$6:$N$133,14,FALSE),0)</f>
        <v>0</v>
      </c>
      <c r="AM45" s="75">
        <f>_xlfn.IFNA(VLOOKUP(CONCATENATE($AM$5,$B45,$C45),'ESP4'!$A$6:$N$135,14,FALSE),0)</f>
        <v>0</v>
      </c>
      <c r="AN45" s="75">
        <f>_xlfn.IFNA(VLOOKUP(CONCATENATE($AN$5,$B45,$C45),'MR2'!$A$6:$N$77,14,FALSE),0)</f>
        <v>0</v>
      </c>
      <c r="AO45" s="75">
        <f>_xlfn.IFNA(VLOOKUP(CONCATENATE($AO$5,$B45,$C45),'BUS4'!$A$6:$N$250,14,FALSE),0)</f>
        <v>0</v>
      </c>
      <c r="AP45" s="75"/>
      <c r="AQ45" s="75">
        <f>_xlfn.IFNA(VLOOKUP(CONCATENATE($AQ$5,$B45,$C45),'CAP2'!$A$6:$N$77,14,FALSE),0)</f>
        <v>0</v>
      </c>
      <c r="AR45" s="75">
        <f>_xlfn.IFNA(VLOOKUP(CONCATENATE($AR$5,$B45,$C45),'DRY2'!$A$6:$O$130,14,FALSE),0)</f>
        <v>0</v>
      </c>
      <c r="AS45" s="75">
        <f>_xlfn.IFNA(VLOOKUP(CONCATENATE($AS$5,$B45,$C45),BAL!$A$6:$N$134,14,FALSE),0)</f>
        <v>0</v>
      </c>
      <c r="AT45" s="75">
        <f>_xlfn.IFNA(VLOOKUP(CONCATENATE($AT$5,$B45,$C45),SC!$A$6:$O$135,14,FALSE),0)</f>
        <v>0</v>
      </c>
      <c r="AU45" s="75">
        <f>_xlfn.IFNA(VLOOKUP(CONCATENATE($AU$5,$B45,$C45),'MR1'!$A$6:$N$135,14,FALSE),0)</f>
        <v>0</v>
      </c>
      <c r="AV45" s="405"/>
      <c r="AW45" s="76"/>
      <c r="AX45" s="40"/>
    </row>
    <row r="46" spans="1:50" x14ac:dyDescent="0.3">
      <c r="A46" s="782"/>
      <c r="B46" s="14" t="s">
        <v>40</v>
      </c>
      <c r="C46" s="14" t="s">
        <v>40</v>
      </c>
      <c r="D46" s="14"/>
      <c r="E46" s="14" t="s">
        <v>40</v>
      </c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605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40"/>
    </row>
    <row r="47" spans="1:50" x14ac:dyDescent="0.3"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43">
        <f>_xlfn.IFNA(VLOOKUP(CONCATENATE($AB$5,$B47,$C47),BAL!$A$6:$N$124,14,FALSE),0)</f>
        <v>0</v>
      </c>
      <c r="AC47" s="7"/>
      <c r="AD47" s="7"/>
      <c r="AE47" s="7"/>
      <c r="AF47" s="7"/>
      <c r="AG47" s="7"/>
      <c r="AH47" s="7"/>
      <c r="AI47" s="7"/>
      <c r="AJ47" s="7"/>
      <c r="AK47" s="2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40"/>
    </row>
    <row r="48" spans="1:50" x14ac:dyDescent="0.3"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C48" s="7"/>
      <c r="AD48" s="7"/>
      <c r="AE48" s="7"/>
      <c r="AF48" s="7"/>
      <c r="AG48" s="7"/>
      <c r="AH48" s="7"/>
      <c r="AI48" s="7"/>
      <c r="AJ48" s="7"/>
      <c r="AK48" s="2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13"/>
    </row>
    <row r="49" spans="9:50" x14ac:dyDescent="0.3"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9:50" x14ac:dyDescent="0.3"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2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9:50" x14ac:dyDescent="0.3"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2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9:50" x14ac:dyDescent="0.3"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2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9:50" x14ac:dyDescent="0.3"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2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9:50" x14ac:dyDescent="0.3"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2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9:50" x14ac:dyDescent="0.3"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2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9:50" x14ac:dyDescent="0.3"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2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9:50" x14ac:dyDescent="0.3"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2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9:50" x14ac:dyDescent="0.3"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2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9:50" x14ac:dyDescent="0.3"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2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9:50" x14ac:dyDescent="0.3"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2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9:50" x14ac:dyDescent="0.3"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2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9:50" x14ac:dyDescent="0.3"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2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9:50" x14ac:dyDescent="0.3"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2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9:50" x14ac:dyDescent="0.3"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9:50" x14ac:dyDescent="0.3"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9:50" x14ac:dyDescent="0.3"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9:50" x14ac:dyDescent="0.3"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9:50" x14ac:dyDescent="0.3"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9:50" x14ac:dyDescent="0.3"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9:50" x14ac:dyDescent="0.3"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9:50" x14ac:dyDescent="0.3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9:50" x14ac:dyDescent="0.3"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9:50" x14ac:dyDescent="0.3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9:50" x14ac:dyDescent="0.3"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9:50" x14ac:dyDescent="0.3"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9:50" x14ac:dyDescent="0.3"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9:50" x14ac:dyDescent="0.3"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9:50" x14ac:dyDescent="0.3"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9:50" x14ac:dyDescent="0.3"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9:50" x14ac:dyDescent="0.3">
      <c r="I80" s="7"/>
      <c r="J80" s="7"/>
      <c r="AB80" s="7"/>
      <c r="AN80" s="7"/>
      <c r="AO80" s="7"/>
      <c r="AX80" s="7"/>
    </row>
    <row r="81" spans="9:50" x14ac:dyDescent="0.3">
      <c r="I81" s="7"/>
      <c r="J81" s="7"/>
      <c r="AB81" s="7"/>
      <c r="AN81" s="7"/>
      <c r="AO81" s="7"/>
      <c r="AX81" s="7"/>
    </row>
    <row r="82" spans="9:50" x14ac:dyDescent="0.3">
      <c r="I82" s="7"/>
      <c r="J82" s="7"/>
    </row>
    <row r="83" spans="9:50" x14ac:dyDescent="0.3">
      <c r="I83" s="7"/>
      <c r="J83" s="7"/>
    </row>
    <row r="84" spans="9:50" x14ac:dyDescent="0.3">
      <c r="I84" s="7"/>
      <c r="J84" s="7"/>
    </row>
    <row r="85" spans="9:50" x14ac:dyDescent="0.3">
      <c r="I85" s="7"/>
      <c r="J85" s="7"/>
    </row>
    <row r="86" spans="9:50" x14ac:dyDescent="0.3">
      <c r="I86" s="7"/>
      <c r="J86" s="7"/>
    </row>
    <row r="87" spans="9:50" x14ac:dyDescent="0.3">
      <c r="I87" s="7"/>
      <c r="J87" s="7"/>
    </row>
    <row r="88" spans="9:50" x14ac:dyDescent="0.3">
      <c r="I88" s="7"/>
      <c r="J88" s="7"/>
    </row>
  </sheetData>
  <sortState xmlns:xlrd2="http://schemas.microsoft.com/office/spreadsheetml/2017/richdata2" ref="B5:AW21">
    <sortCondition descending="1" ref="I5:I21"/>
    <sortCondition ref="J5:J21"/>
  </sortState>
  <mergeCells count="95">
    <mergeCell ref="AB1:AB2"/>
    <mergeCell ref="AB3:AB4"/>
    <mergeCell ref="AQ1:AQ2"/>
    <mergeCell ref="AR1:AR2"/>
    <mergeCell ref="AO1:AO2"/>
    <mergeCell ref="AO3:AO4"/>
    <mergeCell ref="AK1:AK2"/>
    <mergeCell ref="AK3:AK4"/>
    <mergeCell ref="AN1:AN2"/>
    <mergeCell ref="AN3:AN4"/>
    <mergeCell ref="AE1:AE2"/>
    <mergeCell ref="AF1:AF2"/>
    <mergeCell ref="AG1:AG2"/>
    <mergeCell ref="AH1:AH2"/>
    <mergeCell ref="AI1:AI2"/>
    <mergeCell ref="AV3:AV4"/>
    <mergeCell ref="AW3:AW4"/>
    <mergeCell ref="AS1:AS2"/>
    <mergeCell ref="AT1:AT2"/>
    <mergeCell ref="AU1:AU2"/>
    <mergeCell ref="AV1:AV2"/>
    <mergeCell ref="AW1:AW2"/>
    <mergeCell ref="AT3:AT4"/>
    <mergeCell ref="AU3:AU4"/>
    <mergeCell ref="AS3:AS4"/>
    <mergeCell ref="AA1:AA2"/>
    <mergeCell ref="AA3:AA4"/>
    <mergeCell ref="AQ3:AQ4"/>
    <mergeCell ref="AR3:AR4"/>
    <mergeCell ref="AH3:AH4"/>
    <mergeCell ref="AI3:AI4"/>
    <mergeCell ref="AJ3:AJ4"/>
    <mergeCell ref="AL3:AL4"/>
    <mergeCell ref="AM3:AM4"/>
    <mergeCell ref="AD3:AD4"/>
    <mergeCell ref="AE3:AE4"/>
    <mergeCell ref="AF3:AF4"/>
    <mergeCell ref="AG3:AG4"/>
    <mergeCell ref="AP3:AP4"/>
    <mergeCell ref="AP1:AP2"/>
    <mergeCell ref="AD1:AD2"/>
    <mergeCell ref="V3:V4"/>
    <mergeCell ref="W3:W4"/>
    <mergeCell ref="Y3:Y4"/>
    <mergeCell ref="Z3:Z4"/>
    <mergeCell ref="AC3:AC4"/>
    <mergeCell ref="X3:X4"/>
    <mergeCell ref="P3:P4"/>
    <mergeCell ref="Q3:Q4"/>
    <mergeCell ref="R3:R4"/>
    <mergeCell ref="S3:S4"/>
    <mergeCell ref="U3:U4"/>
    <mergeCell ref="T3:T4"/>
    <mergeCell ref="K3:K4"/>
    <mergeCell ref="L3:L4"/>
    <mergeCell ref="M3:M4"/>
    <mergeCell ref="N3:N4"/>
    <mergeCell ref="O3:O4"/>
    <mergeCell ref="I1:I2"/>
    <mergeCell ref="K1:K2"/>
    <mergeCell ref="Z1:Z2"/>
    <mergeCell ref="Y1:Y2"/>
    <mergeCell ref="Q1:Q2"/>
    <mergeCell ref="S1:S2"/>
    <mergeCell ref="L1:L2"/>
    <mergeCell ref="N1:N2"/>
    <mergeCell ref="O1:O2"/>
    <mergeCell ref="W1:W2"/>
    <mergeCell ref="M1:M2"/>
    <mergeCell ref="U1:U2"/>
    <mergeCell ref="T1:T2"/>
    <mergeCell ref="X1:X2"/>
    <mergeCell ref="F1:F2"/>
    <mergeCell ref="G1:G4"/>
    <mergeCell ref="B3:B4"/>
    <mergeCell ref="C3:C4"/>
    <mergeCell ref="E3:E4"/>
    <mergeCell ref="F3:F4"/>
    <mergeCell ref="D1:D5"/>
    <mergeCell ref="A1:A46"/>
    <mergeCell ref="AJ1:AJ2"/>
    <mergeCell ref="AL1:AL2"/>
    <mergeCell ref="AM1:AM2"/>
    <mergeCell ref="H1:H2"/>
    <mergeCell ref="J3:J4"/>
    <mergeCell ref="J1:J2"/>
    <mergeCell ref="V1:V2"/>
    <mergeCell ref="AC1:AC2"/>
    <mergeCell ref="H3:H4"/>
    <mergeCell ref="I3:I4"/>
    <mergeCell ref="P1:P2"/>
    <mergeCell ref="R1:R2"/>
    <mergeCell ref="B1:B2"/>
    <mergeCell ref="C1:C2"/>
    <mergeCell ref="E1:E2"/>
  </mergeCells>
  <conditionalFormatting sqref="B46">
    <cfRule type="duplicateValues" dxfId="156" priority="34"/>
  </conditionalFormatting>
  <conditionalFormatting sqref="B47:B1048576 B1:B2">
    <cfRule type="duplicateValues" dxfId="155" priority="385"/>
  </conditionalFormatting>
  <conditionalFormatting sqref="C6:D1048576 C1:D1 C2:C5">
    <cfRule type="duplicateValues" dxfId="154" priority="15"/>
  </conditionalFormatting>
  <conditionalFormatting sqref="H6:J44 J45">
    <cfRule type="containsText" dxfId="153" priority="17" operator="containsText" text="10">
      <formula>NOT(ISERROR(SEARCH("10",H6)))</formula>
    </cfRule>
  </conditionalFormatting>
  <conditionalFormatting sqref="K6:AA45 AC6:AJ45">
    <cfRule type="cellIs" dxfId="152" priority="3" operator="lessThan">
      <formula>1</formula>
    </cfRule>
  </conditionalFormatting>
  <conditionalFormatting sqref="AB6:AB47">
    <cfRule type="cellIs" dxfId="151" priority="1" operator="lessThan">
      <formula>1</formula>
    </cfRule>
  </conditionalFormatting>
  <conditionalFormatting sqref="AK6:AK45">
    <cfRule type="cellIs" dxfId="150" priority="2" operator="lessThan">
      <formula>1</formula>
    </cfRule>
  </conditionalFormatting>
  <conditionalFormatting sqref="AL6:AW45">
    <cfRule type="cellIs" dxfId="149" priority="7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078E-AB71-4DA2-9391-946700E4B4E0}">
  <sheetPr codeName="Sheet5">
    <tabColor rgb="FFFFF2CC"/>
    <pageSetUpPr fitToPage="1"/>
  </sheetPr>
  <dimension ref="A1:CN81"/>
  <sheetViews>
    <sheetView zoomScale="90" zoomScaleNormal="90" zoomScaleSheetLayoutView="90" workbookViewId="0">
      <pane xSplit="9" ySplit="5" topLeftCell="J13" activePane="bottomRight" state="frozen"/>
      <selection pane="topRight" activeCell="I1" sqref="I1"/>
      <selection pane="bottomLeft" activeCell="A6" sqref="A6"/>
      <selection pane="bottomRight" activeCell="M42" sqref="M42"/>
    </sheetView>
  </sheetViews>
  <sheetFormatPr defaultColWidth="26.88671875" defaultRowHeight="13.8" x14ac:dyDescent="0.3"/>
  <cols>
    <col min="1" max="1" width="4.44140625" style="11" bestFit="1" customWidth="1"/>
    <col min="2" max="2" width="21.33203125" style="6" bestFit="1" customWidth="1"/>
    <col min="3" max="3" width="25.44140625" style="6" customWidth="1"/>
    <col min="4" max="4" width="8.5546875" style="6" customWidth="1"/>
    <col min="5" max="5" width="20.109375" style="6" bestFit="1" customWidth="1"/>
    <col min="6" max="6" width="14.109375" style="11" bestFit="1" customWidth="1"/>
    <col min="7" max="7" width="6.33203125" style="7" bestFit="1" customWidth="1"/>
    <col min="8" max="8" width="14.44140625" style="7" bestFit="1" customWidth="1"/>
    <col min="9" max="9" width="9" style="5" bestFit="1" customWidth="1"/>
    <col min="10" max="10" width="11.109375" style="2" bestFit="1" customWidth="1"/>
    <col min="11" max="11" width="9.33203125" style="4" bestFit="1" customWidth="1"/>
    <col min="12" max="12" width="8.6640625" style="4" bestFit="1" customWidth="1"/>
    <col min="13" max="13" width="9.88671875" style="4" bestFit="1" customWidth="1"/>
    <col min="14" max="15" width="9.33203125" style="4" bestFit="1" customWidth="1"/>
    <col min="16" max="16" width="9.88671875" style="4" bestFit="1" customWidth="1"/>
    <col min="17" max="17" width="9.5546875" style="4" bestFit="1" customWidth="1"/>
    <col min="18" max="19" width="9.33203125" style="4" bestFit="1" customWidth="1"/>
    <col min="20" max="21" width="10" style="4" bestFit="1" customWidth="1"/>
    <col min="22" max="22" width="9" style="4" bestFit="1" customWidth="1"/>
    <col min="23" max="23" width="9.33203125" style="4" bestFit="1" customWidth="1"/>
    <col min="24" max="24" width="9.109375" style="4" customWidth="1"/>
    <col min="25" max="25" width="9.88671875" style="4" bestFit="1" customWidth="1"/>
    <col min="26" max="27" width="9.6640625" style="4" bestFit="1" customWidth="1"/>
    <col min="28" max="28" width="9.6640625" style="4" customWidth="1"/>
    <col min="29" max="30" width="9.6640625" style="4" bestFit="1" customWidth="1"/>
    <col min="31" max="32" width="10.33203125" style="4" bestFit="1" customWidth="1"/>
    <col min="33" max="33" width="10.5546875" style="4" bestFit="1" customWidth="1"/>
    <col min="34" max="34" width="10.6640625" style="4" bestFit="1" customWidth="1"/>
    <col min="35" max="35" width="8.88671875" style="4" bestFit="1" customWidth="1"/>
    <col min="36" max="36" width="9.33203125" style="4" bestFit="1" customWidth="1"/>
    <col min="37" max="37" width="9.109375" style="4" customWidth="1"/>
    <col min="38" max="38" width="9.33203125" style="4" bestFit="1" customWidth="1"/>
    <col min="39" max="40" width="8.88671875" style="4" bestFit="1" customWidth="1"/>
    <col min="41" max="41" width="8.88671875" style="43" bestFit="1" customWidth="1"/>
    <col min="42" max="42" width="10.6640625" style="43" bestFit="1" customWidth="1"/>
    <col min="43" max="43" width="8.33203125" style="4" bestFit="1" customWidth="1"/>
    <col min="44" max="45" width="8" style="43" bestFit="1" customWidth="1"/>
    <col min="46" max="46" width="9.6640625" style="43" bestFit="1" customWidth="1"/>
    <col min="47" max="48" width="9.109375" style="43" bestFit="1" customWidth="1"/>
    <col min="49" max="49" width="13.33203125" style="41" bestFit="1" customWidth="1"/>
    <col min="50" max="50" width="25.44140625" style="11" bestFit="1" customWidth="1"/>
    <col min="51" max="51" width="13.6640625" style="11" bestFit="1" customWidth="1"/>
    <col min="52" max="52" width="13.44140625" style="11" bestFit="1" customWidth="1"/>
    <col min="53" max="53" width="18" style="11" bestFit="1" customWidth="1"/>
    <col min="54" max="16384" width="26.88671875" style="11"/>
  </cols>
  <sheetData>
    <row r="1" spans="1:92" s="9" customFormat="1" ht="13.95" customHeight="1" x14ac:dyDescent="0.25">
      <c r="A1" s="782" t="s">
        <v>183</v>
      </c>
      <c r="B1" s="798" t="s">
        <v>0</v>
      </c>
      <c r="C1" s="798" t="s">
        <v>17</v>
      </c>
      <c r="D1" s="804" t="s">
        <v>251</v>
      </c>
      <c r="E1" s="798" t="s">
        <v>1</v>
      </c>
      <c r="F1" s="798" t="s">
        <v>2</v>
      </c>
      <c r="G1" s="802" t="s">
        <v>3</v>
      </c>
      <c r="H1" s="798" t="s">
        <v>4</v>
      </c>
      <c r="I1" s="798" t="s">
        <v>5</v>
      </c>
      <c r="J1" s="798" t="s">
        <v>45</v>
      </c>
      <c r="K1" s="798" t="s">
        <v>168</v>
      </c>
      <c r="L1" s="798" t="s">
        <v>420</v>
      </c>
      <c r="M1" s="798" t="s">
        <v>424</v>
      </c>
      <c r="N1" s="798" t="s">
        <v>169</v>
      </c>
      <c r="O1" s="798" t="s">
        <v>133</v>
      </c>
      <c r="P1" s="798" t="s">
        <v>47</v>
      </c>
      <c r="Q1" s="798" t="s">
        <v>49</v>
      </c>
      <c r="R1" s="798" t="s">
        <v>134</v>
      </c>
      <c r="S1" s="798" t="s">
        <v>425</v>
      </c>
      <c r="T1" s="798" t="s">
        <v>170</v>
      </c>
      <c r="U1" s="798" t="s">
        <v>426</v>
      </c>
      <c r="V1" s="798" t="s">
        <v>48</v>
      </c>
      <c r="W1" s="798" t="s">
        <v>427</v>
      </c>
      <c r="X1" s="798" t="s">
        <v>51</v>
      </c>
      <c r="Y1" s="798" t="s">
        <v>54</v>
      </c>
      <c r="Z1" s="798" t="s">
        <v>135</v>
      </c>
      <c r="AA1" s="798" t="s">
        <v>50</v>
      </c>
      <c r="AB1" s="798" t="s">
        <v>533</v>
      </c>
      <c r="AC1" s="798" t="s">
        <v>125</v>
      </c>
      <c r="AD1" s="798" t="s">
        <v>428</v>
      </c>
      <c r="AE1" s="798" t="s">
        <v>171</v>
      </c>
      <c r="AF1" s="798" t="s">
        <v>52</v>
      </c>
      <c r="AG1" s="798" t="s">
        <v>55</v>
      </c>
      <c r="AH1" s="798" t="s">
        <v>53</v>
      </c>
      <c r="AI1" s="798" t="s">
        <v>126</v>
      </c>
      <c r="AJ1" s="798" t="s">
        <v>151</v>
      </c>
      <c r="AK1" s="798" t="s">
        <v>172</v>
      </c>
      <c r="AL1" s="798" t="s">
        <v>136</v>
      </c>
      <c r="AM1" s="798" t="s">
        <v>147</v>
      </c>
      <c r="AN1" s="798" t="s">
        <v>173</v>
      </c>
      <c r="AO1" s="798" t="s">
        <v>147</v>
      </c>
      <c r="AP1" s="798" t="s">
        <v>173</v>
      </c>
      <c r="AQ1" s="798"/>
      <c r="AR1" s="798"/>
      <c r="AS1" s="798"/>
      <c r="AT1" s="798"/>
      <c r="AU1" s="798"/>
      <c r="AV1" s="798"/>
      <c r="AW1" s="39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1:92" s="9" customFormat="1" x14ac:dyDescent="0.25">
      <c r="A2" s="782"/>
      <c r="B2" s="796"/>
      <c r="C2" s="796"/>
      <c r="D2" s="801"/>
      <c r="E2" s="796"/>
      <c r="F2" s="796"/>
      <c r="G2" s="803"/>
      <c r="H2" s="796"/>
      <c r="I2" s="796"/>
      <c r="J2" s="796"/>
      <c r="K2" s="796"/>
      <c r="L2" s="796"/>
      <c r="M2" s="796"/>
      <c r="N2" s="796"/>
      <c r="O2" s="796"/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796"/>
      <c r="AA2" s="796"/>
      <c r="AB2" s="796"/>
      <c r="AC2" s="796"/>
      <c r="AD2" s="796"/>
      <c r="AE2" s="796"/>
      <c r="AF2" s="796"/>
      <c r="AG2" s="796"/>
      <c r="AH2" s="796"/>
      <c r="AI2" s="796"/>
      <c r="AJ2" s="796"/>
      <c r="AK2" s="796"/>
      <c r="AL2" s="796"/>
      <c r="AM2" s="796"/>
      <c r="AN2" s="796"/>
      <c r="AO2" s="796"/>
      <c r="AP2" s="796"/>
      <c r="AQ2" s="796"/>
      <c r="AR2" s="796"/>
      <c r="AS2" s="796"/>
      <c r="AT2" s="796"/>
      <c r="AU2" s="796"/>
      <c r="AV2" s="796"/>
      <c r="AW2" s="39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 s="9" customFormat="1" ht="41.4" customHeight="1" x14ac:dyDescent="0.25">
      <c r="A3" s="782"/>
      <c r="B3" s="796" t="s">
        <v>6</v>
      </c>
      <c r="C3" s="796" t="s">
        <v>7</v>
      </c>
      <c r="D3" s="801" t="s">
        <v>252</v>
      </c>
      <c r="E3" s="796" t="s">
        <v>12</v>
      </c>
      <c r="F3" s="796" t="s">
        <v>8</v>
      </c>
      <c r="G3" s="803"/>
      <c r="H3" s="796" t="s">
        <v>9</v>
      </c>
      <c r="I3" s="796" t="s">
        <v>10</v>
      </c>
      <c r="J3" s="796" t="s">
        <v>44</v>
      </c>
      <c r="K3" s="788">
        <v>45304</v>
      </c>
      <c r="L3" s="788">
        <v>45340</v>
      </c>
      <c r="M3" s="788">
        <v>45346</v>
      </c>
      <c r="N3" s="788">
        <v>45347</v>
      </c>
      <c r="O3" s="788">
        <v>45355</v>
      </c>
      <c r="P3" s="788">
        <v>45361</v>
      </c>
      <c r="Q3" s="788">
        <v>45361</v>
      </c>
      <c r="R3" s="788">
        <v>45367</v>
      </c>
      <c r="S3" s="788">
        <v>45367</v>
      </c>
      <c r="T3" s="788">
        <v>45368</v>
      </c>
      <c r="U3" s="788" t="s">
        <v>421</v>
      </c>
      <c r="V3" s="788" t="s">
        <v>422</v>
      </c>
      <c r="W3" s="788">
        <v>45395</v>
      </c>
      <c r="X3" s="788">
        <v>45403</v>
      </c>
      <c r="Y3" s="788">
        <v>45409</v>
      </c>
      <c r="Z3" s="788">
        <v>45423</v>
      </c>
      <c r="AA3" s="788">
        <v>45438</v>
      </c>
      <c r="AB3" s="788">
        <v>45438</v>
      </c>
      <c r="AC3" s="788">
        <v>45459</v>
      </c>
      <c r="AD3" s="788">
        <v>45459</v>
      </c>
      <c r="AE3" s="788">
        <v>45472</v>
      </c>
      <c r="AF3" s="788">
        <v>45473</v>
      </c>
      <c r="AG3" s="788" t="s">
        <v>423</v>
      </c>
      <c r="AH3" s="788">
        <v>45494</v>
      </c>
      <c r="AI3" s="788">
        <v>45508</v>
      </c>
      <c r="AJ3" s="788">
        <v>45564</v>
      </c>
      <c r="AK3" s="788">
        <v>45564</v>
      </c>
      <c r="AL3" s="788">
        <v>45565</v>
      </c>
      <c r="AM3" s="788">
        <v>45571</v>
      </c>
      <c r="AN3" s="788">
        <v>45585</v>
      </c>
      <c r="AO3" s="788">
        <v>45213</v>
      </c>
      <c r="AP3" s="788">
        <v>45221</v>
      </c>
      <c r="AQ3" s="796"/>
      <c r="AR3" s="796"/>
      <c r="AS3" s="797"/>
      <c r="AT3" s="796"/>
      <c r="AU3" s="796"/>
      <c r="AV3" s="797"/>
      <c r="AW3" s="39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1:92" s="10" customFormat="1" x14ac:dyDescent="0.25">
      <c r="A4" s="782"/>
      <c r="B4" s="796" t="s">
        <v>6</v>
      </c>
      <c r="C4" s="796" t="s">
        <v>7</v>
      </c>
      <c r="D4" s="801"/>
      <c r="E4" s="796" t="s">
        <v>12</v>
      </c>
      <c r="F4" s="796" t="s">
        <v>8</v>
      </c>
      <c r="G4" s="803"/>
      <c r="H4" s="796" t="s">
        <v>9</v>
      </c>
      <c r="I4" s="796" t="s">
        <v>10</v>
      </c>
      <c r="J4" s="796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96"/>
      <c r="AR4" s="796"/>
      <c r="AS4" s="796"/>
      <c r="AT4" s="796"/>
      <c r="AU4" s="796"/>
      <c r="AV4" s="796"/>
      <c r="AW4" s="40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s="10" customFormat="1" ht="14.4" thickBot="1" x14ac:dyDescent="0.3">
      <c r="A5" s="782"/>
      <c r="B5" s="39"/>
      <c r="C5" s="39"/>
      <c r="D5" s="700"/>
      <c r="E5" s="39"/>
      <c r="F5" s="39"/>
      <c r="G5" s="40"/>
      <c r="H5" s="20" t="s">
        <v>9</v>
      </c>
      <c r="I5" s="20" t="s">
        <v>10</v>
      </c>
      <c r="J5" s="20" t="s">
        <v>11</v>
      </c>
      <c r="K5" s="712" t="s">
        <v>16</v>
      </c>
      <c r="L5" s="712" t="s">
        <v>16</v>
      </c>
      <c r="M5" s="712" t="s">
        <v>16</v>
      </c>
      <c r="N5" s="712" t="s">
        <v>16</v>
      </c>
      <c r="O5" s="712" t="s">
        <v>16</v>
      </c>
      <c r="P5" s="712" t="s">
        <v>16</v>
      </c>
      <c r="Q5" s="712" t="s">
        <v>16</v>
      </c>
      <c r="R5" s="712" t="s">
        <v>16</v>
      </c>
      <c r="S5" s="712" t="s">
        <v>16</v>
      </c>
      <c r="T5" s="712" t="s">
        <v>16</v>
      </c>
      <c r="U5" s="712" t="s">
        <v>16</v>
      </c>
      <c r="V5" s="712" t="s">
        <v>16</v>
      </c>
      <c r="W5" s="712" t="s">
        <v>16</v>
      </c>
      <c r="X5" s="712" t="s">
        <v>16</v>
      </c>
      <c r="Y5" s="712" t="s">
        <v>16</v>
      </c>
      <c r="Z5" s="712" t="s">
        <v>16</v>
      </c>
      <c r="AA5" s="712" t="s">
        <v>16</v>
      </c>
      <c r="AB5" s="712" t="s">
        <v>16</v>
      </c>
      <c r="AC5" s="712" t="s">
        <v>16</v>
      </c>
      <c r="AD5" s="712" t="s">
        <v>16</v>
      </c>
      <c r="AE5" s="712" t="s">
        <v>16</v>
      </c>
      <c r="AF5" s="712" t="s">
        <v>16</v>
      </c>
      <c r="AG5" s="712" t="s">
        <v>16</v>
      </c>
      <c r="AH5" s="712" t="s">
        <v>16</v>
      </c>
      <c r="AI5" s="712" t="s">
        <v>16</v>
      </c>
      <c r="AJ5" s="712" t="s">
        <v>16</v>
      </c>
      <c r="AK5" s="712" t="s">
        <v>16</v>
      </c>
      <c r="AL5" s="712" t="s">
        <v>16</v>
      </c>
      <c r="AM5" s="712" t="s">
        <v>16</v>
      </c>
      <c r="AN5" s="712" t="s">
        <v>16</v>
      </c>
      <c r="AO5" s="712" t="s">
        <v>16</v>
      </c>
      <c r="AP5" s="712" t="s">
        <v>16</v>
      </c>
      <c r="AQ5" s="39" t="s">
        <v>16</v>
      </c>
      <c r="AR5" s="39" t="s">
        <v>16</v>
      </c>
      <c r="AS5" s="39" t="s">
        <v>16</v>
      </c>
      <c r="AT5" s="20" t="s">
        <v>16</v>
      </c>
      <c r="AU5" s="20" t="s">
        <v>16</v>
      </c>
      <c r="AV5" s="20" t="s">
        <v>16</v>
      </c>
      <c r="AW5" s="40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</row>
    <row r="6" spans="1:92" s="1" customFormat="1" x14ac:dyDescent="0.3">
      <c r="A6" s="782"/>
      <c r="B6" s="501" t="s">
        <v>205</v>
      </c>
      <c r="C6" s="502" t="s">
        <v>206</v>
      </c>
      <c r="D6" s="502"/>
      <c r="E6" s="502" t="s">
        <v>199</v>
      </c>
      <c r="F6" s="503">
        <v>45366</v>
      </c>
      <c r="G6" s="504">
        <v>13</v>
      </c>
      <c r="H6" s="505">
        <f t="shared" ref="H6:H12" si="0">COUNTIF(K6:AW6,"&gt;0")</f>
        <v>0</v>
      </c>
      <c r="I6" s="70">
        <f t="shared" ref="I6:I16" si="1">SUM(K6:AP6)</f>
        <v>0</v>
      </c>
      <c r="J6" s="504">
        <f t="shared" ref="J6:J21" si="2">RANK(I6,$I$6:$I$74)</f>
        <v>10</v>
      </c>
      <c r="K6" s="711">
        <f>_xlfn.IFNA(VLOOKUP(CONCATENATE($J$5,$B6,$C6),'ESP1'!$A$6:$N$135,14,FALSE),0)</f>
        <v>0</v>
      </c>
      <c r="L6" s="711">
        <f>_xlfn.IFNA(VLOOKUP(CONCATENATE($L$5,$B6,$C6),'CAP1'!$A$6:$N$107,14,FALSE),0)</f>
        <v>0</v>
      </c>
      <c r="M6" s="711">
        <f>_xlfn.IFNA(VLOOKUP(CONCATENATE(M$5,$B6,$C6),WEST!$A$6:$N$107,14,FALSE),0)</f>
        <v>0</v>
      </c>
      <c r="N6" s="711">
        <f>_xlfn.IFNA(VLOOKUP(CONCATENATE($N$5,$B6,$C6),MUR!$A$6:$N$95,14,FALSE),0)</f>
        <v>0</v>
      </c>
      <c r="O6" s="711">
        <f>_xlfn.IFNA(VLOOKUP(CONCATENATE($O$5,$B6,$C6),'SER1'!$A$6:$N$131,14,FALSE),0)</f>
        <v>0</v>
      </c>
      <c r="P6" s="711">
        <f>_xlfn.IFNA(VLOOKUP(CONCATENATE($P$5,$B6,$C6),'BUS1'!$A$6:$N$110,14,FALSE),0)</f>
        <v>0</v>
      </c>
      <c r="Q6" s="711">
        <f>_xlfn.IFNA(VLOOKUP(CONCATENATE($Q$5,$B6,$C6),'OG1'!$A$6:$N$135,14,FALSE),0)</f>
        <v>0</v>
      </c>
      <c r="R6" s="711">
        <f>_xlfn.IFNA(VLOOKUP(CONCATENATE($RR$5,$B6,$C6),'DRY1'!$A$6:$N$133,14,FALSE),0)</f>
        <v>0</v>
      </c>
      <c r="S6" s="711">
        <f>_xlfn.IFNA(VLOOKUP(CONCATENATE($S$5,$B6,$C6),DARD!G7,FALSE),0)</f>
        <v>0</v>
      </c>
      <c r="T6" s="711">
        <f>_xlfn.IFNA(VLOOKUP(CONCATENATE($T$5,$B6,$C6),'HO1'!$A$6:$N$56,14,FALSE),0)</f>
        <v>0</v>
      </c>
      <c r="U6" s="711">
        <f>_xlfn.IFNA(VLOOKUP(CONCATENATE($U$5,$B6,$C6),VIR!$A$6:$N$135,14,FALSE),0)</f>
        <v>0</v>
      </c>
      <c r="V6" s="711">
        <f>_xlfn.IFNA(VLOOKUP(CONCATENATE($UW$5,$B6,$C6),'BUS2'!$A$8:$N$135,14,FALSE),0)</f>
        <v>0</v>
      </c>
      <c r="W6" s="711">
        <f>_xlfn.IFNA(VLOOKUP(CONCATENATE($W$5,$B6,$C6),BEV!$A$8:$N$135,14,FALSE),0)</f>
        <v>0</v>
      </c>
      <c r="X6" s="711">
        <f>_xlfn.IFNA(VLOOKUP(CONCATENATE($X$5,$B6,$C6),'OG2'!$A$6:$N$169,14,FALSE),0)</f>
        <v>0</v>
      </c>
      <c r="Y6" s="711">
        <f>_xlfn.IFNA(VLOOKUP(CONCATENATE($Y$5,$B6,$C6),'SER2'!$A$6:$N$133,14,FALSE),0)</f>
        <v>0</v>
      </c>
      <c r="Z6" s="711">
        <f>_xlfn.IFNA(VLOOKUP(CONCATENATE($Z$5,$B6,$C6),'DRY2'!$A$6:$N$133,14,FALSE),0)</f>
        <v>0</v>
      </c>
      <c r="AA6" s="711">
        <f>_xlfn.IFNA(VLOOKUP(CONCATENATE($AA$5,$B6,$C6),'BUN1'!$A$6:$N$124,14,FALSE),0)</f>
        <v>0</v>
      </c>
      <c r="AB6" s="711">
        <f>_xlfn.IFNA(VLOOKUP(CONCATENATE($AB$5,$B6,$C6),BAL!$A$6:$N$124,14,FALSE),0)</f>
        <v>0</v>
      </c>
      <c r="AC6" s="711">
        <f>_xlfn.IFNA(VLOOKUP(CONCATENATE($AC$5,$B6,$C6),'MR1'!$A$6:$N$135,14,FALSE),0)</f>
        <v>0</v>
      </c>
      <c r="AD6" s="711">
        <f>_xlfn.IFNA(VLOOKUP(CONCATENATE($AD$5,$B6,$C6),'CAP2'!$A$6:$O$129,14,FALSE),0)</f>
        <v>0</v>
      </c>
      <c r="AE6" s="711">
        <f>_xlfn.IFNA(VLOOKUP(CONCATENATE($AE$5,$B6,$C6),'ESP2'!$A$6:$O$129,14,FALSE),0)</f>
        <v>0</v>
      </c>
      <c r="AF6" s="711">
        <f>_xlfn.IFNA(VLOOKUP(CONCATENATE($AF$5,$B6,$C6),'BUN2'!$A$6:$N$134,14,FALSE),0)</f>
        <v>0</v>
      </c>
      <c r="AG6" s="711">
        <f>_xlfn.IFNA(VLOOKUP(CONCATENATE($AG$5,$B6,$C6),SC!$A$6:$N$135,14,FALSE),0)</f>
        <v>0</v>
      </c>
      <c r="AH6" s="711">
        <f>_xlfn.IFNA(VLOOKUP(CONCATENATE($AH$5,$B6,$C6),'OG3'!$A$6:$N$131,14,FALSE),0)</f>
        <v>0</v>
      </c>
      <c r="AI6" s="711">
        <f>_xlfn.IFNA(VLOOKUP(CONCATENATE($AI$5,$B6,$C6),'MR2'!$A$6:$N$131,14,FALSE),0)</f>
        <v>0</v>
      </c>
      <c r="AJ6" s="711">
        <f>_xlfn.IFNA(VLOOKUP(CONCATENATE($AJ$5,$B6,$C6),'BUS3'!$A$6:$N$135,14,FALSE),0)</f>
        <v>0</v>
      </c>
      <c r="AK6" s="711">
        <f>_xlfn.IFNA(VLOOKUP(CONCATENATE($AK$5,$B6,$C6),'ESP4'!$A$6:$N$135,14,FALSE),0)</f>
        <v>0</v>
      </c>
      <c r="AL6" s="413">
        <f>_xlfn.IFNA(VLOOKUP(CONCATENATE($AL$5,$B6,$C6),FEST!$A$6:$N$133,14,FALSE),0)</f>
        <v>0</v>
      </c>
      <c r="AM6" s="413">
        <f>_xlfn.IFNA(VLOOKUP(CONCATENATE($AM$5,$B6,$C6),'MR3'!$A$6:$N$133,14,FALSE),0)</f>
        <v>0</v>
      </c>
      <c r="AN6" s="413">
        <f>_xlfn.IFNA(VLOOKUP(CONCATENATE($AN$5,$B6,$C6),'BUS4'!$A$6:$N$133,14,FALSE),0)</f>
        <v>0</v>
      </c>
      <c r="AO6" s="413">
        <f>_xlfn.IFNA(VLOOKUP(CONCATENATE($AO$5,$B6,$C6),'MR3'!$A$6:$N$77,14,FALSE),0)</f>
        <v>0</v>
      </c>
      <c r="AP6" s="562">
        <f>_xlfn.IFNA(VLOOKUP(CONCATENATE($AP$5,$B6,$C6),'BUS4'!$A$6:$N$250,14,FALSE),0)</f>
        <v>0</v>
      </c>
      <c r="AQ6" s="460"/>
      <c r="AR6" s="460"/>
      <c r="AS6" s="460"/>
      <c r="AT6" s="230">
        <f>_xlfn.IFNA(VLOOKUP(CONCATENATE($AT$5,$B6,$C6),'MR1'!$A$6:$N$135,14,FALSE),0)</f>
        <v>0</v>
      </c>
      <c r="AU6" s="404"/>
      <c r="AV6" s="438">
        <f>_xlfn.IFNA(VLOOKUP(CONCATENATE($AV$5,$B6,$C6),'BUS4'!$A$6:$N$135,14,FALSE),0)</f>
        <v>0</v>
      </c>
      <c r="AW6" s="39"/>
    </row>
    <row r="7" spans="1:92" s="1" customFormat="1" x14ac:dyDescent="0.3">
      <c r="A7" s="782"/>
      <c r="B7" s="231" t="s">
        <v>207</v>
      </c>
      <c r="C7" s="506" t="s">
        <v>208</v>
      </c>
      <c r="D7" s="506"/>
      <c r="E7" s="506" t="s">
        <v>200</v>
      </c>
      <c r="F7" s="507">
        <v>45370</v>
      </c>
      <c r="G7" s="508">
        <v>15</v>
      </c>
      <c r="H7" s="69">
        <f t="shared" si="0"/>
        <v>1</v>
      </c>
      <c r="I7" s="70">
        <f t="shared" si="1"/>
        <v>7</v>
      </c>
      <c r="J7" s="73">
        <f t="shared" si="2"/>
        <v>8</v>
      </c>
      <c r="K7" s="74">
        <f>_xlfn.IFNA(VLOOKUP(CONCATENATE($J$5,$B7,$C7),'ESP1'!$A$6:$N$135,14,FALSE),0)</f>
        <v>0</v>
      </c>
      <c r="L7" s="74">
        <f>_xlfn.IFNA(VLOOKUP(CONCATENATE($L$5,$B7,$C7),'CAP1'!$A$6:$N$107,14,FALSE),0)</f>
        <v>0</v>
      </c>
      <c r="M7" s="711">
        <f>_xlfn.IFNA(VLOOKUP(CONCATENATE(M$5,$B7,$C7),WEST!$A$6:$N$107,14,FALSE),0)</f>
        <v>0</v>
      </c>
      <c r="N7" s="711">
        <f>_xlfn.IFNA(VLOOKUP(CONCATENATE($N$5,$B7,$C7),MUR!$A$6:$N$95,14,FALSE),0)</f>
        <v>0</v>
      </c>
      <c r="O7" s="74">
        <f>_xlfn.IFNA(VLOOKUP(CONCATENATE($O$5,$B7,$C7),'SER1'!$A$6:$N$131,14,FALSE),0)</f>
        <v>0</v>
      </c>
      <c r="P7" s="74">
        <f>_xlfn.IFNA(VLOOKUP(CONCATENATE($P$5,$B7,$C7),'BUS1'!$A$6:$N$110,14,FALSE),0)</f>
        <v>0</v>
      </c>
      <c r="Q7" s="74">
        <f>_xlfn.IFNA(VLOOKUP(CONCATENATE($Q$5,$B7,$C7),'OG1'!$A$6:$N$135,14,FALSE),0)</f>
        <v>0</v>
      </c>
      <c r="R7" s="74">
        <f>_xlfn.IFNA(VLOOKUP(CONCATENATE($RR$5,$B7,$C7),'DRY1'!$A$6:$N$133,14,FALSE),0)</f>
        <v>0</v>
      </c>
      <c r="S7" s="74">
        <f>_xlfn.IFNA(VLOOKUP(CONCATENATE($S$5,$B7,$C7),DARD!G8,FALSE),0)</f>
        <v>0</v>
      </c>
      <c r="T7" s="74">
        <f>_xlfn.IFNA(VLOOKUP(CONCATENATE($T$5,$B7,$C7),'HO1'!$A$6:$N$56,14,FALSE),0)</f>
        <v>0</v>
      </c>
      <c r="U7" s="74">
        <f>_xlfn.IFNA(VLOOKUP(CONCATENATE($U$5,$B7,$C7),VIR!$A$6:$N$135,14,FALSE),0)</f>
        <v>0</v>
      </c>
      <c r="V7" s="74">
        <f>_xlfn.IFNA(VLOOKUP(CONCATENATE($UW$5,$B7,$C7),'BUS2'!$A$8:$N$135,14,FALSE),0)</f>
        <v>0</v>
      </c>
      <c r="W7" s="74">
        <f>_xlfn.IFNA(VLOOKUP(CONCATENATE($W$5,$B7,$C7),BEV!$A$8:$N$135,14,FALSE),0)</f>
        <v>0</v>
      </c>
      <c r="X7" s="74">
        <f>_xlfn.IFNA(VLOOKUP(CONCATENATE($X$5,$B7,$C7),'OG2'!$A$6:$N$169,14,FALSE),0)</f>
        <v>0</v>
      </c>
      <c r="Y7" s="74">
        <f>_xlfn.IFNA(VLOOKUP(CONCATENATE($Y$5,$B7,$C7),'SER2'!$A$6:$N$133,14,FALSE),0)</f>
        <v>7</v>
      </c>
      <c r="Z7" s="74">
        <f>_xlfn.IFNA(VLOOKUP(CONCATENATE($Z$5,$B7,$C7),'DRY2'!$A$6:$N$133,14,FALSE),0)</f>
        <v>0</v>
      </c>
      <c r="AA7" s="74">
        <f>_xlfn.IFNA(VLOOKUP(CONCATENATE($AA$5,$B7,$C7),'BUN1'!$A$6:$N$124,14,FALSE),0)</f>
        <v>0</v>
      </c>
      <c r="AB7" s="711">
        <f>_xlfn.IFNA(VLOOKUP(CONCATENATE($AB$5,$B7,$C7),BAL!$A$6:$N$124,14,FALSE),0)</f>
        <v>0</v>
      </c>
      <c r="AC7" s="74">
        <f>_xlfn.IFNA(VLOOKUP(CONCATENATE($AC$5,$B7,$C7),'MR1'!$A$6:$N$135,14,FALSE),0)</f>
        <v>0</v>
      </c>
      <c r="AD7" s="74">
        <f>_xlfn.IFNA(VLOOKUP(CONCATENATE($AD$5,$B7,$C7),'CAP2'!$A$6:$O$129,14,FALSE),0)</f>
        <v>0</v>
      </c>
      <c r="AE7" s="74">
        <f>_xlfn.IFNA(VLOOKUP(CONCATENATE($AE$5,$B7,$C7),'ESP2'!$A$6:$O$129,14,FALSE),0)</f>
        <v>0</v>
      </c>
      <c r="AF7" s="74">
        <f>_xlfn.IFNA(VLOOKUP(CONCATENATE($AF$5,$B7,$C7),'BUN2'!$A$6:$N$134,14,FALSE),0)</f>
        <v>0</v>
      </c>
      <c r="AG7" s="74">
        <f>_xlfn.IFNA(VLOOKUP(CONCATENATE($AG$5,$B7,$C7),SC!$A$6:$N$135,14,FALSE),0)</f>
        <v>0</v>
      </c>
      <c r="AH7" s="74">
        <f>_xlfn.IFNA(VLOOKUP(CONCATENATE($AH$5,$B7,$C7),'OG3'!$A$6:$N$131,14,FALSE),0)</f>
        <v>0</v>
      </c>
      <c r="AI7" s="74">
        <f>_xlfn.IFNA(VLOOKUP(CONCATENATE($AI$5,$B7,$C7),'MR2'!$A$6:$N$131,14,FALSE),0)</f>
        <v>0</v>
      </c>
      <c r="AJ7" s="74">
        <f>_xlfn.IFNA(VLOOKUP(CONCATENATE($AJ$5,$B7,$C7),'BUS3'!$A$6:$N$135,14,FALSE),0)</f>
        <v>0</v>
      </c>
      <c r="AK7" s="74">
        <f>_xlfn.IFNA(VLOOKUP(CONCATENATE($AK$5,$B7,$C7),'ESP4'!$A$6:$N$135,14,FALSE),0)</f>
        <v>0</v>
      </c>
      <c r="AL7" s="75">
        <f>_xlfn.IFNA(VLOOKUP(CONCATENATE($AL$5,$B7,$C7),FEST!$A$6:$N$133,14,FALSE),0)</f>
        <v>0</v>
      </c>
      <c r="AM7" s="75">
        <f>_xlfn.IFNA(VLOOKUP(CONCATENATE($AM$5,$B7,$C7),'MR3'!$A$6:$N$133,14,FALSE),0)</f>
        <v>0</v>
      </c>
      <c r="AN7" s="75">
        <f>_xlfn.IFNA(VLOOKUP(CONCATENATE($AN$5,$B7,$C7),'BUS4'!$A$6:$N$133,14,FALSE),0)</f>
        <v>0</v>
      </c>
      <c r="AO7" s="75">
        <f>_xlfn.IFNA(VLOOKUP(CONCATENATE($AO$5,$B7,$C7),'MR3'!$A$6:$N$77,14,FALSE),0)</f>
        <v>0</v>
      </c>
      <c r="AP7" s="75">
        <f>_xlfn.IFNA(VLOOKUP(CONCATENATE($AP$5,$B7,$C7),'BUS4'!$A$6:$N$250,14,FALSE),0)</f>
        <v>0</v>
      </c>
      <c r="AQ7" s="75"/>
      <c r="AR7" s="75"/>
      <c r="AS7" s="75"/>
      <c r="AT7" s="75">
        <f>_xlfn.IFNA(VLOOKUP(CONCATENATE($AT$5,$B7,$C7),'MR1'!$A$6:$N$135,14,FALSE),0)</f>
        <v>0</v>
      </c>
      <c r="AU7" s="405"/>
      <c r="AV7" s="76">
        <f>_xlfn.IFNA(VLOOKUP(CONCATENATE($AU$5,$B7,$C7),'BUS4'!$A$6:$N$135,14,FALSE),0)</f>
        <v>0</v>
      </c>
      <c r="AW7" s="40"/>
    </row>
    <row r="8" spans="1:92" x14ac:dyDescent="0.3">
      <c r="A8" s="782"/>
      <c r="B8" s="231" t="s">
        <v>209</v>
      </c>
      <c r="C8" s="71" t="s">
        <v>210</v>
      </c>
      <c r="D8" s="71"/>
      <c r="E8" s="71" t="s">
        <v>201</v>
      </c>
      <c r="F8" s="72">
        <v>45376</v>
      </c>
      <c r="G8" s="73">
        <v>14</v>
      </c>
      <c r="H8" s="69">
        <f t="shared" si="0"/>
        <v>1</v>
      </c>
      <c r="I8" s="70">
        <f t="shared" si="1"/>
        <v>6</v>
      </c>
      <c r="J8" s="73">
        <f t="shared" si="2"/>
        <v>9</v>
      </c>
      <c r="K8" s="74">
        <f>_xlfn.IFNA(VLOOKUP(CONCATENATE($J$5,$B8,$C8),'ESP1'!$A$6:$N$135,14,FALSE),0)</f>
        <v>0</v>
      </c>
      <c r="L8" s="74">
        <f>_xlfn.IFNA(VLOOKUP(CONCATENATE($L$5,$B8,$C8),'CAP1'!$A$6:$N$107,14,FALSE),0)</f>
        <v>0</v>
      </c>
      <c r="M8" s="711">
        <f>_xlfn.IFNA(VLOOKUP(CONCATENATE(M$5,$B8,$C8),WEST!$A$6:$N$107,14,FALSE),0)</f>
        <v>0</v>
      </c>
      <c r="N8" s="711">
        <f>_xlfn.IFNA(VLOOKUP(CONCATENATE($N$5,$B8,$C8),MUR!$A$6:$N$95,14,FALSE),0)</f>
        <v>0</v>
      </c>
      <c r="O8" s="74">
        <f>_xlfn.IFNA(VLOOKUP(CONCATENATE($O$5,$B8,$C8),'SER1'!$A$6:$N$131,14,FALSE),0)</f>
        <v>0</v>
      </c>
      <c r="P8" s="74">
        <f>_xlfn.IFNA(VLOOKUP(CONCATENATE($P$5,$B8,$C8),'BUS1'!$A$6:$N$110,14,FALSE),0)</f>
        <v>0</v>
      </c>
      <c r="Q8" s="74">
        <f>_xlfn.IFNA(VLOOKUP(CONCATENATE($Q$5,$B8,$C8),'OG1'!$A$6:$N$135,14,FALSE),0)</f>
        <v>0</v>
      </c>
      <c r="R8" s="74">
        <f>_xlfn.IFNA(VLOOKUP(CONCATENATE($RR$5,$B8,$C8),'DRY1'!$A$6:$N$133,14,FALSE),0)</f>
        <v>0</v>
      </c>
      <c r="S8" s="74">
        <f>_xlfn.IFNA(VLOOKUP(CONCATENATE($S$5,$B8,$C8),DARD!G9,FALSE),0)</f>
        <v>0</v>
      </c>
      <c r="T8" s="74">
        <f>_xlfn.IFNA(VLOOKUP(CONCATENATE($T$5,$B8,$C8),'HO1'!$A$6:$N$56,14,FALSE),0)</f>
        <v>0</v>
      </c>
      <c r="U8" s="74">
        <f>_xlfn.IFNA(VLOOKUP(CONCATENATE($U$5,$B8,$C8),VIR!$A$6:$N$135,14,FALSE),0)</f>
        <v>0</v>
      </c>
      <c r="V8" s="74">
        <f>_xlfn.IFNA(VLOOKUP(CONCATENATE($UW$5,$B8,$C8),'BUS2'!$A$8:$N$135,14,FALSE),0)</f>
        <v>0</v>
      </c>
      <c r="W8" s="74">
        <f>_xlfn.IFNA(VLOOKUP(CONCATENATE($W$5,$B8,$C8),BEV!$A$8:$N$135,14,FALSE),0)</f>
        <v>0</v>
      </c>
      <c r="X8" s="74">
        <f>_xlfn.IFNA(VLOOKUP(CONCATENATE($X$5,$B8,$C8),'OG2'!$A$6:$N$169,14,FALSE),0)</f>
        <v>6</v>
      </c>
      <c r="Y8" s="74">
        <f>_xlfn.IFNA(VLOOKUP(CONCATENATE($Y$5,$B8,$C8),'SER2'!$A$6:$N$133,14,FALSE),0)</f>
        <v>0</v>
      </c>
      <c r="Z8" s="74">
        <f>_xlfn.IFNA(VLOOKUP(CONCATENATE($Z$5,$B8,$C8),'DRY2'!$A$6:$N$133,14,FALSE),0)</f>
        <v>0</v>
      </c>
      <c r="AA8" s="74">
        <f>_xlfn.IFNA(VLOOKUP(CONCATENATE($AA$5,$B8,$C8),'BUN1'!$A$6:$N$124,14,FALSE),0)</f>
        <v>0</v>
      </c>
      <c r="AB8" s="711">
        <f>_xlfn.IFNA(VLOOKUP(CONCATENATE($AB$5,$B8,$C8),BAL!$A$6:$N$124,14,FALSE),0)</f>
        <v>0</v>
      </c>
      <c r="AC8" s="74">
        <f>_xlfn.IFNA(VLOOKUP(CONCATENATE($AC$5,$B8,$C8),'MR1'!$A$6:$N$135,14,FALSE),0)</f>
        <v>0</v>
      </c>
      <c r="AD8" s="74">
        <f>_xlfn.IFNA(VLOOKUP(CONCATENATE($AD$5,$B8,$C8),'CAP2'!$A$6:$O$129,14,FALSE),0)</f>
        <v>0</v>
      </c>
      <c r="AE8" s="74">
        <f>_xlfn.IFNA(VLOOKUP(CONCATENATE($AE$5,$B8,$C8),'ESP2'!$A$6:$O$129,14,FALSE),0)</f>
        <v>0</v>
      </c>
      <c r="AF8" s="74">
        <f>_xlfn.IFNA(VLOOKUP(CONCATENATE($AF$5,$B8,$C8),'BUN2'!$A$6:$N$134,14,FALSE),0)</f>
        <v>0</v>
      </c>
      <c r="AG8" s="74">
        <f>_xlfn.IFNA(VLOOKUP(CONCATENATE($AG$5,$B8,$C8),SC!$A$6:$N$135,14,FALSE),0)</f>
        <v>0</v>
      </c>
      <c r="AH8" s="74">
        <f>_xlfn.IFNA(VLOOKUP(CONCATENATE($AH$5,$B8,$C8),'OG3'!$A$6:$N$131,14,FALSE),0)</f>
        <v>0</v>
      </c>
      <c r="AI8" s="74">
        <f>_xlfn.IFNA(VLOOKUP(CONCATENATE($AI$5,$B8,$C8),'MR2'!$A$6:$N$131,14,FALSE),0)</f>
        <v>0</v>
      </c>
      <c r="AJ8" s="74">
        <f>_xlfn.IFNA(VLOOKUP(CONCATENATE($AJ$5,$B8,$C8),'BUS3'!$A$6:$N$135,14,FALSE),0)</f>
        <v>0</v>
      </c>
      <c r="AK8" s="74">
        <f>_xlfn.IFNA(VLOOKUP(CONCATENATE($AK$5,$B8,$C8),'ESP4'!$A$6:$N$135,14,FALSE),0)</f>
        <v>0</v>
      </c>
      <c r="AL8" s="75">
        <f>_xlfn.IFNA(VLOOKUP(CONCATENATE($AL$5,$B8,$C8),FEST!$A$6:$N$133,14,FALSE),0)</f>
        <v>0</v>
      </c>
      <c r="AM8" s="75">
        <f>_xlfn.IFNA(VLOOKUP(CONCATENATE($AM$5,$B8,$C8),'MR3'!$A$6:$N$133,14,FALSE),0)</f>
        <v>0</v>
      </c>
      <c r="AN8" s="75">
        <f>_xlfn.IFNA(VLOOKUP(CONCATENATE($AN$5,$B8,$C8),'BUS4'!$A$6:$N$133,14,FALSE),0)</f>
        <v>0</v>
      </c>
      <c r="AO8" s="75">
        <f>_xlfn.IFNA(VLOOKUP(CONCATENATE($AO$5,$B8,$C8),'MR3'!$A$6:$N$77,14,FALSE),0)</f>
        <v>0</v>
      </c>
      <c r="AP8" s="75">
        <f>_xlfn.IFNA(VLOOKUP(CONCATENATE($AP$5,$B8,$C8),'BUS4'!$A$6:$N$250,14,FALSE),0)</f>
        <v>0</v>
      </c>
      <c r="AQ8" s="75"/>
      <c r="AR8" s="75"/>
      <c r="AS8" s="75"/>
      <c r="AT8" s="75"/>
      <c r="AU8" s="405"/>
      <c r="AV8" s="76">
        <f>_xlfn.IFNA(VLOOKUP(CONCATENATE($AU$5,$B8,$C8),'BUS4'!$A$6:$N$135,14,FALSE),0)</f>
        <v>0</v>
      </c>
      <c r="AW8" s="39"/>
    </row>
    <row r="9" spans="1:92" s="1" customFormat="1" x14ac:dyDescent="0.3">
      <c r="A9" s="782"/>
      <c r="B9" s="231" t="s">
        <v>209</v>
      </c>
      <c r="C9" s="506" t="s">
        <v>211</v>
      </c>
      <c r="D9" s="506"/>
      <c r="E9" s="506" t="s">
        <v>201</v>
      </c>
      <c r="F9" s="507">
        <v>45376</v>
      </c>
      <c r="G9" s="508">
        <v>14</v>
      </c>
      <c r="H9" s="69">
        <f t="shared" si="0"/>
        <v>0</v>
      </c>
      <c r="I9" s="70">
        <f t="shared" si="1"/>
        <v>0</v>
      </c>
      <c r="J9" s="73">
        <f t="shared" si="2"/>
        <v>10</v>
      </c>
      <c r="K9" s="74">
        <f>_xlfn.IFNA(VLOOKUP(CONCATENATE($J$5,$B9,$C9),'ESP1'!$A$6:$N$135,14,FALSE),0)</f>
        <v>0</v>
      </c>
      <c r="L9" s="74">
        <f>_xlfn.IFNA(VLOOKUP(CONCATENATE($L$5,$B9,$C9),'CAP1'!$A$6:$N$107,14,FALSE),0)</f>
        <v>0</v>
      </c>
      <c r="M9" s="711">
        <f>_xlfn.IFNA(VLOOKUP(CONCATENATE(M$5,$B9,$C9),WEST!$A$6:$N$107,14,FALSE),0)</f>
        <v>0</v>
      </c>
      <c r="N9" s="711">
        <f>_xlfn.IFNA(VLOOKUP(CONCATENATE($N$5,$B9,$C9),MUR!$A$6:$N$95,14,FALSE),0)</f>
        <v>0</v>
      </c>
      <c r="O9" s="74">
        <f>_xlfn.IFNA(VLOOKUP(CONCATENATE($O$5,$B9,$C9),'SER1'!$A$6:$N$131,14,FALSE),0)</f>
        <v>0</v>
      </c>
      <c r="P9" s="74">
        <f>_xlfn.IFNA(VLOOKUP(CONCATENATE($P$5,$B9,$C9),'BUS1'!$A$6:$N$110,14,FALSE),0)</f>
        <v>0</v>
      </c>
      <c r="Q9" s="74">
        <f>_xlfn.IFNA(VLOOKUP(CONCATENATE($Q$5,$B9,$C9),'OG1'!$A$6:$N$135,14,FALSE),0)</f>
        <v>0</v>
      </c>
      <c r="R9" s="74">
        <f>_xlfn.IFNA(VLOOKUP(CONCATENATE($RR$5,$B9,$C9),'DRY1'!$A$6:$N$133,14,FALSE),0)</f>
        <v>0</v>
      </c>
      <c r="S9" s="74">
        <f>_xlfn.IFNA(VLOOKUP(CONCATENATE($S$5,$B9,$C9),DARD!G10,FALSE),0)</f>
        <v>0</v>
      </c>
      <c r="T9" s="74">
        <f>_xlfn.IFNA(VLOOKUP(CONCATENATE($T$5,$B9,$C9),'HO1'!$A$6:$N$56,14,FALSE),0)</f>
        <v>0</v>
      </c>
      <c r="U9" s="74">
        <f>_xlfn.IFNA(VLOOKUP(CONCATENATE($U$5,$B9,$C9),VIR!$A$6:$N$135,14,FALSE),0)</f>
        <v>0</v>
      </c>
      <c r="V9" s="74">
        <f>_xlfn.IFNA(VLOOKUP(CONCATENATE($UW$5,$B9,$C9),'BUS2'!$A$8:$N$135,14,FALSE),0)</f>
        <v>0</v>
      </c>
      <c r="W9" s="74">
        <f>_xlfn.IFNA(VLOOKUP(CONCATENATE($W$5,$B9,$C9),BEV!$A$8:$N$135,14,FALSE),0)</f>
        <v>0</v>
      </c>
      <c r="X9" s="74">
        <f>_xlfn.IFNA(VLOOKUP(CONCATENATE($X$5,$B9,$C9),'OG2'!$A$6:$N$169,14,FALSE),0)</f>
        <v>0</v>
      </c>
      <c r="Y9" s="74">
        <f>_xlfn.IFNA(VLOOKUP(CONCATENATE($Y$5,$B9,$C9),'SER2'!$A$6:$N$133,14,FALSE),0)</f>
        <v>0</v>
      </c>
      <c r="Z9" s="74">
        <f>_xlfn.IFNA(VLOOKUP(CONCATENATE($Z$5,$B9,$C9),'DRY2'!$A$6:$N$133,14,FALSE),0)</f>
        <v>0</v>
      </c>
      <c r="AA9" s="74">
        <f>_xlfn.IFNA(VLOOKUP(CONCATENATE($AA$5,$B9,$C9),'BUN1'!$A$6:$N$124,14,FALSE),0)</f>
        <v>0</v>
      </c>
      <c r="AB9" s="711">
        <f>_xlfn.IFNA(VLOOKUP(CONCATENATE($AB$5,$B9,$C9),BAL!$A$6:$N$124,14,FALSE),0)</f>
        <v>0</v>
      </c>
      <c r="AC9" s="74">
        <f>_xlfn.IFNA(VLOOKUP(CONCATENATE($AC$5,$B9,$C9),'MR1'!$A$6:$N$135,14,FALSE),0)</f>
        <v>0</v>
      </c>
      <c r="AD9" s="74">
        <f>_xlfn.IFNA(VLOOKUP(CONCATENATE($AD$5,$B9,$C9),'CAP2'!$A$6:$O$129,14,FALSE),0)</f>
        <v>0</v>
      </c>
      <c r="AE9" s="74">
        <f>_xlfn.IFNA(VLOOKUP(CONCATENATE($AE$5,$B9,$C9),'ESP2'!$A$6:$O$129,14,FALSE),0)</f>
        <v>0</v>
      </c>
      <c r="AF9" s="74">
        <f>_xlfn.IFNA(VLOOKUP(CONCATENATE($AF$5,$B9,$C9),'BUN2'!$A$6:$N$134,14,FALSE),0)</f>
        <v>0</v>
      </c>
      <c r="AG9" s="74">
        <f>_xlfn.IFNA(VLOOKUP(CONCATENATE($AG$5,$B9,$C9),SC!$A$6:$N$135,14,FALSE),0)</f>
        <v>0</v>
      </c>
      <c r="AH9" s="74">
        <f>_xlfn.IFNA(VLOOKUP(CONCATENATE($AH$5,$B9,$C9),'OG3'!$A$6:$N$131,14,FALSE),0)</f>
        <v>0</v>
      </c>
      <c r="AI9" s="74">
        <f>_xlfn.IFNA(VLOOKUP(CONCATENATE($AI$5,$B9,$C9),'MR2'!$A$6:$N$131,14,FALSE),0)</f>
        <v>0</v>
      </c>
      <c r="AJ9" s="74">
        <f>_xlfn.IFNA(VLOOKUP(CONCATENATE($AJ$5,$B9,$C9),'BUS3'!$A$6:$N$135,14,FALSE),0)</f>
        <v>0</v>
      </c>
      <c r="AK9" s="74">
        <f>_xlfn.IFNA(VLOOKUP(CONCATENATE($AK$5,$B9,$C9),'ESP4'!$A$6:$N$135,14,FALSE),0)</f>
        <v>0</v>
      </c>
      <c r="AL9" s="75">
        <f>_xlfn.IFNA(VLOOKUP(CONCATENATE($AL$5,$B9,$C9),FEST!$A$6:$N$133,14,FALSE),0)</f>
        <v>0</v>
      </c>
      <c r="AM9" s="75">
        <f>_xlfn.IFNA(VLOOKUP(CONCATENATE($AM$5,$B9,$C9),'MR3'!$A$6:$N$133,14,FALSE),0)</f>
        <v>0</v>
      </c>
      <c r="AN9" s="75">
        <f>_xlfn.IFNA(VLOOKUP(CONCATENATE($AN$5,$B9,$C9),'BUS4'!$A$6:$N$133,14,FALSE),0)</f>
        <v>0</v>
      </c>
      <c r="AO9" s="75">
        <f>_xlfn.IFNA(VLOOKUP(CONCATENATE($AO$5,$B9,$C9),'MR3'!$A$6:$N$77,14,FALSE),0)</f>
        <v>0</v>
      </c>
      <c r="AP9" s="75">
        <f>_xlfn.IFNA(VLOOKUP(CONCATENATE($AP$5,$B9,$C9),'BUS4'!$A$6:$N$250,14,FALSE),0)</f>
        <v>0</v>
      </c>
      <c r="AQ9" s="75"/>
      <c r="AR9" s="75"/>
      <c r="AS9" s="75"/>
      <c r="AT9" s="75">
        <f>_xlfn.IFNA(VLOOKUP(CONCATENATE($AT$5,$B9,$C9),'MR1'!$A$6:$N$135,14,FALSE),0)</f>
        <v>0</v>
      </c>
      <c r="AU9" s="405"/>
      <c r="AV9" s="76">
        <f>_xlfn.IFNA(VLOOKUP(CONCATENATE($AU$5,$B9,$C9),'BUS4'!$A$6:$N$135,14,FALSE),0)</f>
        <v>0</v>
      </c>
      <c r="AW9" s="40"/>
    </row>
    <row r="10" spans="1:92" x14ac:dyDescent="0.3">
      <c r="A10" s="782"/>
      <c r="B10" s="231" t="s">
        <v>212</v>
      </c>
      <c r="C10" s="71" t="s">
        <v>213</v>
      </c>
      <c r="D10" s="71"/>
      <c r="E10" s="71" t="s">
        <v>201</v>
      </c>
      <c r="F10" s="72">
        <v>45376</v>
      </c>
      <c r="G10" s="73">
        <v>12</v>
      </c>
      <c r="H10" s="69">
        <f t="shared" si="0"/>
        <v>0</v>
      </c>
      <c r="I10" s="70">
        <f t="shared" si="1"/>
        <v>0</v>
      </c>
      <c r="J10" s="73">
        <f t="shared" si="2"/>
        <v>10</v>
      </c>
      <c r="K10" s="74">
        <f>_xlfn.IFNA(VLOOKUP(CONCATENATE($J$5,$B10,$C10),'ESP1'!$A$6:$N$135,14,FALSE),0)</f>
        <v>0</v>
      </c>
      <c r="L10" s="74">
        <f>_xlfn.IFNA(VLOOKUP(CONCATENATE($L$5,$B10,$C10),'CAP1'!$A$6:$N$107,14,FALSE),0)</f>
        <v>0</v>
      </c>
      <c r="M10" s="711">
        <f>_xlfn.IFNA(VLOOKUP(CONCATENATE(M$5,$B10,$C10),WEST!$A$6:$N$107,14,FALSE),0)</f>
        <v>0</v>
      </c>
      <c r="N10" s="711">
        <f>_xlfn.IFNA(VLOOKUP(CONCATENATE($N$5,$B10,$C10),MUR!$A$6:$N$95,14,FALSE),0)</f>
        <v>0</v>
      </c>
      <c r="O10" s="74">
        <f>_xlfn.IFNA(VLOOKUP(CONCATENATE($O$5,$B10,$C10),'SER1'!$A$6:$N$131,14,FALSE),0)</f>
        <v>0</v>
      </c>
      <c r="P10" s="74">
        <f>_xlfn.IFNA(VLOOKUP(CONCATENATE($P$5,$B10,$C10),'BUS1'!$A$6:$N$110,14,FALSE),0)</f>
        <v>0</v>
      </c>
      <c r="Q10" s="74">
        <f>_xlfn.IFNA(VLOOKUP(CONCATENATE($Q$5,$B10,$C10),'OG1'!$A$6:$N$135,14,FALSE),0)</f>
        <v>0</v>
      </c>
      <c r="R10" s="74">
        <f>_xlfn.IFNA(VLOOKUP(CONCATENATE($RR$5,$B10,$C10),'DRY1'!$A$6:$N$133,14,FALSE),0)</f>
        <v>0</v>
      </c>
      <c r="S10" s="74">
        <f>_xlfn.IFNA(VLOOKUP(CONCATENATE($S$5,$B10,$C10),DARD!G11,FALSE),0)</f>
        <v>0</v>
      </c>
      <c r="T10" s="74">
        <f>_xlfn.IFNA(VLOOKUP(CONCATENATE($T$5,$B10,$C10),'HO1'!$A$6:$N$56,14,FALSE),0)</f>
        <v>0</v>
      </c>
      <c r="U10" s="74">
        <f>_xlfn.IFNA(VLOOKUP(CONCATENATE($U$5,$B10,$C10),VIR!$A$6:$N$135,14,FALSE),0)</f>
        <v>0</v>
      </c>
      <c r="V10" s="74">
        <f>_xlfn.IFNA(VLOOKUP(CONCATENATE($UW$5,$B10,$C10),'BUS2'!$A$8:$N$135,14,FALSE),0)</f>
        <v>0</v>
      </c>
      <c r="W10" s="74">
        <f>_xlfn.IFNA(VLOOKUP(CONCATENATE($W$5,$B10,$C10),BEV!$A$8:$N$135,14,FALSE),0)</f>
        <v>0</v>
      </c>
      <c r="X10" s="74">
        <f>_xlfn.IFNA(VLOOKUP(CONCATENATE($X$5,$B10,$C10),'OG2'!$A$6:$N$169,14,FALSE),0)</f>
        <v>0</v>
      </c>
      <c r="Y10" s="74">
        <f>_xlfn.IFNA(VLOOKUP(CONCATENATE($Y$5,$B10,$C10),'SER2'!$A$6:$N$133,14,FALSE),0)</f>
        <v>0</v>
      </c>
      <c r="Z10" s="74">
        <f>_xlfn.IFNA(VLOOKUP(CONCATENATE($Z$5,$B10,$C10),'DRY2'!$A$6:$N$133,14,FALSE),0)</f>
        <v>0</v>
      </c>
      <c r="AA10" s="74">
        <f>_xlfn.IFNA(VLOOKUP(CONCATENATE($AA$5,$B10,$C10),'BUN1'!$A$6:$N$124,14,FALSE),0)</f>
        <v>0</v>
      </c>
      <c r="AB10" s="711">
        <f>_xlfn.IFNA(VLOOKUP(CONCATENATE($AB$5,$B10,$C10),BAL!$A$6:$N$124,14,FALSE),0)</f>
        <v>0</v>
      </c>
      <c r="AC10" s="74">
        <f>_xlfn.IFNA(VLOOKUP(CONCATENATE($AC$5,$B10,$C10),'MR1'!$A$6:$N$135,14,FALSE),0)</f>
        <v>0</v>
      </c>
      <c r="AD10" s="74">
        <f>_xlfn.IFNA(VLOOKUP(CONCATENATE($AD$5,$B10,$C10),'CAP2'!$A$6:$O$129,14,FALSE),0)</f>
        <v>0</v>
      </c>
      <c r="AE10" s="74">
        <f>_xlfn.IFNA(VLOOKUP(CONCATENATE($AE$5,$B10,$C10),'ESP2'!$A$6:$O$129,14,FALSE),0)</f>
        <v>0</v>
      </c>
      <c r="AF10" s="74">
        <f>_xlfn.IFNA(VLOOKUP(CONCATENATE($AF$5,$B10,$C10),'BUN2'!$A$6:$N$134,14,FALSE),0)</f>
        <v>0</v>
      </c>
      <c r="AG10" s="74">
        <f>_xlfn.IFNA(VLOOKUP(CONCATENATE($AG$5,$B10,$C10),SC!$A$6:$N$135,14,FALSE),0)</f>
        <v>0</v>
      </c>
      <c r="AH10" s="74">
        <f>_xlfn.IFNA(VLOOKUP(CONCATENATE($AH$5,$B10,$C10),'OG3'!$A$6:$N$131,14,FALSE),0)</f>
        <v>0</v>
      </c>
      <c r="AI10" s="74">
        <f>_xlfn.IFNA(VLOOKUP(CONCATENATE($AI$5,$B10,$C10),'MR2'!$A$6:$N$131,14,FALSE),0)</f>
        <v>0</v>
      </c>
      <c r="AJ10" s="74">
        <f>_xlfn.IFNA(VLOOKUP(CONCATENATE($AJ$5,$B10,$C10),'BUS3'!$A$6:$N$135,14,FALSE),0)</f>
        <v>0</v>
      </c>
      <c r="AK10" s="74">
        <f>_xlfn.IFNA(VLOOKUP(CONCATENATE($AK$5,$B10,$C10),'ESP4'!$A$6:$N$135,14,FALSE),0)</f>
        <v>0</v>
      </c>
      <c r="AL10" s="75">
        <f>_xlfn.IFNA(VLOOKUP(CONCATENATE($AL$5,$B10,$C10),FEST!$A$6:$N$133,14,FALSE),0)</f>
        <v>0</v>
      </c>
      <c r="AM10" s="75">
        <f>_xlfn.IFNA(VLOOKUP(CONCATENATE($AM$5,$B10,$C10),'MR3'!$A$6:$N$133,14,FALSE),0)</f>
        <v>0</v>
      </c>
      <c r="AN10" s="75">
        <f>_xlfn.IFNA(VLOOKUP(CONCATENATE($AN$5,$B10,$C10),'BUS4'!$A$6:$N$133,14,FALSE),0)</f>
        <v>0</v>
      </c>
      <c r="AO10" s="75">
        <f>_xlfn.IFNA(VLOOKUP(CONCATENATE($AO$5,$B10,$C10),'MR3'!$A$6:$N$77,14,FALSE),0)</f>
        <v>0</v>
      </c>
      <c r="AP10" s="75">
        <f>_xlfn.IFNA(VLOOKUP(CONCATENATE($AP$5,$B10,$C10),'BUS4'!$A$6:$N$250,14,FALSE),0)</f>
        <v>0</v>
      </c>
      <c r="AQ10" s="75"/>
      <c r="AR10" s="75"/>
      <c r="AS10" s="75"/>
      <c r="AT10" s="75">
        <f>_xlfn.IFNA(VLOOKUP(CONCATENATE($AT$5,$B10,$C10),'MR1'!$A$6:$N$135,14,FALSE),0)</f>
        <v>0</v>
      </c>
      <c r="AU10" s="405"/>
      <c r="AV10" s="76">
        <f>_xlfn.IFNA(VLOOKUP(CONCATENATE($AU$5,$B10,$C10),'BUS4'!$A$6:$N$135,14,FALSE),0)</f>
        <v>0</v>
      </c>
      <c r="AW10" s="39"/>
    </row>
    <row r="11" spans="1:92" x14ac:dyDescent="0.3">
      <c r="A11" s="782"/>
      <c r="B11" s="231" t="s">
        <v>243</v>
      </c>
      <c r="C11" s="71" t="s">
        <v>142</v>
      </c>
      <c r="D11" s="71"/>
      <c r="E11" s="71" t="s">
        <v>202</v>
      </c>
      <c r="F11" s="72">
        <v>45380</v>
      </c>
      <c r="G11" s="73">
        <v>13</v>
      </c>
      <c r="H11" s="69">
        <f t="shared" si="0"/>
        <v>1</v>
      </c>
      <c r="I11" s="70">
        <f t="shared" si="1"/>
        <v>9</v>
      </c>
      <c r="J11" s="73">
        <f t="shared" si="2"/>
        <v>7</v>
      </c>
      <c r="K11" s="74">
        <f>_xlfn.IFNA(VLOOKUP(CONCATENATE($J$5,$B11,$C11),'ESP1'!$A$6:$N$135,14,FALSE),0)</f>
        <v>0</v>
      </c>
      <c r="L11" s="74">
        <f>_xlfn.IFNA(VLOOKUP(CONCATENATE($L$5,$B11,$C11),'CAP1'!$A$6:$N$107,14,FALSE),0)</f>
        <v>0</v>
      </c>
      <c r="M11" s="711">
        <f>_xlfn.IFNA(VLOOKUP(CONCATENATE(M$5,$B11,$C11),WEST!$A$6:$N$107,14,FALSE),0)</f>
        <v>9</v>
      </c>
      <c r="N11" s="711">
        <f>_xlfn.IFNA(VLOOKUP(CONCATENATE($N$5,$B11,$C11),MUR!$A$6:$N$95,14,FALSE),0)</f>
        <v>0</v>
      </c>
      <c r="O11" s="74">
        <f>_xlfn.IFNA(VLOOKUP(CONCATENATE($O$5,$B11,$C11),'SER1'!$A$6:$N$131,14,FALSE),0)</f>
        <v>0</v>
      </c>
      <c r="P11" s="74">
        <f>_xlfn.IFNA(VLOOKUP(CONCATENATE($P$5,$B11,$C11),'BUS1'!$A$6:$N$110,14,FALSE),0)</f>
        <v>0</v>
      </c>
      <c r="Q11" s="74">
        <f>_xlfn.IFNA(VLOOKUP(CONCATENATE($Q$5,$B11,$C11),'OG1'!$A$6:$N$135,14,FALSE),0)</f>
        <v>0</v>
      </c>
      <c r="R11" s="74">
        <f>_xlfn.IFNA(VLOOKUP(CONCATENATE($RR$5,$B11,$C11),'DRY1'!$A$6:$N$133,14,FALSE),0)</f>
        <v>0</v>
      </c>
      <c r="S11" s="74">
        <f>_xlfn.IFNA(VLOOKUP(CONCATENATE($S$5,$B11,$C11),DARD!G12,FALSE),0)</f>
        <v>0</v>
      </c>
      <c r="T11" s="74">
        <f>_xlfn.IFNA(VLOOKUP(CONCATENATE($T$5,$B11,$C11),'HO1'!$A$6:$N$56,14,FALSE),0)</f>
        <v>0</v>
      </c>
      <c r="U11" s="74">
        <f>_xlfn.IFNA(VLOOKUP(CONCATENATE($U$5,$B11,$C11),VIR!$A$6:$N$135,14,FALSE),0)</f>
        <v>0</v>
      </c>
      <c r="V11" s="74">
        <f>_xlfn.IFNA(VLOOKUP(CONCATENATE($UW$5,$B11,$C11),'BUS2'!$A$8:$N$135,14,FALSE),0)</f>
        <v>0</v>
      </c>
      <c r="W11" s="74">
        <f>_xlfn.IFNA(VLOOKUP(CONCATENATE($W$5,$B11,$C11),BEV!$A$8:$N$135,14,FALSE),0)</f>
        <v>0</v>
      </c>
      <c r="X11" s="74">
        <f>_xlfn.IFNA(VLOOKUP(CONCATENATE($X$5,$B11,$C11),'OG2'!$A$6:$N$169,14,FALSE),0)</f>
        <v>0</v>
      </c>
      <c r="Y11" s="74">
        <f>_xlfn.IFNA(VLOOKUP(CONCATENATE($Y$5,$B11,$C11),'SER2'!$A$6:$N$133,14,FALSE),0)</f>
        <v>0</v>
      </c>
      <c r="Z11" s="74">
        <f>_xlfn.IFNA(VLOOKUP(CONCATENATE($Z$5,$B11,$C11),'DRY2'!$A$6:$N$133,14,FALSE),0)</f>
        <v>0</v>
      </c>
      <c r="AA11" s="74">
        <f>_xlfn.IFNA(VLOOKUP(CONCATENATE($AA$5,$B11,$C11),'BUN1'!$A$6:$N$124,14,FALSE),0)</f>
        <v>0</v>
      </c>
      <c r="AB11" s="711">
        <f>_xlfn.IFNA(VLOOKUP(CONCATENATE($AB$5,$B11,$C11),BAL!$A$6:$N$124,14,FALSE),0)</f>
        <v>0</v>
      </c>
      <c r="AC11" s="74">
        <f>_xlfn.IFNA(VLOOKUP(CONCATENATE($AC$5,$B11,$C11),'MR1'!$A$6:$N$135,14,FALSE),0)</f>
        <v>0</v>
      </c>
      <c r="AD11" s="74">
        <f>_xlfn.IFNA(VLOOKUP(CONCATENATE($AD$5,$B11,$C11),'CAP2'!$A$6:$O$129,14,FALSE),0)</f>
        <v>0</v>
      </c>
      <c r="AE11" s="74">
        <f>_xlfn.IFNA(VLOOKUP(CONCATENATE($AE$5,$B11,$C11),'ESP2'!$A$6:$O$129,14,FALSE),0)</f>
        <v>0</v>
      </c>
      <c r="AF11" s="74">
        <f>_xlfn.IFNA(VLOOKUP(CONCATENATE($AF$5,$B11,$C11),'BUN2'!$A$6:$N$134,14,FALSE),0)</f>
        <v>0</v>
      </c>
      <c r="AG11" s="74">
        <f>_xlfn.IFNA(VLOOKUP(CONCATENATE($AG$5,$B11,$C11),SC!$A$6:$N$135,14,FALSE),0)</f>
        <v>0</v>
      </c>
      <c r="AH11" s="74">
        <f>_xlfn.IFNA(VLOOKUP(CONCATENATE($AH$5,$B11,$C11),'OG3'!$A$6:$N$131,14,FALSE),0)</f>
        <v>0</v>
      </c>
      <c r="AI11" s="74">
        <f>_xlfn.IFNA(VLOOKUP(CONCATENATE($AI$5,$B11,$C11),'MR2'!$A$6:$N$131,14,FALSE),0)</f>
        <v>0</v>
      </c>
      <c r="AJ11" s="74">
        <f>_xlfn.IFNA(VLOOKUP(CONCATENATE($AJ$5,$B11,$C11),'BUS3'!$A$6:$N$135,14,FALSE),0)</f>
        <v>0</v>
      </c>
      <c r="AK11" s="74">
        <f>_xlfn.IFNA(VLOOKUP(CONCATENATE($AK$5,$B11,$C11),'ESP4'!$A$6:$N$135,14,FALSE),0)</f>
        <v>0</v>
      </c>
      <c r="AL11" s="75">
        <f>_xlfn.IFNA(VLOOKUP(CONCATENATE($AL$5,$B11,$C11),FEST!$A$6:$N$133,14,FALSE),0)</f>
        <v>0</v>
      </c>
      <c r="AM11" s="75">
        <f>_xlfn.IFNA(VLOOKUP(CONCATENATE($AM$5,$B11,$C11),'MR3'!$A$6:$N$133,14,FALSE),0)</f>
        <v>0</v>
      </c>
      <c r="AN11" s="75">
        <f>_xlfn.IFNA(VLOOKUP(CONCATENATE($AN$5,$B11,$C11),'BUS4'!$A$6:$N$133,14,FALSE),0)</f>
        <v>0</v>
      </c>
      <c r="AO11" s="75">
        <f>_xlfn.IFNA(VLOOKUP(CONCATENATE($AO$5,$B11,$C11),'MR3'!$A$6:$N$77,14,FALSE),0)</f>
        <v>0</v>
      </c>
      <c r="AP11" s="75">
        <f>_xlfn.IFNA(VLOOKUP(CONCATENATE($AP$5,$B11,$C11),'BUS4'!$A$6:$N$250,14,FALSE),0)</f>
        <v>0</v>
      </c>
      <c r="AQ11" s="75"/>
      <c r="AR11" s="75"/>
      <c r="AS11" s="75"/>
      <c r="AT11" s="75">
        <f>_xlfn.IFNA(VLOOKUP(CONCATENATE($AT$5,$B11,$C11),'MR1'!$A$6:$N$135,14,FALSE),0)</f>
        <v>0</v>
      </c>
      <c r="AU11" s="405"/>
      <c r="AV11" s="76">
        <f>_xlfn.IFNA(VLOOKUP(CONCATENATE($AU$5,$B11,$C11),'BUS4'!$A$6:$N$135,14,FALSE),0)</f>
        <v>0</v>
      </c>
      <c r="AW11" s="40"/>
    </row>
    <row r="12" spans="1:92" x14ac:dyDescent="0.3">
      <c r="A12" s="782"/>
      <c r="B12" s="231" t="s">
        <v>214</v>
      </c>
      <c r="C12" s="71" t="s">
        <v>215</v>
      </c>
      <c r="D12" s="71"/>
      <c r="E12" s="71" t="s">
        <v>203</v>
      </c>
      <c r="F12" s="72">
        <v>45386</v>
      </c>
      <c r="G12" s="73">
        <v>16</v>
      </c>
      <c r="H12" s="69">
        <f t="shared" si="0"/>
        <v>2</v>
      </c>
      <c r="I12" s="70">
        <f t="shared" si="1"/>
        <v>11</v>
      </c>
      <c r="J12" s="73">
        <f t="shared" si="2"/>
        <v>5</v>
      </c>
      <c r="K12" s="74">
        <f>_xlfn.IFNA(VLOOKUP(CONCATENATE($J$5,$B12,$C12),'ESP1'!$A$6:$N$135,14,FALSE),0)</f>
        <v>0</v>
      </c>
      <c r="L12" s="74">
        <f>_xlfn.IFNA(VLOOKUP(CONCATENATE($L$5,$B12,$C12),'CAP1'!$A$6:$N$107,14,FALSE),0)</f>
        <v>0</v>
      </c>
      <c r="M12" s="711">
        <f>_xlfn.IFNA(VLOOKUP(CONCATENATE(M$5,$B12,$C12),WEST!$A$6:$N$107,14,FALSE),0)</f>
        <v>0</v>
      </c>
      <c r="N12" s="711">
        <f>_xlfn.IFNA(VLOOKUP(CONCATENATE($N$5,$B12,$C12),MUR!$A$6:$N$95,14,FALSE),0)</f>
        <v>0</v>
      </c>
      <c r="O12" s="74">
        <f>_xlfn.IFNA(VLOOKUP(CONCATENATE($O$5,$B12,$C12),'SER1'!$A$6:$N$131,14,FALSE),0)</f>
        <v>0</v>
      </c>
      <c r="P12" s="74">
        <f>_xlfn.IFNA(VLOOKUP(CONCATENATE($P$5,$B12,$C12),'BUS1'!$A$6:$N$110,14,FALSE),0)</f>
        <v>0</v>
      </c>
      <c r="Q12" s="74">
        <f>_xlfn.IFNA(VLOOKUP(CONCATENATE($Q$5,$B12,$C12),'OG1'!$A$6:$N$135,14,FALSE),0)</f>
        <v>0</v>
      </c>
      <c r="R12" s="74">
        <f>_xlfn.IFNA(VLOOKUP(CONCATENATE($RR$5,$B12,$C12),'DRY1'!$A$6:$N$133,14,FALSE),0)</f>
        <v>0</v>
      </c>
      <c r="S12" s="74">
        <f>_xlfn.IFNA(VLOOKUP(CONCATENATE($S$5,$B12,$C12),DARD!G13,FALSE),0)</f>
        <v>0</v>
      </c>
      <c r="T12" s="74">
        <f>_xlfn.IFNA(VLOOKUP(CONCATENATE($T$5,$B12,$C12),'HO1'!$A$6:$N$56,14,FALSE),0)</f>
        <v>0</v>
      </c>
      <c r="U12" s="74">
        <f>_xlfn.IFNA(VLOOKUP(CONCATENATE($U$5,$B12,$C12),VIR!$A$6:$N$135,14,FALSE),0)</f>
        <v>0</v>
      </c>
      <c r="V12" s="74">
        <f>_xlfn.IFNA(VLOOKUP(CONCATENATE($UW$5,$B12,$C12),'BUS2'!$A$8:$N$135,14,FALSE),0)</f>
        <v>0</v>
      </c>
      <c r="W12" s="74">
        <f>_xlfn.IFNA(VLOOKUP(CONCATENATE($W$5,$B12,$C12),BEV!$A$8:$N$135,14,FALSE),0)</f>
        <v>0</v>
      </c>
      <c r="X12" s="74">
        <f>_xlfn.IFNA(VLOOKUP(CONCATENATE($X$5,$B12,$C12),'OG2'!$A$6:$N$169,14,FALSE),0)</f>
        <v>0</v>
      </c>
      <c r="Y12" s="74">
        <f>_xlfn.IFNA(VLOOKUP(CONCATENATE($Y$5,$B12,$C12),'SER2'!$A$6:$N$133,14,FALSE),0)</f>
        <v>6</v>
      </c>
      <c r="Z12" s="74">
        <f>_xlfn.IFNA(VLOOKUP(CONCATENATE($Z$5,$B12,$C12),'DRY2'!$A$6:$N$133,14,FALSE),0)</f>
        <v>0</v>
      </c>
      <c r="AA12" s="74">
        <f>_xlfn.IFNA(VLOOKUP(CONCATENATE($AA$5,$B12,$C12),'BUN1'!$A$6:$N$124,14,FALSE),0)</f>
        <v>0</v>
      </c>
      <c r="AB12" s="711">
        <f>_xlfn.IFNA(VLOOKUP(CONCATENATE($AB$5,$B12,$C12),BAL!$A$6:$N$124,14,FALSE),0)</f>
        <v>0</v>
      </c>
      <c r="AC12" s="74">
        <f>_xlfn.IFNA(VLOOKUP(CONCATENATE($AC$5,$B12,$C12),'MR1'!$A$6:$N$135,14,FALSE),0)</f>
        <v>0</v>
      </c>
      <c r="AD12" s="74">
        <f>_xlfn.IFNA(VLOOKUP(CONCATENATE($AD$5,$B12,$C12),'CAP2'!$A$6:$O$129,14,FALSE),0)</f>
        <v>0</v>
      </c>
      <c r="AE12" s="74">
        <f>_xlfn.IFNA(VLOOKUP(CONCATENATE($AE$5,$B12,$C12),'ESP2'!$A$6:$O$129,14,FALSE),0)</f>
        <v>0</v>
      </c>
      <c r="AF12" s="74">
        <f>_xlfn.IFNA(VLOOKUP(CONCATENATE($AF$5,$B12,$C12),'BUN2'!$A$6:$N$134,14,FALSE),0)</f>
        <v>5</v>
      </c>
      <c r="AG12" s="74">
        <f>_xlfn.IFNA(VLOOKUP(CONCATENATE($AG$5,$B12,$C12),SC!$A$6:$N$135,14,FALSE),0)</f>
        <v>0</v>
      </c>
      <c r="AH12" s="74">
        <f>_xlfn.IFNA(VLOOKUP(CONCATENATE($AH$5,$B12,$C12),'OG3'!$A$6:$N$131,14,FALSE),0)</f>
        <v>0</v>
      </c>
      <c r="AI12" s="74">
        <f>_xlfn.IFNA(VLOOKUP(CONCATENATE($AI$5,$B12,$C12),'MR2'!$A$6:$N$131,14,FALSE),0)</f>
        <v>0</v>
      </c>
      <c r="AJ12" s="74">
        <f>_xlfn.IFNA(VLOOKUP(CONCATENATE($AJ$5,$B12,$C12),'BUS3'!$A$6:$N$135,14,FALSE),0)</f>
        <v>0</v>
      </c>
      <c r="AK12" s="74">
        <f>_xlfn.IFNA(VLOOKUP(CONCATENATE($AK$5,$B12,$C12),'ESP4'!$A$6:$N$135,14,FALSE),0)</f>
        <v>0</v>
      </c>
      <c r="AL12" s="75">
        <f>_xlfn.IFNA(VLOOKUP(CONCATENATE($AL$5,$B12,$C12),FEST!$A$6:$N$133,14,FALSE),0)</f>
        <v>0</v>
      </c>
      <c r="AM12" s="75">
        <f>_xlfn.IFNA(VLOOKUP(CONCATENATE($AM$5,$B12,$C12),'MR3'!$A$6:$N$133,14,FALSE),0)</f>
        <v>0</v>
      </c>
      <c r="AN12" s="75">
        <f>_xlfn.IFNA(VLOOKUP(CONCATENATE($AN$5,$B12,$C12),'BUS4'!$A$6:$N$133,14,FALSE),0)</f>
        <v>0</v>
      </c>
      <c r="AO12" s="75">
        <f>_xlfn.IFNA(VLOOKUP(CONCATENATE($AO$5,$B12,$C12),'MR3'!$A$6:$N$77,14,FALSE),0)</f>
        <v>0</v>
      </c>
      <c r="AP12" s="75">
        <f>_xlfn.IFNA(VLOOKUP(CONCATENATE($AP$5,$B12,$C12),'BUS4'!$A$6:$N$250,14,FALSE),0)</f>
        <v>0</v>
      </c>
      <c r="AQ12" s="75"/>
      <c r="AR12" s="75"/>
      <c r="AS12" s="75"/>
      <c r="AT12" s="75"/>
      <c r="AU12" s="405"/>
      <c r="AV12" s="76"/>
      <c r="AW12" s="40"/>
    </row>
    <row r="13" spans="1:92" x14ac:dyDescent="0.3">
      <c r="A13" s="782"/>
      <c r="B13" s="231" t="s">
        <v>216</v>
      </c>
      <c r="C13" s="71" t="s">
        <v>217</v>
      </c>
      <c r="D13" s="71"/>
      <c r="E13" s="71" t="s">
        <v>204</v>
      </c>
      <c r="F13" s="72">
        <v>45399</v>
      </c>
      <c r="G13" s="73">
        <v>13</v>
      </c>
      <c r="H13" s="69">
        <f t="shared" ref="H13:H21" si="3">COUNTIF(K13:AW13,"&gt;0")</f>
        <v>0</v>
      </c>
      <c r="I13" s="70">
        <f t="shared" si="1"/>
        <v>0</v>
      </c>
      <c r="J13" s="73">
        <f t="shared" si="2"/>
        <v>10</v>
      </c>
      <c r="K13" s="74">
        <f>_xlfn.IFNA(VLOOKUP(CONCATENATE($J$5,$B13,$C13),'ESP1'!$A$6:$N$135,14,FALSE),0)</f>
        <v>0</v>
      </c>
      <c r="L13" s="74">
        <f>_xlfn.IFNA(VLOOKUP(CONCATENATE($L$5,$B13,$C13),'CAP1'!$A$6:$N$107,14,FALSE),0)</f>
        <v>0</v>
      </c>
      <c r="M13" s="711">
        <f>_xlfn.IFNA(VLOOKUP(CONCATENATE(M$5,$B13,$C13),WEST!$A$6:$N$107,14,FALSE),0)</f>
        <v>0</v>
      </c>
      <c r="N13" s="711">
        <f>_xlfn.IFNA(VLOOKUP(CONCATENATE($N$5,$B13,$C13),MUR!$A$6:$N$95,14,FALSE),0)</f>
        <v>0</v>
      </c>
      <c r="O13" s="74">
        <f>_xlfn.IFNA(VLOOKUP(CONCATENATE($O$5,$B13,$C13),'SER1'!$A$6:$N$131,14,FALSE),0)</f>
        <v>0</v>
      </c>
      <c r="P13" s="74">
        <f>_xlfn.IFNA(VLOOKUP(CONCATENATE($P$5,$B13,$C13),'BUS1'!$A$6:$N$110,14,FALSE),0)</f>
        <v>0</v>
      </c>
      <c r="Q13" s="74">
        <f>_xlfn.IFNA(VLOOKUP(CONCATENATE($Q$5,$B13,$C13),'OG1'!$A$6:$N$135,14,FALSE),0)</f>
        <v>0</v>
      </c>
      <c r="R13" s="74">
        <f>_xlfn.IFNA(VLOOKUP(CONCATENATE($RR$5,$B13,$C13),'DRY1'!$A$6:$N$133,14,FALSE),0)</f>
        <v>0</v>
      </c>
      <c r="S13" s="74">
        <f>_xlfn.IFNA(VLOOKUP(CONCATENATE($S$5,$B13,$C13),DARD!G14,FALSE),0)</f>
        <v>0</v>
      </c>
      <c r="T13" s="74">
        <f>_xlfn.IFNA(VLOOKUP(CONCATENATE($T$5,$B13,$C13),'HO1'!$A$6:$N$56,14,FALSE),0)</f>
        <v>0</v>
      </c>
      <c r="U13" s="74">
        <f>_xlfn.IFNA(VLOOKUP(CONCATENATE($U$5,$B13,$C13),VIR!$A$6:$N$135,14,FALSE),0)</f>
        <v>0</v>
      </c>
      <c r="V13" s="74">
        <f>_xlfn.IFNA(VLOOKUP(CONCATENATE($UW$5,$B13,$C13),'BUS2'!$A$8:$N$135,14,FALSE),0)</f>
        <v>0</v>
      </c>
      <c r="W13" s="74">
        <f>_xlfn.IFNA(VLOOKUP(CONCATENATE($W$5,$B13,$C13),BEV!$A$8:$N$135,14,FALSE),0)</f>
        <v>0</v>
      </c>
      <c r="X13" s="74">
        <f>_xlfn.IFNA(VLOOKUP(CONCATENATE($X$5,$B13,$C13),'OG2'!$A$6:$N$169,14,FALSE),0)</f>
        <v>0</v>
      </c>
      <c r="Y13" s="74">
        <f>_xlfn.IFNA(VLOOKUP(CONCATENATE($Y$5,$B13,$C13),'SER2'!$A$6:$N$133,14,FALSE),0)</f>
        <v>0</v>
      </c>
      <c r="Z13" s="74">
        <f>_xlfn.IFNA(VLOOKUP(CONCATENATE($Z$5,$B13,$C13),'DRY2'!$A$6:$N$133,14,FALSE),0)</f>
        <v>0</v>
      </c>
      <c r="AA13" s="74">
        <f>_xlfn.IFNA(VLOOKUP(CONCATENATE($AA$5,$B13,$C13),'BUN1'!$A$6:$N$124,14,FALSE),0)</f>
        <v>0</v>
      </c>
      <c r="AB13" s="711">
        <f>_xlfn.IFNA(VLOOKUP(CONCATENATE($AB$5,$B13,$C13),BAL!$A$6:$N$124,14,FALSE),0)</f>
        <v>0</v>
      </c>
      <c r="AC13" s="74">
        <f>_xlfn.IFNA(VLOOKUP(CONCATENATE($AC$5,$B13,$C13),'MR1'!$A$6:$N$135,14,FALSE),0)</f>
        <v>0</v>
      </c>
      <c r="AD13" s="74">
        <f>_xlfn.IFNA(VLOOKUP(CONCATENATE($AD$5,$B13,$C13),'CAP2'!$A$6:$O$129,14,FALSE),0)</f>
        <v>0</v>
      </c>
      <c r="AE13" s="74">
        <f>_xlfn.IFNA(VLOOKUP(CONCATENATE($AE$5,$B13,$C13),'ESP2'!$A$6:$O$129,14,FALSE),0)</f>
        <v>0</v>
      </c>
      <c r="AF13" s="74">
        <f>_xlfn.IFNA(VLOOKUP(CONCATENATE($AF$5,$B13,$C13),'BUN2'!$A$6:$N$134,14,FALSE),0)</f>
        <v>0</v>
      </c>
      <c r="AG13" s="74">
        <f>_xlfn.IFNA(VLOOKUP(CONCATENATE($AG$5,$B13,$C13),SC!$A$6:$N$135,14,FALSE),0)</f>
        <v>0</v>
      </c>
      <c r="AH13" s="74">
        <f>_xlfn.IFNA(VLOOKUP(CONCATENATE($AH$5,$B13,$C13),'OG3'!$A$6:$N$131,14,FALSE),0)</f>
        <v>0</v>
      </c>
      <c r="AI13" s="74">
        <f>_xlfn.IFNA(VLOOKUP(CONCATENATE($AI$5,$B13,$C13),'MR2'!$A$6:$N$131,14,FALSE),0)</f>
        <v>0</v>
      </c>
      <c r="AJ13" s="74">
        <f>_xlfn.IFNA(VLOOKUP(CONCATENATE($AJ$5,$B13,$C13),'BUS3'!$A$6:$N$135,14,FALSE),0)</f>
        <v>0</v>
      </c>
      <c r="AK13" s="74">
        <f>_xlfn.IFNA(VLOOKUP(CONCATENATE($AK$5,$B13,$C13),'ESP4'!$A$6:$N$135,14,FALSE),0)</f>
        <v>0</v>
      </c>
      <c r="AL13" s="75">
        <f>_xlfn.IFNA(VLOOKUP(CONCATENATE($AL$5,$B13,$C13),FEST!$A$6:$N$133,14,FALSE),0)</f>
        <v>0</v>
      </c>
      <c r="AM13" s="75">
        <f>_xlfn.IFNA(VLOOKUP(CONCATENATE($AM$5,$B13,$C13),'MR3'!$A$6:$N$133,14,FALSE),0)</f>
        <v>0</v>
      </c>
      <c r="AN13" s="75">
        <f>_xlfn.IFNA(VLOOKUP(CONCATENATE($AN$5,$B13,$C13),'BUS4'!$A$6:$N$133,14,FALSE),0)</f>
        <v>0</v>
      </c>
      <c r="AO13" s="75">
        <f>_xlfn.IFNA(VLOOKUP(CONCATENATE($AO$5,$B13,$C13),'MR3'!$A$6:$N$77,14,FALSE),0)</f>
        <v>0</v>
      </c>
      <c r="AP13" s="75">
        <f>_xlfn.IFNA(VLOOKUP(CONCATENATE($AP$5,$B13,$C13),'BUS4'!$A$6:$N$250,14,FALSE),0)</f>
        <v>0</v>
      </c>
      <c r="AQ13" s="75"/>
      <c r="AR13" s="75"/>
      <c r="AS13" s="75"/>
      <c r="AT13" s="75">
        <f>_xlfn.IFNA(VLOOKUP(CONCATENATE($AT$5,$B13,$C13),'MR1'!$A$6:$N$135,14,FALSE),0)</f>
        <v>0</v>
      </c>
      <c r="AU13" s="405"/>
      <c r="AV13" s="76">
        <f>_xlfn.IFNA(VLOOKUP(CONCATENATE($AU$5,$B13,$C13),'BUS4'!$A$6:$N$135,14,FALSE),0)</f>
        <v>0</v>
      </c>
      <c r="AW13" s="40"/>
    </row>
    <row r="14" spans="1:92" x14ac:dyDescent="0.3">
      <c r="A14" s="782"/>
      <c r="B14" s="231" t="s">
        <v>244</v>
      </c>
      <c r="C14" s="71" t="s">
        <v>245</v>
      </c>
      <c r="D14" s="71"/>
      <c r="E14" s="71" t="s">
        <v>185</v>
      </c>
      <c r="F14" s="72">
        <v>45445</v>
      </c>
      <c r="G14" s="73">
        <v>16</v>
      </c>
      <c r="H14" s="69">
        <f t="shared" si="3"/>
        <v>6</v>
      </c>
      <c r="I14" s="70">
        <f t="shared" si="1"/>
        <v>40</v>
      </c>
      <c r="J14" s="73">
        <f t="shared" si="2"/>
        <v>1</v>
      </c>
      <c r="K14" s="74">
        <f>_xlfn.IFNA(VLOOKUP(CONCATENATE($J$5,$B14,$C14),'ESP1'!$A$6:$N$135,14,FALSE),0)</f>
        <v>0</v>
      </c>
      <c r="L14" s="74">
        <f>_xlfn.IFNA(VLOOKUP(CONCATENATE($L$5,$B14,$C14),'CAP1'!$A$6:$N$107,14,FALSE),0)</f>
        <v>0</v>
      </c>
      <c r="M14" s="711">
        <f>_xlfn.IFNA(VLOOKUP(CONCATENATE(M$5,$B14,$C14),WEST!$A$6:$N$107,14,FALSE),0)</f>
        <v>0</v>
      </c>
      <c r="N14" s="711">
        <f>_xlfn.IFNA(VLOOKUP(CONCATENATE($N$5,$B14,$C14),MUR!$A$6:$N$95,14,FALSE),0)</f>
        <v>7</v>
      </c>
      <c r="O14" s="74">
        <f>_xlfn.IFNA(VLOOKUP(CONCATENATE($O$5,$B14,$C14),'SER1'!$A$6:$N$131,14,FALSE),0)</f>
        <v>0</v>
      </c>
      <c r="P14" s="74">
        <f>_xlfn.IFNA(VLOOKUP(CONCATENATE($P$5,$B14,$C14),'BUS1'!$A$6:$N$110,14,FALSE),0)</f>
        <v>0</v>
      </c>
      <c r="Q14" s="74">
        <f>_xlfn.IFNA(VLOOKUP(CONCATENATE($Q$5,$B14,$C14),'OG1'!$A$6:$N$135,14,FALSE),0)</f>
        <v>0</v>
      </c>
      <c r="R14" s="74">
        <f>_xlfn.IFNA(VLOOKUP(CONCATENATE($RR$5,$B14,$C14),'DRY1'!$A$6:$N$133,14,FALSE),0)</f>
        <v>0</v>
      </c>
      <c r="S14" s="74">
        <f>_xlfn.IFNA(VLOOKUP(CONCATENATE($S$5,$B14,$C14),DARD!G15,FALSE),0)</f>
        <v>0</v>
      </c>
      <c r="T14" s="74">
        <f>_xlfn.IFNA(VLOOKUP(CONCATENATE($T$5,$B14,$C14),'HO1'!$A$6:$N$56,14,FALSE),0)</f>
        <v>0</v>
      </c>
      <c r="U14" s="74">
        <f>_xlfn.IFNA(VLOOKUP(CONCATENATE($U$5,$B14,$C14),VIR!$A$6:$N$135,14,FALSE),0)</f>
        <v>0</v>
      </c>
      <c r="V14" s="74">
        <f>_xlfn.IFNA(VLOOKUP(CONCATENATE($UW$5,$B14,$C14),'BUS2'!$A$8:$N$135,14,FALSE),0)</f>
        <v>0</v>
      </c>
      <c r="W14" s="74">
        <f>_xlfn.IFNA(VLOOKUP(CONCATENATE($W$5,$B14,$C14),BEV!$A$8:$N$135,14,FALSE),0)</f>
        <v>0</v>
      </c>
      <c r="X14" s="74">
        <f>_xlfn.IFNA(VLOOKUP(CONCATENATE($X$5,$B14,$C14),'OG2'!$A$6:$N$169,14,FALSE),0)</f>
        <v>5</v>
      </c>
      <c r="Y14" s="74">
        <f>_xlfn.IFNA(VLOOKUP(CONCATENATE($Y$5,$B14,$C14),'SER2'!$A$6:$N$133,14,FALSE),0)</f>
        <v>0</v>
      </c>
      <c r="Z14" s="74">
        <f>_xlfn.IFNA(VLOOKUP(CONCATENATE($Z$5,$B14,$C14),'DRY2'!$A$6:$N$133,14,FALSE),0)</f>
        <v>0</v>
      </c>
      <c r="AA14" s="74">
        <f>_xlfn.IFNA(VLOOKUP(CONCATENATE($AA$5,$B14,$C14),'BUN1'!$A$6:$N$124,14,FALSE),0)</f>
        <v>0</v>
      </c>
      <c r="AB14" s="711">
        <f>_xlfn.IFNA(VLOOKUP(CONCATENATE($AB$5,$B14,$C14),BAL!$A$6:$N$124,14,FALSE),0)</f>
        <v>7</v>
      </c>
      <c r="AC14" s="74">
        <f>_xlfn.IFNA(VLOOKUP(CONCATENATE($AC$5,$B14,$C14),'MR1'!$A$6:$N$135,14,FALSE),0)</f>
        <v>0</v>
      </c>
      <c r="AD14" s="74">
        <f>_xlfn.IFNA(VLOOKUP(CONCATENATE($AD$5,$B14,$C14),'CAP2'!$A$6:$O$129,14,FALSE),0)</f>
        <v>7</v>
      </c>
      <c r="AE14" s="74">
        <f>_xlfn.IFNA(VLOOKUP(CONCATENATE($AE$5,$B14,$C14),'ESP2'!$A$6:$O$129,14,FALSE),0)</f>
        <v>0</v>
      </c>
      <c r="AF14" s="74">
        <f>_xlfn.IFNA(VLOOKUP(CONCATENATE($AF$5,$B14,$C14),'BUN2'!$A$6:$N$134,14,FALSE),0)</f>
        <v>7</v>
      </c>
      <c r="AG14" s="74">
        <f>_xlfn.IFNA(VLOOKUP(CONCATENATE($AG$5,$B14,$C14),SC!$A$6:$N$135,14,FALSE),0)</f>
        <v>0</v>
      </c>
      <c r="AH14" s="74">
        <f>_xlfn.IFNA(VLOOKUP(CONCATENATE($AH$5,$B14,$C14),'OG3'!$A$6:$N$131,14,FALSE),0)</f>
        <v>7</v>
      </c>
      <c r="AI14" s="74">
        <f>_xlfn.IFNA(VLOOKUP(CONCATENATE($AI$5,$B14,$C14),'MR2'!$A$6:$N$131,14,FALSE),0)</f>
        <v>0</v>
      </c>
      <c r="AJ14" s="74">
        <f>_xlfn.IFNA(VLOOKUP(CONCATENATE($AJ$5,$B14,$C14),'BUS3'!$A$6:$N$135,14,FALSE),0)</f>
        <v>0</v>
      </c>
      <c r="AK14" s="74">
        <f>_xlfn.IFNA(VLOOKUP(CONCATENATE($AK$5,$B14,$C14),'ESP4'!$A$6:$N$135,14,FALSE),0)</f>
        <v>0</v>
      </c>
      <c r="AL14" s="75">
        <f>_xlfn.IFNA(VLOOKUP(CONCATENATE($AL$5,$B14,$C14),FEST!$A$6:$N$133,14,FALSE),0)</f>
        <v>0</v>
      </c>
      <c r="AM14" s="75">
        <f>_xlfn.IFNA(VLOOKUP(CONCATENATE($AM$5,$B14,$C14),'MR3'!$A$6:$N$133,14,FALSE),0)</f>
        <v>0</v>
      </c>
      <c r="AN14" s="75">
        <f>_xlfn.IFNA(VLOOKUP(CONCATENATE($AN$5,$B14,$C14),'BUS4'!$A$6:$N$133,14,FALSE),0)</f>
        <v>0</v>
      </c>
      <c r="AO14" s="75">
        <f>_xlfn.IFNA(VLOOKUP(CONCATENATE($AO$5,$B14,$C14),'MR3'!$A$6:$N$77,14,FALSE),0)</f>
        <v>0</v>
      </c>
      <c r="AP14" s="75">
        <f>_xlfn.IFNA(VLOOKUP(CONCATENATE($AP$5,$B14,$C14),'BUS4'!$A$6:$N$250,14,FALSE),0)</f>
        <v>0</v>
      </c>
      <c r="AQ14" s="75"/>
      <c r="AR14" s="75"/>
      <c r="AS14" s="75"/>
      <c r="AT14" s="75">
        <f>_xlfn.IFNA(VLOOKUP(CONCATENATE($AT$5,$B14,$C14),'MR1'!$A$6:$N$135,14,FALSE),0)</f>
        <v>0</v>
      </c>
      <c r="AU14" s="405"/>
      <c r="AV14" s="76">
        <f>_xlfn.IFNA(VLOOKUP(CONCATENATE($AU$5,$B14,$C14),'BUS4'!$A$6:$N$135,14,FALSE),0)</f>
        <v>0</v>
      </c>
      <c r="AW14" s="39"/>
    </row>
    <row r="15" spans="1:92" x14ac:dyDescent="0.3">
      <c r="A15" s="782"/>
      <c r="B15" s="231" t="s">
        <v>219</v>
      </c>
      <c r="C15" s="71" t="s">
        <v>220</v>
      </c>
      <c r="D15" s="71"/>
      <c r="E15" s="71" t="s">
        <v>223</v>
      </c>
      <c r="F15" s="72">
        <v>45372</v>
      </c>
      <c r="G15" s="73">
        <v>16</v>
      </c>
      <c r="H15" s="69">
        <f t="shared" si="3"/>
        <v>3</v>
      </c>
      <c r="I15" s="70">
        <f t="shared" si="1"/>
        <v>14</v>
      </c>
      <c r="J15" s="73">
        <f t="shared" si="2"/>
        <v>3</v>
      </c>
      <c r="K15" s="74">
        <f>_xlfn.IFNA(VLOOKUP(CONCATENATE($J$5,$B15,$C15),'ESP1'!$A$6:$N$135,14,FALSE),0)</f>
        <v>0</v>
      </c>
      <c r="L15" s="74">
        <f>_xlfn.IFNA(VLOOKUP(CONCATENATE($L$5,$B15,$C15),'CAP1'!$A$6:$N$107,14,FALSE),0)</f>
        <v>0</v>
      </c>
      <c r="M15" s="711">
        <f>_xlfn.IFNA(VLOOKUP(CONCATENATE(M$5,$B15,$C15),WEST!$A$6:$N$107,14,FALSE),0)</f>
        <v>0</v>
      </c>
      <c r="N15" s="711">
        <f>_xlfn.IFNA(VLOOKUP(CONCATENATE($N$5,$B15,$C15),MUR!$A$6:$N$95,14,FALSE),0)</f>
        <v>0</v>
      </c>
      <c r="O15" s="74">
        <f>_xlfn.IFNA(VLOOKUP(CONCATENATE($O$5,$B15,$C15),'SER1'!$A$6:$N$131,14,FALSE),0)</f>
        <v>0</v>
      </c>
      <c r="P15" s="74">
        <f>_xlfn.IFNA(VLOOKUP(CONCATENATE($P$5,$B15,$C15),'BUS1'!$A$6:$N$110,14,FALSE),0)</f>
        <v>7</v>
      </c>
      <c r="Q15" s="74">
        <f>_xlfn.IFNA(VLOOKUP(CONCATENATE($Q$5,$B15,$C15),'OG1'!$A$6:$N$135,14,FALSE),0)</f>
        <v>0</v>
      </c>
      <c r="R15" s="74">
        <f>_xlfn.IFNA(VLOOKUP(CONCATENATE($RR$5,$B15,$C15),'DRY1'!$A$6:$N$133,14,FALSE),0)</f>
        <v>0</v>
      </c>
      <c r="S15" s="74">
        <f>_xlfn.IFNA(VLOOKUP(CONCATENATE($S$5,$B15,$C15),DARD!G16,FALSE),0)</f>
        <v>0</v>
      </c>
      <c r="T15" s="74">
        <f>_xlfn.IFNA(VLOOKUP(CONCATENATE($T$5,$B15,$C15),'HO1'!$A$6:$N$56,14,FALSE),0)</f>
        <v>0</v>
      </c>
      <c r="U15" s="74">
        <f>_xlfn.IFNA(VLOOKUP(CONCATENATE($U$5,$B15,$C15),VIR!$A$6:$N$135,14,FALSE),0)</f>
        <v>0</v>
      </c>
      <c r="V15" s="74">
        <f>_xlfn.IFNA(VLOOKUP(CONCATENATE($UW$5,$B15,$C15),'BUS2'!$A$8:$N$135,14,FALSE),0)</f>
        <v>0</v>
      </c>
      <c r="W15" s="74">
        <f>_xlfn.IFNA(VLOOKUP(CONCATENATE($W$5,$B15,$C15),BEV!$A$8:$N$135,14,FALSE),0)</f>
        <v>0</v>
      </c>
      <c r="X15" s="74">
        <f>_xlfn.IFNA(VLOOKUP(CONCATENATE($X$5,$B15,$C15),'OG2'!$A$6:$N$169,14,FALSE),0)</f>
        <v>0</v>
      </c>
      <c r="Y15" s="74">
        <f>_xlfn.IFNA(VLOOKUP(CONCATENATE($Y$5,$B15,$C15),'SER2'!$A$6:$N$133,14,FALSE),0)</f>
        <v>0</v>
      </c>
      <c r="Z15" s="74">
        <f>_xlfn.IFNA(VLOOKUP(CONCATENATE($Z$5,$B15,$C15),'DRY2'!$A$6:$N$133,14,FALSE),0)</f>
        <v>0</v>
      </c>
      <c r="AA15" s="74">
        <f>_xlfn.IFNA(VLOOKUP(CONCATENATE($AA$5,$B15,$C15),'BUN1'!$A$6:$N$124,14,FALSE),0)</f>
        <v>0</v>
      </c>
      <c r="AB15" s="711">
        <f>_xlfn.IFNA(VLOOKUP(CONCATENATE($AB$5,$B15,$C15),BAL!$A$6:$N$124,14,FALSE),0)</f>
        <v>0</v>
      </c>
      <c r="AC15" s="74">
        <f>_xlfn.IFNA(VLOOKUP(CONCATENATE($AC$5,$B15,$C15),'MR1'!$A$6:$N$135,14,FALSE),0)</f>
        <v>7</v>
      </c>
      <c r="AD15" s="74">
        <f>_xlfn.IFNA(VLOOKUP(CONCATENATE($AD$5,$B15,$C15),'CAP2'!$A$6:$O$129,14,FALSE),0)</f>
        <v>0</v>
      </c>
      <c r="AE15" s="74">
        <f>_xlfn.IFNA(VLOOKUP(CONCATENATE($AE$5,$B15,$C15),'ESP2'!$A$6:$O$129,14,FALSE),0)</f>
        <v>0</v>
      </c>
      <c r="AF15" s="74">
        <f>_xlfn.IFNA(VLOOKUP(CONCATENATE($AF$5,$B15,$C15),'BUN2'!$A$6:$N$134,14,FALSE),0)</f>
        <v>0</v>
      </c>
      <c r="AG15" s="74">
        <f>_xlfn.IFNA(VLOOKUP(CONCATENATE($AG$5,$B15,$C15),SC!$A$6:$N$135,14,FALSE),0)</f>
        <v>0</v>
      </c>
      <c r="AH15" s="74">
        <f>_xlfn.IFNA(VLOOKUP(CONCATENATE($AH$5,$B15,$C15),'OG3'!$A$6:$N$131,14,FALSE),0)</f>
        <v>0</v>
      </c>
      <c r="AI15" s="74">
        <f>_xlfn.IFNA(VLOOKUP(CONCATENATE($AI$5,$B15,$C15),'MR2'!$A$6:$N$131,14,FALSE),0)</f>
        <v>0</v>
      </c>
      <c r="AJ15" s="74">
        <f>_xlfn.IFNA(VLOOKUP(CONCATENATE($AJ$5,$B15,$C15),'BUS3'!$A$6:$N$135,14,FALSE),0)</f>
        <v>0</v>
      </c>
      <c r="AK15" s="74">
        <f>_xlfn.IFNA(VLOOKUP(CONCATENATE($AK$5,$B15,$C15),'ESP4'!$A$6:$N$135,14,FALSE),0)</f>
        <v>0</v>
      </c>
      <c r="AL15" s="75">
        <f>_xlfn.IFNA(VLOOKUP(CONCATENATE($AL$5,$B15,$C15),FEST!$A$6:$N$133,14,FALSE),0)</f>
        <v>0</v>
      </c>
      <c r="AM15" s="75">
        <f>_xlfn.IFNA(VLOOKUP(CONCATENATE($AM$5,$B15,$C15),'MR3'!$A$6:$N$133,14,FALSE),0)</f>
        <v>0</v>
      </c>
      <c r="AN15" s="75">
        <f>_xlfn.IFNA(VLOOKUP(CONCATENATE($AN$5,$B15,$C15),'BUS4'!$A$6:$N$133,14,FALSE),0)</f>
        <v>0</v>
      </c>
      <c r="AO15" s="75">
        <f>_xlfn.IFNA(VLOOKUP(CONCATENATE($AO$5,$B15,$C15),'MR3'!$A$6:$N$77,14,FALSE),0)</f>
        <v>0</v>
      </c>
      <c r="AP15" s="75">
        <f>_xlfn.IFNA(VLOOKUP(CONCATENATE($AP$5,$B15,$C15),'BUS4'!$A$6:$N$250,14,FALSE),0)</f>
        <v>0</v>
      </c>
      <c r="AQ15" s="75"/>
      <c r="AR15" s="75"/>
      <c r="AS15" s="75"/>
      <c r="AT15" s="75">
        <f>_xlfn.IFNA(VLOOKUP(CONCATENATE($AT$5,$B15,$C15),'MR1'!$A$6:$N$135,14,FALSE),0)</f>
        <v>7</v>
      </c>
      <c r="AU15" s="405"/>
      <c r="AV15" s="76">
        <f>_xlfn.IFNA(VLOOKUP(CONCATENATE($AU$5,$B15,$C15),'BUS4'!$A$6:$N$135,14,FALSE),0)</f>
        <v>0</v>
      </c>
      <c r="AW15" s="40"/>
    </row>
    <row r="16" spans="1:92" x14ac:dyDescent="0.3">
      <c r="A16" s="782"/>
      <c r="B16" s="231" t="s">
        <v>221</v>
      </c>
      <c r="C16" s="71" t="s">
        <v>222</v>
      </c>
      <c r="D16" s="71"/>
      <c r="E16" s="71" t="s">
        <v>224</v>
      </c>
      <c r="F16" s="72">
        <v>45389</v>
      </c>
      <c r="G16" s="73">
        <v>12</v>
      </c>
      <c r="H16" s="69">
        <f t="shared" si="3"/>
        <v>0</v>
      </c>
      <c r="I16" s="70">
        <f t="shared" si="1"/>
        <v>0</v>
      </c>
      <c r="J16" s="73">
        <f t="shared" si="2"/>
        <v>10</v>
      </c>
      <c r="K16" s="74">
        <f>_xlfn.IFNA(VLOOKUP(CONCATENATE($J$5,$B16,$C16),'ESP1'!$A$6:$N$135,14,FALSE),0)</f>
        <v>0</v>
      </c>
      <c r="L16" s="74">
        <f>_xlfn.IFNA(VLOOKUP(CONCATENATE($L$5,$B16,$C16),'CAP1'!$A$6:$N$107,14,FALSE),0)</f>
        <v>0</v>
      </c>
      <c r="M16" s="711">
        <f>_xlfn.IFNA(VLOOKUP(CONCATENATE(M$5,$B16,$C16),WEST!$A$6:$N$107,14,FALSE),0)</f>
        <v>0</v>
      </c>
      <c r="N16" s="711">
        <f>_xlfn.IFNA(VLOOKUP(CONCATENATE($N$5,$B16,$C16),MUR!$A$6:$N$95,14,FALSE),0)</f>
        <v>0</v>
      </c>
      <c r="O16" s="74">
        <f>_xlfn.IFNA(VLOOKUP(CONCATENATE($O$5,$B16,$C16),'SER1'!$A$6:$N$131,14,FALSE),0)</f>
        <v>0</v>
      </c>
      <c r="P16" s="74">
        <f>_xlfn.IFNA(VLOOKUP(CONCATENATE($P$5,$B16,$C16),'BUS1'!$A$6:$N$110,14,FALSE),0)</f>
        <v>0</v>
      </c>
      <c r="Q16" s="74">
        <f>_xlfn.IFNA(VLOOKUP(CONCATENATE($Q$5,$B16,$C16),'OG1'!$A$6:$N$135,14,FALSE),0)</f>
        <v>0</v>
      </c>
      <c r="R16" s="74">
        <f>_xlfn.IFNA(VLOOKUP(CONCATENATE($RR$5,$B16,$C16),'DRY1'!$A$6:$N$133,14,FALSE),0)</f>
        <v>0</v>
      </c>
      <c r="S16" s="74">
        <f>_xlfn.IFNA(VLOOKUP(CONCATENATE($S$5,$B16,$C16),DARD!G17,FALSE),0)</f>
        <v>0</v>
      </c>
      <c r="T16" s="74">
        <f>_xlfn.IFNA(VLOOKUP(CONCATENATE($T$5,$B16,$C16),'HO1'!$A$6:$N$56,14,FALSE),0)</f>
        <v>0</v>
      </c>
      <c r="U16" s="74">
        <f>_xlfn.IFNA(VLOOKUP(CONCATENATE($U$5,$B16,$C16),VIR!$A$6:$N$135,14,FALSE),0)</f>
        <v>0</v>
      </c>
      <c r="V16" s="74">
        <f>_xlfn.IFNA(VLOOKUP(CONCATENATE($UW$5,$B16,$C16),'BUS2'!$A$8:$N$135,14,FALSE),0)</f>
        <v>0</v>
      </c>
      <c r="W16" s="74">
        <f>_xlfn.IFNA(VLOOKUP(CONCATENATE($W$5,$B16,$C16),BEV!$A$8:$N$135,14,FALSE),0)</f>
        <v>0</v>
      </c>
      <c r="X16" s="74">
        <f>_xlfn.IFNA(VLOOKUP(CONCATENATE($X$5,$B16,$C16),'OG2'!$A$6:$N$169,14,FALSE),0)</f>
        <v>0</v>
      </c>
      <c r="Y16" s="74">
        <f>_xlfn.IFNA(VLOOKUP(CONCATENATE($Y$5,$B16,$C16),'SER2'!$A$6:$N$133,14,FALSE),0)</f>
        <v>0</v>
      </c>
      <c r="Z16" s="74">
        <f>_xlfn.IFNA(VLOOKUP(CONCATENATE($Z$5,$B16,$C16),'DRY2'!$A$6:$N$133,14,FALSE),0)</f>
        <v>0</v>
      </c>
      <c r="AA16" s="74">
        <f>_xlfn.IFNA(VLOOKUP(CONCATENATE($AA$5,$B16,$C16),'BUN1'!$A$6:$N$124,14,FALSE),0)</f>
        <v>0</v>
      </c>
      <c r="AB16" s="711">
        <f>_xlfn.IFNA(VLOOKUP(CONCATENATE($AB$5,$B16,$C16),BAL!$A$6:$N$124,14,FALSE),0)</f>
        <v>0</v>
      </c>
      <c r="AC16" s="74">
        <f>_xlfn.IFNA(VLOOKUP(CONCATENATE($AC$5,$B16,$C16),'MR1'!$A$6:$N$135,14,FALSE),0)</f>
        <v>0</v>
      </c>
      <c r="AD16" s="74">
        <f>_xlfn.IFNA(VLOOKUP(CONCATENATE($AD$5,$B16,$C16),'CAP2'!$A$6:$O$129,14,FALSE),0)</f>
        <v>0</v>
      </c>
      <c r="AE16" s="74">
        <f>_xlfn.IFNA(VLOOKUP(CONCATENATE($AE$5,$B16,$C16),'ESP2'!$A$6:$O$129,14,FALSE),0)</f>
        <v>0</v>
      </c>
      <c r="AF16" s="74">
        <f>_xlfn.IFNA(VLOOKUP(CONCATENATE($AF$5,$B16,$C16),'BUN2'!$A$6:$N$134,14,FALSE),0)</f>
        <v>0</v>
      </c>
      <c r="AG16" s="74">
        <f>_xlfn.IFNA(VLOOKUP(CONCATENATE($AG$5,$B16,$C16),SC!$A$6:$N$135,14,FALSE),0)</f>
        <v>0</v>
      </c>
      <c r="AH16" s="74">
        <f>_xlfn.IFNA(VLOOKUP(CONCATENATE($AH$5,$B16,$C16),'OG3'!$A$6:$N$131,14,FALSE),0)</f>
        <v>0</v>
      </c>
      <c r="AI16" s="74">
        <f>_xlfn.IFNA(VLOOKUP(CONCATENATE($AI$5,$B16,$C16),'MR2'!$A$6:$N$131,14,FALSE),0)</f>
        <v>0</v>
      </c>
      <c r="AJ16" s="74">
        <f>_xlfn.IFNA(VLOOKUP(CONCATENATE($AJ$5,$B16,$C16),'BUS3'!$A$6:$N$135,14,FALSE),0)</f>
        <v>0</v>
      </c>
      <c r="AK16" s="74">
        <f>_xlfn.IFNA(VLOOKUP(CONCATENATE($AK$5,$B16,$C16),'ESP4'!$A$6:$N$135,14,FALSE),0)</f>
        <v>0</v>
      </c>
      <c r="AL16" s="75">
        <f>_xlfn.IFNA(VLOOKUP(CONCATENATE($AL$5,$B16,$C16),FEST!$A$6:$N$133,14,FALSE),0)</f>
        <v>0</v>
      </c>
      <c r="AM16" s="75">
        <f>_xlfn.IFNA(VLOOKUP(CONCATENATE($AM$5,$B16,$C16),'MR3'!$A$6:$N$133,14,FALSE),0)</f>
        <v>0</v>
      </c>
      <c r="AN16" s="75">
        <f>_xlfn.IFNA(VLOOKUP(CONCATENATE($AN$5,$B16,$C16),'BUS4'!$A$6:$N$133,14,FALSE),0)</f>
        <v>0</v>
      </c>
      <c r="AO16" s="75">
        <f>_xlfn.IFNA(VLOOKUP(CONCATENATE($AO$5,$B16,$C16),'MR3'!$A$6:$N$77,14,FALSE),0)</f>
        <v>0</v>
      </c>
      <c r="AP16" s="75">
        <f>_xlfn.IFNA(VLOOKUP(CONCATENATE($AP$5,$B16,$C16),'BUS4'!$A$6:$N$250,14,FALSE),0)</f>
        <v>0</v>
      </c>
      <c r="AQ16" s="75"/>
      <c r="AR16" s="75"/>
      <c r="AS16" s="75"/>
      <c r="AT16" s="75">
        <f>_xlfn.IFNA(VLOOKUP(CONCATENATE($AT$5,$B16,$C16),'MR1'!$A$6:$N$135,14,FALSE),0)</f>
        <v>0</v>
      </c>
      <c r="AU16" s="405"/>
      <c r="AV16" s="76">
        <f>_xlfn.IFNA(VLOOKUP(CONCATENATE($AU$5,$B16,$C16),'BUS4'!$A$6:$N$135,14,FALSE),0)</f>
        <v>0</v>
      </c>
      <c r="AW16" s="39"/>
    </row>
    <row r="17" spans="1:49" x14ac:dyDescent="0.3">
      <c r="A17" s="782"/>
      <c r="B17" s="315" t="s">
        <v>244</v>
      </c>
      <c r="C17" s="316" t="s">
        <v>242</v>
      </c>
      <c r="D17" s="316"/>
      <c r="E17" s="316" t="s">
        <v>185</v>
      </c>
      <c r="F17" s="317">
        <v>45445</v>
      </c>
      <c r="G17" s="318">
        <v>16</v>
      </c>
      <c r="H17" s="69">
        <f t="shared" si="3"/>
        <v>4</v>
      </c>
      <c r="I17" s="70">
        <f>SUM(K17:AP17)</f>
        <v>24</v>
      </c>
      <c r="J17" s="73">
        <f t="shared" si="2"/>
        <v>2</v>
      </c>
      <c r="K17" s="74">
        <f>_xlfn.IFNA(VLOOKUP(CONCATENATE($J$5,$B17,$C17),'ESP1'!$A$6:$N$135,14,FALSE),0)</f>
        <v>0</v>
      </c>
      <c r="L17" s="74">
        <f>_xlfn.IFNA(VLOOKUP(CONCATENATE($L$5,$B17,$C17),'CAP1'!$A$6:$N$107,14,FALSE),0)</f>
        <v>0</v>
      </c>
      <c r="M17" s="711">
        <f>_xlfn.IFNA(VLOOKUP(CONCATENATE(M$5,$B17,$C17),WEST!$A$6:$N$107,14,FALSE),0)</f>
        <v>0</v>
      </c>
      <c r="N17" s="711">
        <f>_xlfn.IFNA(VLOOKUP(CONCATENATE($N$5,$B17,$C17),MUR!$A$6:$N$95,14,FALSE),0)</f>
        <v>6</v>
      </c>
      <c r="O17" s="74">
        <f>_xlfn.IFNA(VLOOKUP(CONCATENATE($O$5,$B17,$C17),'SER1'!$A$6:$N$131,14,FALSE),0)</f>
        <v>0</v>
      </c>
      <c r="P17" s="74">
        <f>_xlfn.IFNA(VLOOKUP(CONCATENATE($P$5,$B17,$C17),'BUS1'!$A$6:$N$110,14,FALSE),0)</f>
        <v>0</v>
      </c>
      <c r="Q17" s="74">
        <f>_xlfn.IFNA(VLOOKUP(CONCATENATE($Q$5,$B17,$C17),'OG1'!$A$6:$N$135,14,FALSE),0)</f>
        <v>0</v>
      </c>
      <c r="R17" s="74">
        <f>_xlfn.IFNA(VLOOKUP(CONCATENATE($RR$5,$B17,$C17),'DRY1'!$A$6:$N$133,14,FALSE),0)</f>
        <v>0</v>
      </c>
      <c r="S17" s="74">
        <f>_xlfn.IFNA(VLOOKUP(CONCATENATE($S$5,$B17,$C17),DARD!G18,FALSE),0)</f>
        <v>0</v>
      </c>
      <c r="T17" s="74">
        <f>_xlfn.IFNA(VLOOKUP(CONCATENATE($T$5,$B17,$C17),'HO1'!$A$6:$N$56,14,FALSE),0)</f>
        <v>0</v>
      </c>
      <c r="U17" s="74">
        <f>_xlfn.IFNA(VLOOKUP(CONCATENATE($U$5,$B17,$C17),VIR!$A$6:$N$135,14,FALSE),0)</f>
        <v>0</v>
      </c>
      <c r="V17" s="74">
        <f>_xlfn.IFNA(VLOOKUP(CONCATENATE($UW$5,$B17,$C17),'BUS2'!$A$8:$N$135,14,FALSE),0)</f>
        <v>0</v>
      </c>
      <c r="W17" s="74">
        <f>_xlfn.IFNA(VLOOKUP(CONCATENATE($W$5,$B17,$C17),BEV!$A$8:$N$135,14,FALSE),0)</f>
        <v>0</v>
      </c>
      <c r="X17" s="74">
        <f>_xlfn.IFNA(VLOOKUP(CONCATENATE($X$5,$B17,$C17),'OG2'!$A$6:$N$169,14,FALSE),0)</f>
        <v>7</v>
      </c>
      <c r="Y17" s="74">
        <f>_xlfn.IFNA(VLOOKUP(CONCATENATE($Y$5,$B17,$C17),'SER2'!$A$6:$N$133,14,FALSE),0)</f>
        <v>0</v>
      </c>
      <c r="Z17" s="74">
        <f>_xlfn.IFNA(VLOOKUP(CONCATENATE($Z$5,$B17,$C17),'DRY2'!$A$6:$N$133,14,FALSE),0)</f>
        <v>0</v>
      </c>
      <c r="AA17" s="74">
        <f>_xlfn.IFNA(VLOOKUP(CONCATENATE($AA$5,$B17,$C17),'BUN1'!$A$6:$N$124,14,FALSE),0)</f>
        <v>0</v>
      </c>
      <c r="AB17" s="711">
        <f>_xlfn.IFNA(VLOOKUP(CONCATENATE($AB$5,$B17,$C17),BAL!$A$6:$N$124,14,FALSE),0)</f>
        <v>0</v>
      </c>
      <c r="AC17" s="74">
        <f>_xlfn.IFNA(VLOOKUP(CONCATENATE($AC$5,$B17,$C17),'MR1'!$A$6:$N$135,14,FALSE),0)</f>
        <v>0</v>
      </c>
      <c r="AD17" s="74">
        <f>_xlfn.IFNA(VLOOKUP(CONCATENATE($AD$5,$B17,$C17),'CAP2'!$A$6:$O$129,14,FALSE),0)</f>
        <v>0</v>
      </c>
      <c r="AE17" s="74">
        <f>_xlfn.IFNA(VLOOKUP(CONCATENATE($AE$5,$B17,$C17),'ESP2'!$A$6:$O$129,14,FALSE),0)</f>
        <v>0</v>
      </c>
      <c r="AF17" s="74">
        <f>_xlfn.IFNA(VLOOKUP(CONCATENATE($AF$5,$B17,$C17),'BUN2'!$A$6:$N$134,14,FALSE),0)</f>
        <v>6</v>
      </c>
      <c r="AG17" s="74">
        <f>_xlfn.IFNA(VLOOKUP(CONCATENATE($AG$5,$B17,$C17),SC!$A$6:$N$135,14,FALSE),0)</f>
        <v>0</v>
      </c>
      <c r="AH17" s="74">
        <f>_xlfn.IFNA(VLOOKUP(CONCATENATE($AH$5,$B17,$C17),'OG3'!$A$6:$N$131,14,FALSE),0)</f>
        <v>5</v>
      </c>
      <c r="AI17" s="74">
        <f>_xlfn.IFNA(VLOOKUP(CONCATENATE($AI$5,$B17,$C17),'MR2'!$A$6:$N$131,14,FALSE),0)</f>
        <v>0</v>
      </c>
      <c r="AJ17" s="74">
        <f>_xlfn.IFNA(VLOOKUP(CONCATENATE($AJ$5,$B17,$C17),'BUS3'!$A$6:$N$135,14,FALSE),0)</f>
        <v>0</v>
      </c>
      <c r="AK17" s="74">
        <f>_xlfn.IFNA(VLOOKUP(CONCATENATE($AK$5,$B17,$C17),'ESP4'!$A$6:$N$135,14,FALSE),0)</f>
        <v>0</v>
      </c>
      <c r="AL17" s="75">
        <f>_xlfn.IFNA(VLOOKUP(CONCATENATE($AL$5,$B17,$C17),FEST!$A$6:$N$133,14,FALSE),0)</f>
        <v>0</v>
      </c>
      <c r="AM17" s="75">
        <f>_xlfn.IFNA(VLOOKUP(CONCATENATE($AM$5,$B17,$C17),'MR3'!$A$6:$N$133,14,FALSE),0)</f>
        <v>0</v>
      </c>
      <c r="AN17" s="75">
        <f>_xlfn.IFNA(VLOOKUP(CONCATENATE($AN$5,$B17,$C17),'BUS4'!$A$6:$N$133,14,FALSE),0)</f>
        <v>0</v>
      </c>
      <c r="AO17" s="75">
        <f>_xlfn.IFNA(VLOOKUP(CONCATENATE($AO$5,$B17,$C17),'MR3'!$A$6:$N$77,14,FALSE),0)</f>
        <v>0</v>
      </c>
      <c r="AP17" s="75">
        <f>_xlfn.IFNA(VLOOKUP(CONCATENATE($AP$5,$B17,$C17),'BUS4'!$A$6:$N$250,14,FALSE),0)</f>
        <v>0</v>
      </c>
      <c r="AQ17" s="75"/>
      <c r="AR17" s="75"/>
      <c r="AS17" s="75"/>
      <c r="AT17" s="75">
        <f>_xlfn.IFNA(VLOOKUP(CONCATENATE($AT$5,$B17,$C17),'MR1'!$A$6:$N$135,14,FALSE),0)</f>
        <v>0</v>
      </c>
      <c r="AU17" s="405"/>
      <c r="AV17" s="76">
        <f>_xlfn.IFNA(VLOOKUP(CONCATENATE($AU$5,$B17,$C17),'BUS4'!$A$6:$N$135,14,FALSE),0)</f>
        <v>0</v>
      </c>
      <c r="AW17" s="40"/>
    </row>
    <row r="18" spans="1:49" x14ac:dyDescent="0.3">
      <c r="A18" s="782"/>
      <c r="B18" s="315" t="s">
        <v>253</v>
      </c>
      <c r="C18" s="316" t="s">
        <v>254</v>
      </c>
      <c r="D18" s="316"/>
      <c r="E18" s="316" t="s">
        <v>284</v>
      </c>
      <c r="F18" s="317">
        <v>45251</v>
      </c>
      <c r="G18" s="318">
        <v>12</v>
      </c>
      <c r="H18" s="69">
        <f t="shared" si="3"/>
        <v>0</v>
      </c>
      <c r="I18" s="70">
        <f t="shared" ref="I18:I21" si="4">SUM(K18:AW18)</f>
        <v>0</v>
      </c>
      <c r="J18" s="73">
        <f t="shared" si="2"/>
        <v>10</v>
      </c>
      <c r="K18" s="74">
        <f>_xlfn.IFNA(VLOOKUP(CONCATENATE($J$5,$B18,$C18),'ESP1'!$A$6:$N$135,14,FALSE),0)</f>
        <v>0</v>
      </c>
      <c r="L18" s="74">
        <f>_xlfn.IFNA(VLOOKUP(CONCATENATE($L$5,$B18,$C18),'CAP1'!$A$6:$N$107,14,FALSE),0)</f>
        <v>0</v>
      </c>
      <c r="M18" s="711">
        <f>_xlfn.IFNA(VLOOKUP(CONCATENATE(M$5,$B18,$C18),WEST!$A$6:$N$107,14,FALSE),0)</f>
        <v>0</v>
      </c>
      <c r="N18" s="711">
        <f>_xlfn.IFNA(VLOOKUP(CONCATENATE($N$5,$B18,$C18),MUR!$A$6:$N$95,14,FALSE),0)</f>
        <v>0</v>
      </c>
      <c r="O18" s="74">
        <f>_xlfn.IFNA(VLOOKUP(CONCATENATE($O$5,$B18,$C18),'SER1'!$A$6:$N$131,14,FALSE),0)</f>
        <v>0</v>
      </c>
      <c r="P18" s="74">
        <f>_xlfn.IFNA(VLOOKUP(CONCATENATE($P$5,$B18,$C18),'BUS1'!$A$6:$N$110,14,FALSE),0)</f>
        <v>0</v>
      </c>
      <c r="Q18" s="74">
        <f>_xlfn.IFNA(VLOOKUP(CONCATENATE($Q$5,$B18,$C18),'OG1'!$A$6:$N$135,14,FALSE),0)</f>
        <v>0</v>
      </c>
      <c r="R18" s="74">
        <f>_xlfn.IFNA(VLOOKUP(CONCATENATE($RR$5,$B18,$C18),'DRY1'!$A$6:$N$133,14,FALSE),0)</f>
        <v>0</v>
      </c>
      <c r="S18" s="74">
        <f>_xlfn.IFNA(VLOOKUP(CONCATENATE($S$5,$B18,$C18),DARD!G19,FALSE),0)</f>
        <v>0</v>
      </c>
      <c r="T18" s="74">
        <f>_xlfn.IFNA(VLOOKUP(CONCATENATE($T$5,$B18,$C18),'HO1'!$A$6:$N$56,14,FALSE),0)</f>
        <v>0</v>
      </c>
      <c r="U18" s="74">
        <f>_xlfn.IFNA(VLOOKUP(CONCATENATE($U$5,$B18,$C18),VIR!$A$6:$N$135,14,FALSE),0)</f>
        <v>0</v>
      </c>
      <c r="V18" s="74">
        <f>_xlfn.IFNA(VLOOKUP(CONCATENATE($UW$5,$B18,$C18),'BUS2'!$A$8:$N$135,14,FALSE),0)</f>
        <v>0</v>
      </c>
      <c r="W18" s="74">
        <f>_xlfn.IFNA(VLOOKUP(CONCATENATE($W$5,$B18,$C18),BEV!$A$8:$N$135,14,FALSE),0)</f>
        <v>0</v>
      </c>
      <c r="X18" s="74">
        <f>_xlfn.IFNA(VLOOKUP(CONCATENATE($X$5,$B18,$C18),'OG2'!$A$6:$N$169,14,FALSE),0)</f>
        <v>0</v>
      </c>
      <c r="Y18" s="74">
        <f>_xlfn.IFNA(VLOOKUP(CONCATENATE($Y$5,$B18,$C18),'SER2'!$A$6:$N$133,14,FALSE),0)</f>
        <v>0</v>
      </c>
      <c r="Z18" s="74">
        <f>_xlfn.IFNA(VLOOKUP(CONCATENATE($Z$5,$B18,$C18),'DRY2'!$A$6:$N$133,14,FALSE),0)</f>
        <v>0</v>
      </c>
      <c r="AA18" s="74">
        <f>_xlfn.IFNA(VLOOKUP(CONCATENATE($AA$5,$B18,$C18),'BUN1'!$A$6:$N$124,14,FALSE),0)</f>
        <v>0</v>
      </c>
      <c r="AB18" s="711">
        <f>_xlfn.IFNA(VLOOKUP(CONCATENATE($AB$5,$B18,$C18),BAL!$A$6:$N$124,14,FALSE),0)</f>
        <v>0</v>
      </c>
      <c r="AC18" s="74">
        <f>_xlfn.IFNA(VLOOKUP(CONCATENATE($AC$5,$B18,$C18),'MR1'!$A$6:$N$135,14,FALSE),0)</f>
        <v>0</v>
      </c>
      <c r="AD18" s="74">
        <f>_xlfn.IFNA(VLOOKUP(CONCATENATE($AD$5,$B18,$C18),'CAP2'!$A$6:$O$129,14,FALSE),0)</f>
        <v>0</v>
      </c>
      <c r="AE18" s="74">
        <f>_xlfn.IFNA(VLOOKUP(CONCATENATE($AE$5,$B18,$C18),'ESP2'!$A$6:$O$129,14,FALSE),0)</f>
        <v>0</v>
      </c>
      <c r="AF18" s="74">
        <f>_xlfn.IFNA(VLOOKUP(CONCATENATE($AF$5,$B18,$C18),'BUN2'!$A$6:$N$134,14,FALSE),0)</f>
        <v>0</v>
      </c>
      <c r="AG18" s="74">
        <f>_xlfn.IFNA(VLOOKUP(CONCATENATE($AG$5,$B18,$C18),SC!$A$6:$N$135,14,FALSE),0)</f>
        <v>0</v>
      </c>
      <c r="AH18" s="74">
        <f>_xlfn.IFNA(VLOOKUP(CONCATENATE($AH$5,$B18,$C18),'OG3'!$A$6:$N$131,14,FALSE),0)</f>
        <v>0</v>
      </c>
      <c r="AI18" s="74">
        <f>_xlfn.IFNA(VLOOKUP(CONCATENATE($AI$5,$B18,$C18),'MR2'!$A$6:$N$131,14,FALSE),0)</f>
        <v>0</v>
      </c>
      <c r="AJ18" s="74">
        <f>_xlfn.IFNA(VLOOKUP(CONCATENATE($AJ$5,$B18,$C18),'BUS3'!$A$6:$N$135,14,FALSE),0)</f>
        <v>0</v>
      </c>
      <c r="AK18" s="74">
        <f>_xlfn.IFNA(VLOOKUP(CONCATENATE($AK$5,$B18,$C18),'ESP4'!$A$6:$N$135,14,FALSE),0)</f>
        <v>0</v>
      </c>
      <c r="AL18" s="75">
        <f>_xlfn.IFNA(VLOOKUP(CONCATENATE($AL$5,$B18,$C18),FEST!$A$6:$N$133,14,FALSE),0)</f>
        <v>0</v>
      </c>
      <c r="AM18" s="75">
        <f>_xlfn.IFNA(VLOOKUP(CONCATENATE($AM$5,$B18,$C18),'MR3'!$A$6:$N$133,14,FALSE),0)</f>
        <v>0</v>
      </c>
      <c r="AN18" s="75">
        <f>_xlfn.IFNA(VLOOKUP(CONCATENATE($AN$5,$B18,$C18),'BUS4'!$A$6:$N$133,14,FALSE),0)</f>
        <v>0</v>
      </c>
      <c r="AO18" s="75">
        <f>_xlfn.IFNA(VLOOKUP(CONCATENATE($AO$5,$B18,$C18),'MR3'!$A$6:$N$77,14,FALSE),0)</f>
        <v>0</v>
      </c>
      <c r="AP18" s="75">
        <f>_xlfn.IFNA(VLOOKUP(CONCATENATE($AP$5,$B18,$C18),'BUS4'!$A$6:$N$250,14,FALSE),0)</f>
        <v>0</v>
      </c>
      <c r="AQ18" s="75"/>
      <c r="AR18" s="75"/>
      <c r="AS18" s="75"/>
      <c r="AT18" s="75">
        <f>_xlfn.IFNA(VLOOKUP(CONCATENATE($AT$5,$B18,$C18),'MR1'!$A$6:$N$135,14,FALSE),0)</f>
        <v>0</v>
      </c>
      <c r="AU18" s="405"/>
      <c r="AV18" s="76">
        <f>_xlfn.IFNA(VLOOKUP(CONCATENATE($AU$5,$B18,$C18),'BUS4'!$A$6:$N$135,14,FALSE),0)</f>
        <v>0</v>
      </c>
      <c r="AW18" s="40"/>
    </row>
    <row r="19" spans="1:49" x14ac:dyDescent="0.3">
      <c r="A19" s="782"/>
      <c r="B19" s="315" t="s">
        <v>255</v>
      </c>
      <c r="C19" s="316" t="s">
        <v>256</v>
      </c>
      <c r="D19" s="316"/>
      <c r="E19" s="316" t="s">
        <v>200</v>
      </c>
      <c r="F19" s="317">
        <v>45367</v>
      </c>
      <c r="G19" s="318">
        <v>12</v>
      </c>
      <c r="H19" s="69">
        <f t="shared" si="3"/>
        <v>0</v>
      </c>
      <c r="I19" s="70">
        <f t="shared" si="4"/>
        <v>0</v>
      </c>
      <c r="J19" s="73">
        <f t="shared" si="2"/>
        <v>10</v>
      </c>
      <c r="K19" s="74">
        <f>_xlfn.IFNA(VLOOKUP(CONCATENATE($J$5,$B19,$C19),'ESP1'!$A$6:$N$135,14,FALSE),0)</f>
        <v>0</v>
      </c>
      <c r="L19" s="74">
        <f>_xlfn.IFNA(VLOOKUP(CONCATENATE($L$5,$B19,$C19),'CAP1'!$A$6:$N$107,14,FALSE),0)</f>
        <v>0</v>
      </c>
      <c r="M19" s="711">
        <f>_xlfn.IFNA(VLOOKUP(CONCATENATE(M$5,$B19,$C19),WEST!$A$6:$N$107,14,FALSE),0)</f>
        <v>0</v>
      </c>
      <c r="N19" s="711">
        <f>_xlfn.IFNA(VLOOKUP(CONCATENATE($N$5,$B19,$C19),MUR!$A$6:$N$95,14,FALSE),0)</f>
        <v>0</v>
      </c>
      <c r="O19" s="74">
        <f>_xlfn.IFNA(VLOOKUP(CONCATENATE($O$5,$B19,$C19),'SER1'!$A$6:$N$131,14,FALSE),0)</f>
        <v>0</v>
      </c>
      <c r="P19" s="74">
        <f>_xlfn.IFNA(VLOOKUP(CONCATENATE($P$5,$B19,$C19),'BUS1'!$A$6:$N$110,14,FALSE),0)</f>
        <v>0</v>
      </c>
      <c r="Q19" s="74">
        <f>_xlfn.IFNA(VLOOKUP(CONCATENATE($Q$5,$B19,$C19),'OG1'!$A$6:$N$135,14,FALSE),0)</f>
        <v>0</v>
      </c>
      <c r="R19" s="74">
        <f>_xlfn.IFNA(VLOOKUP(CONCATENATE($RR$5,$B19,$C19),'DRY1'!$A$6:$N$133,14,FALSE),0)</f>
        <v>0</v>
      </c>
      <c r="S19" s="74">
        <f>_xlfn.IFNA(VLOOKUP(CONCATENATE($S$5,$B19,$C19),DARD!G20,FALSE),0)</f>
        <v>0</v>
      </c>
      <c r="T19" s="74">
        <f>_xlfn.IFNA(VLOOKUP(CONCATENATE($T$5,$B19,$C19),'HO1'!$A$6:$N$56,14,FALSE),0)</f>
        <v>0</v>
      </c>
      <c r="U19" s="74">
        <f>_xlfn.IFNA(VLOOKUP(CONCATENATE($U$5,$B19,$C19),VIR!$A$6:$N$135,14,FALSE),0)</f>
        <v>0</v>
      </c>
      <c r="V19" s="74">
        <f>_xlfn.IFNA(VLOOKUP(CONCATENATE($UW$5,$B19,$C19),'BUS2'!$A$8:$N$135,14,FALSE),0)</f>
        <v>0</v>
      </c>
      <c r="W19" s="74">
        <f>_xlfn.IFNA(VLOOKUP(CONCATENATE($W$5,$B19,$C19),BEV!$A$8:$N$135,14,FALSE),0)</f>
        <v>0</v>
      </c>
      <c r="X19" s="74">
        <f>_xlfn.IFNA(VLOOKUP(CONCATENATE($X$5,$B19,$C19),'OG2'!$A$6:$N$169,14,FALSE),0)</f>
        <v>0</v>
      </c>
      <c r="Y19" s="74">
        <f>_xlfn.IFNA(VLOOKUP(CONCATENATE($Y$5,$B19,$C19),'SER2'!$A$6:$N$133,14,FALSE),0)</f>
        <v>0</v>
      </c>
      <c r="Z19" s="74">
        <f>_xlfn.IFNA(VLOOKUP(CONCATENATE($Z$5,$B19,$C19),'DRY2'!$A$6:$N$133,14,FALSE),0)</f>
        <v>0</v>
      </c>
      <c r="AA19" s="74">
        <f>_xlfn.IFNA(VLOOKUP(CONCATENATE($AA$5,$B19,$C19),'BUN1'!$A$6:$N$124,14,FALSE),0)</f>
        <v>0</v>
      </c>
      <c r="AB19" s="711">
        <f>_xlfn.IFNA(VLOOKUP(CONCATENATE($AB$5,$B19,$C19),BAL!$A$6:$N$124,14,FALSE),0)</f>
        <v>0</v>
      </c>
      <c r="AC19" s="74">
        <f>_xlfn.IFNA(VLOOKUP(CONCATENATE($AC$5,$B19,$C19),'MR1'!$A$6:$N$135,14,FALSE),0)</f>
        <v>0</v>
      </c>
      <c r="AD19" s="74">
        <f>_xlfn.IFNA(VLOOKUP(CONCATENATE($AD$5,$B19,$C19),'CAP2'!$A$6:$O$129,14,FALSE),0)</f>
        <v>0</v>
      </c>
      <c r="AE19" s="74">
        <f>_xlfn.IFNA(VLOOKUP(CONCATENATE($AE$5,$B19,$C19),'ESP2'!$A$6:$O$129,14,FALSE),0)</f>
        <v>0</v>
      </c>
      <c r="AF19" s="74">
        <f>_xlfn.IFNA(VLOOKUP(CONCATENATE($AF$5,$B19,$C19),'BUN2'!$A$6:$N$134,14,FALSE),0)</f>
        <v>0</v>
      </c>
      <c r="AG19" s="74">
        <f>_xlfn.IFNA(VLOOKUP(CONCATENATE($AG$5,$B19,$C19),SC!$A$6:$N$135,14,FALSE),0)</f>
        <v>0</v>
      </c>
      <c r="AH19" s="74">
        <f>_xlfn.IFNA(VLOOKUP(CONCATENATE($AH$5,$B19,$C19),'OG3'!$A$6:$N$131,14,FALSE),0)</f>
        <v>0</v>
      </c>
      <c r="AI19" s="74">
        <f>_xlfn.IFNA(VLOOKUP(CONCATENATE($AI$5,$B19,$C19),'MR2'!$A$6:$N$131,14,FALSE),0)</f>
        <v>0</v>
      </c>
      <c r="AJ19" s="74">
        <f>_xlfn.IFNA(VLOOKUP(CONCATENATE($AJ$5,$B19,$C19),'BUS3'!$A$6:$N$135,14,FALSE),0)</f>
        <v>0</v>
      </c>
      <c r="AK19" s="74">
        <f>_xlfn.IFNA(VLOOKUP(CONCATENATE($AK$5,$B19,$C19),'ESP4'!$A$6:$N$135,14,FALSE),0)</f>
        <v>0</v>
      </c>
      <c r="AL19" s="75">
        <f>_xlfn.IFNA(VLOOKUP(CONCATENATE($AL$5,$B19,$C19),FEST!$A$6:$N$133,14,FALSE),0)</f>
        <v>0</v>
      </c>
      <c r="AM19" s="75">
        <f>_xlfn.IFNA(VLOOKUP(CONCATENATE($AM$5,$B19,$C19),'MR3'!$A$6:$N$133,14,FALSE),0)</f>
        <v>0</v>
      </c>
      <c r="AN19" s="75">
        <f>_xlfn.IFNA(VLOOKUP(CONCATENATE($AN$5,$B19,$C19),'BUS4'!$A$6:$N$133,14,FALSE),0)</f>
        <v>0</v>
      </c>
      <c r="AO19" s="75">
        <f>_xlfn.IFNA(VLOOKUP(CONCATENATE($AO$5,$B19,$C19),'MR3'!$A$6:$N$77,14,FALSE),0)</f>
        <v>0</v>
      </c>
      <c r="AP19" s="75">
        <f>_xlfn.IFNA(VLOOKUP(CONCATENATE($AP$5,$B19,$C19),'BUS4'!$A$6:$N$250,14,FALSE),0)</f>
        <v>0</v>
      </c>
      <c r="AQ19" s="562"/>
      <c r="AR19" s="75"/>
      <c r="AS19" s="75"/>
      <c r="AT19" s="75">
        <f>_xlfn.IFNA(VLOOKUP(CONCATENATE($AT$5,$B19,$C19),'MR1'!$A$6:$N$135,14,FALSE),0)</f>
        <v>0</v>
      </c>
      <c r="AU19" s="405"/>
      <c r="AV19" s="76">
        <f>_xlfn.IFNA(VLOOKUP(CONCATENATE($AU$5,$B19,$C19),'BUS4'!$A$6:$N$135,14,FALSE),0)</f>
        <v>0</v>
      </c>
      <c r="AW19" s="40"/>
    </row>
    <row r="20" spans="1:49" x14ac:dyDescent="0.3">
      <c r="A20" s="782"/>
      <c r="B20" s="315" t="s">
        <v>257</v>
      </c>
      <c r="C20" s="316" t="s">
        <v>258</v>
      </c>
      <c r="D20" s="316"/>
      <c r="E20" s="316" t="s">
        <v>285</v>
      </c>
      <c r="F20" s="317">
        <v>45371</v>
      </c>
      <c r="G20" s="318">
        <v>10</v>
      </c>
      <c r="H20" s="69">
        <f t="shared" si="3"/>
        <v>0</v>
      </c>
      <c r="I20" s="70">
        <f t="shared" si="4"/>
        <v>0</v>
      </c>
      <c r="J20" s="73">
        <f t="shared" si="2"/>
        <v>10</v>
      </c>
      <c r="K20" s="74">
        <f>_xlfn.IFNA(VLOOKUP(CONCATENATE($J$5,$B20,$C20),'ESP1'!$A$6:$N$135,14,FALSE),0)</f>
        <v>0</v>
      </c>
      <c r="L20" s="74">
        <f>_xlfn.IFNA(VLOOKUP(CONCATENATE($L$5,$B20,$C20),'CAP1'!$A$6:$N$107,14,FALSE),0)</f>
        <v>0</v>
      </c>
      <c r="M20" s="711">
        <f>_xlfn.IFNA(VLOOKUP(CONCATENATE(M$5,$B20,$C20),WEST!$A$6:$N$107,14,FALSE),0)</f>
        <v>0</v>
      </c>
      <c r="N20" s="711">
        <f>_xlfn.IFNA(VLOOKUP(CONCATENATE($N$5,$B20,$C20),MUR!$A$6:$N$95,14,FALSE),0)</f>
        <v>0</v>
      </c>
      <c r="O20" s="74">
        <f>_xlfn.IFNA(VLOOKUP(CONCATENATE($O$5,$B20,$C20),'SER1'!$A$6:$N$131,14,FALSE),0)</f>
        <v>0</v>
      </c>
      <c r="P20" s="74">
        <f>_xlfn.IFNA(VLOOKUP(CONCATENATE($P$5,$B20,$C20),'BUS1'!$A$6:$N$110,14,FALSE),0)</f>
        <v>0</v>
      </c>
      <c r="Q20" s="74">
        <f>_xlfn.IFNA(VLOOKUP(CONCATENATE($Q$5,$B20,$C20),'OG1'!$A$6:$N$135,14,FALSE),0)</f>
        <v>0</v>
      </c>
      <c r="R20" s="74">
        <f>_xlfn.IFNA(VLOOKUP(CONCATENATE($RR$5,$B20,$C20),'DRY1'!$A$6:$N$133,14,FALSE),0)</f>
        <v>0</v>
      </c>
      <c r="S20" s="74">
        <f>_xlfn.IFNA(VLOOKUP(CONCATENATE($S$5,$B20,$C20),DARD!G21,FALSE),0)</f>
        <v>0</v>
      </c>
      <c r="T20" s="74">
        <f>_xlfn.IFNA(VLOOKUP(CONCATENATE($T$5,$B20,$C20),'HO1'!$A$6:$N$56,14,FALSE),0)</f>
        <v>0</v>
      </c>
      <c r="U20" s="74">
        <f>_xlfn.IFNA(VLOOKUP(CONCATENATE($U$5,$B20,$C20),VIR!$A$6:$N$135,14,FALSE),0)</f>
        <v>0</v>
      </c>
      <c r="V20" s="74">
        <f>_xlfn.IFNA(VLOOKUP(CONCATENATE($UW$5,$B20,$C20),'BUS2'!$A$8:$N$135,14,FALSE),0)</f>
        <v>0</v>
      </c>
      <c r="W20" s="74">
        <f>_xlfn.IFNA(VLOOKUP(CONCATENATE($W$5,$B20,$C20),BEV!$A$8:$N$135,14,FALSE),0)</f>
        <v>0</v>
      </c>
      <c r="X20" s="74">
        <f>_xlfn.IFNA(VLOOKUP(CONCATENATE($X$5,$B20,$C20),'OG2'!$A$6:$N$169,14,FALSE),0)</f>
        <v>0</v>
      </c>
      <c r="Y20" s="74">
        <f>_xlfn.IFNA(VLOOKUP(CONCATENATE($Y$5,$B20,$C20),'SER2'!$A$6:$N$133,14,FALSE),0)</f>
        <v>0</v>
      </c>
      <c r="Z20" s="74">
        <f>_xlfn.IFNA(VLOOKUP(CONCATENATE($Z$5,$B20,$C20),'DRY2'!$A$6:$N$133,14,FALSE),0)</f>
        <v>0</v>
      </c>
      <c r="AA20" s="74">
        <f>_xlfn.IFNA(VLOOKUP(CONCATENATE($AA$5,$B20,$C20),'BUN1'!$A$6:$N$124,14,FALSE),0)</f>
        <v>0</v>
      </c>
      <c r="AB20" s="711">
        <f>_xlfn.IFNA(VLOOKUP(CONCATENATE($AB$5,$B20,$C20),BAL!$A$6:$N$124,14,FALSE),0)</f>
        <v>0</v>
      </c>
      <c r="AC20" s="74">
        <f>_xlfn.IFNA(VLOOKUP(CONCATENATE($AC$5,$B20,$C20),'MR1'!$A$6:$N$135,14,FALSE),0)</f>
        <v>0</v>
      </c>
      <c r="AD20" s="74">
        <f>_xlfn.IFNA(VLOOKUP(CONCATENATE($AD$5,$B20,$C20),'CAP2'!$A$6:$O$129,14,FALSE),0)</f>
        <v>0</v>
      </c>
      <c r="AE20" s="74">
        <f>_xlfn.IFNA(VLOOKUP(CONCATENATE($AE$5,$B20,$C20),'ESP2'!$A$6:$O$129,14,FALSE),0)</f>
        <v>0</v>
      </c>
      <c r="AF20" s="74">
        <f>_xlfn.IFNA(VLOOKUP(CONCATENATE($AF$5,$B20,$C20),'BUN2'!$A$6:$N$134,14,FALSE),0)</f>
        <v>0</v>
      </c>
      <c r="AG20" s="74">
        <f>_xlfn.IFNA(VLOOKUP(CONCATENATE($AG$5,$B20,$C20),SC!$A$6:$N$135,14,FALSE),0)</f>
        <v>0</v>
      </c>
      <c r="AH20" s="74">
        <f>_xlfn.IFNA(VLOOKUP(CONCATENATE($AH$5,$B20,$C20),'OG3'!$A$6:$N$131,14,FALSE),0)</f>
        <v>0</v>
      </c>
      <c r="AI20" s="74">
        <f>_xlfn.IFNA(VLOOKUP(CONCATENATE($AI$5,$B20,$C20),'MR2'!$A$6:$N$131,14,FALSE),0)</f>
        <v>0</v>
      </c>
      <c r="AJ20" s="74">
        <f>_xlfn.IFNA(VLOOKUP(CONCATENATE($AJ$5,$B20,$C20),'BUS3'!$A$6:$N$135,14,FALSE),0)</f>
        <v>0</v>
      </c>
      <c r="AK20" s="74">
        <f>_xlfn.IFNA(VLOOKUP(CONCATENATE($AK$5,$B20,$C20),'ESP4'!$A$6:$N$135,14,FALSE),0)</f>
        <v>0</v>
      </c>
      <c r="AL20" s="75">
        <f>_xlfn.IFNA(VLOOKUP(CONCATENATE($AL$5,$B20,$C20),FEST!$A$6:$N$133,14,FALSE),0)</f>
        <v>0</v>
      </c>
      <c r="AM20" s="75">
        <f>_xlfn.IFNA(VLOOKUP(CONCATENATE($AM$5,$B20,$C20),'MR3'!$A$6:$N$133,14,FALSE),0)</f>
        <v>0</v>
      </c>
      <c r="AN20" s="75">
        <f>_xlfn.IFNA(VLOOKUP(CONCATENATE($AN$5,$B20,$C20),'BUS4'!$A$6:$N$133,14,FALSE),0)</f>
        <v>0</v>
      </c>
      <c r="AO20" s="75">
        <f>_xlfn.IFNA(VLOOKUP(CONCATENATE($AO$5,$B20,$C20),'MR3'!$A$6:$N$77,14,FALSE),0)</f>
        <v>0</v>
      </c>
      <c r="AP20" s="75">
        <f>_xlfn.IFNA(VLOOKUP(CONCATENATE($AP$5,$B20,$C20),'BUS4'!$A$6:$N$250,14,FALSE),0)</f>
        <v>0</v>
      </c>
      <c r="AQ20" s="75"/>
      <c r="AR20" s="75"/>
      <c r="AS20" s="75"/>
      <c r="AT20" s="75">
        <f>_xlfn.IFNA(VLOOKUP(CONCATENATE($AT$5,$B20,$C20),'MR1'!$A$6:$N$135,14,FALSE),0)</f>
        <v>0</v>
      </c>
      <c r="AU20" s="405"/>
      <c r="AV20" s="76">
        <f>_xlfn.IFNA(VLOOKUP(CONCATENATE($AU$5,$B20,$C20),'BUS4'!$A$6:$N$135,14,FALSE),0)</f>
        <v>0</v>
      </c>
      <c r="AW20" s="40"/>
    </row>
    <row r="21" spans="1:49" x14ac:dyDescent="0.3">
      <c r="A21" s="782"/>
      <c r="B21" s="315" t="s">
        <v>259</v>
      </c>
      <c r="C21" s="316" t="s">
        <v>260</v>
      </c>
      <c r="D21" s="316"/>
      <c r="E21" s="316" t="s">
        <v>224</v>
      </c>
      <c r="F21" s="317">
        <v>45371</v>
      </c>
      <c r="G21" s="318">
        <v>11</v>
      </c>
      <c r="H21" s="69">
        <f t="shared" si="3"/>
        <v>0</v>
      </c>
      <c r="I21" s="70">
        <f t="shared" si="4"/>
        <v>0</v>
      </c>
      <c r="J21" s="73">
        <f t="shared" si="2"/>
        <v>10</v>
      </c>
      <c r="K21" s="74">
        <f>_xlfn.IFNA(VLOOKUP(CONCATENATE($J$5,$B21,$C21),'ESP1'!$A$6:$N$135,14,FALSE),0)</f>
        <v>0</v>
      </c>
      <c r="L21" s="74">
        <f>_xlfn.IFNA(VLOOKUP(CONCATENATE($L$5,$B21,$C21),'CAP1'!$A$6:$N$107,14,FALSE),0)</f>
        <v>0</v>
      </c>
      <c r="M21" s="711">
        <f>_xlfn.IFNA(VLOOKUP(CONCATENATE(M$5,$B21,$C21),WEST!$A$6:$N$107,14,FALSE),0)</f>
        <v>0</v>
      </c>
      <c r="N21" s="711">
        <f>_xlfn.IFNA(VLOOKUP(CONCATENATE($N$5,$B21,$C21),MUR!$A$6:$N$95,14,FALSE),0)</f>
        <v>0</v>
      </c>
      <c r="O21" s="74">
        <f>_xlfn.IFNA(VLOOKUP(CONCATENATE($O$5,$B21,$C21),'SER1'!$A$6:$N$131,14,FALSE),0)</f>
        <v>0</v>
      </c>
      <c r="P21" s="74">
        <f>_xlfn.IFNA(VLOOKUP(CONCATENATE($P$5,$B21,$C21),'BUS1'!$A$6:$N$110,14,FALSE),0)</f>
        <v>0</v>
      </c>
      <c r="Q21" s="74">
        <f>_xlfn.IFNA(VLOOKUP(CONCATENATE($Q$5,$B21,$C21),'OG1'!$A$6:$N$135,14,FALSE),0)</f>
        <v>0</v>
      </c>
      <c r="R21" s="74">
        <f>_xlfn.IFNA(VLOOKUP(CONCATENATE($RR$5,$B21,$C21),'DRY1'!$A$6:$N$133,14,FALSE),0)</f>
        <v>0</v>
      </c>
      <c r="S21" s="74">
        <f>_xlfn.IFNA(VLOOKUP(CONCATENATE($S$5,$B21,$C21),DARD!G22,FALSE),0)</f>
        <v>0</v>
      </c>
      <c r="T21" s="74">
        <f>_xlfn.IFNA(VLOOKUP(CONCATENATE($T$5,$B21,$C21),'HO1'!$A$6:$N$56,14,FALSE),0)</f>
        <v>0</v>
      </c>
      <c r="U21" s="74">
        <f>_xlfn.IFNA(VLOOKUP(CONCATENATE($U$5,$B21,$C21),VIR!$A$6:$N$135,14,FALSE),0)</f>
        <v>0</v>
      </c>
      <c r="V21" s="74">
        <f>_xlfn.IFNA(VLOOKUP(CONCATENATE($UW$5,$B21,$C21),'BUS2'!$A$8:$N$135,14,FALSE),0)</f>
        <v>0</v>
      </c>
      <c r="W21" s="74">
        <f>_xlfn.IFNA(VLOOKUP(CONCATENATE($W$5,$B21,$C21),BEV!$A$8:$N$135,14,FALSE),0)</f>
        <v>0</v>
      </c>
      <c r="X21" s="74">
        <f>_xlfn.IFNA(VLOOKUP(CONCATENATE($X$5,$B21,$C21),'OG2'!$A$6:$N$169,14,FALSE),0)</f>
        <v>0</v>
      </c>
      <c r="Y21" s="74">
        <f>_xlfn.IFNA(VLOOKUP(CONCATENATE($Y$5,$B21,$C21),'SER2'!$A$6:$N$133,14,FALSE),0)</f>
        <v>0</v>
      </c>
      <c r="Z21" s="74">
        <f>_xlfn.IFNA(VLOOKUP(CONCATENATE($Z$5,$B21,$C21),'DRY2'!$A$6:$N$133,14,FALSE),0)</f>
        <v>0</v>
      </c>
      <c r="AA21" s="74">
        <f>_xlfn.IFNA(VLOOKUP(CONCATENATE($AA$5,$B21,$C21),'BUN1'!$A$6:$N$124,14,FALSE),0)</f>
        <v>0</v>
      </c>
      <c r="AB21" s="711">
        <f>_xlfn.IFNA(VLOOKUP(CONCATENATE($AB$5,$B21,$C21),BAL!$A$6:$N$124,14,FALSE),0)</f>
        <v>0</v>
      </c>
      <c r="AC21" s="74">
        <f>_xlfn.IFNA(VLOOKUP(CONCATENATE($AC$5,$B21,$C21),'MR1'!$A$6:$N$135,14,FALSE),0)</f>
        <v>0</v>
      </c>
      <c r="AD21" s="74">
        <f>_xlfn.IFNA(VLOOKUP(CONCATENATE($AD$5,$B21,$C21),'CAP2'!$A$6:$O$129,14,FALSE),0)</f>
        <v>0</v>
      </c>
      <c r="AE21" s="74">
        <f>_xlfn.IFNA(VLOOKUP(CONCATENATE($AE$5,$B21,$C21),'ESP2'!$A$6:$O$129,14,FALSE),0)</f>
        <v>0</v>
      </c>
      <c r="AF21" s="74">
        <f>_xlfn.IFNA(VLOOKUP(CONCATENATE($AF$5,$B21,$C21),'BUN2'!$A$6:$N$134,14,FALSE),0)</f>
        <v>0</v>
      </c>
      <c r="AG21" s="74">
        <f>_xlfn.IFNA(VLOOKUP(CONCATENATE($AG$5,$B21,$C21),SC!$A$6:$N$135,14,FALSE),0)</f>
        <v>0</v>
      </c>
      <c r="AH21" s="74">
        <f>_xlfn.IFNA(VLOOKUP(CONCATENATE($AH$5,$B21,$C21),'OG3'!$A$6:$N$131,14,FALSE),0)</f>
        <v>0</v>
      </c>
      <c r="AI21" s="74">
        <f>_xlfn.IFNA(VLOOKUP(CONCATENATE($AI$5,$B21,$C21),'MR2'!$A$6:$N$131,14,FALSE),0)</f>
        <v>0</v>
      </c>
      <c r="AJ21" s="74">
        <f>_xlfn.IFNA(VLOOKUP(CONCATENATE($AJ$5,$B21,$C21),'BUS3'!$A$6:$N$135,14,FALSE),0)</f>
        <v>0</v>
      </c>
      <c r="AK21" s="74">
        <f>_xlfn.IFNA(VLOOKUP(CONCATENATE($AK$5,$B21,$C21),'ESP4'!$A$6:$N$135,14,FALSE),0)</f>
        <v>0</v>
      </c>
      <c r="AL21" s="75">
        <f>_xlfn.IFNA(VLOOKUP(CONCATENATE($AL$5,$B21,$C21),FEST!$A$6:$N$133,14,FALSE),0)</f>
        <v>0</v>
      </c>
      <c r="AM21" s="75">
        <f>_xlfn.IFNA(VLOOKUP(CONCATENATE($AM$5,$B21,$C21),'MR3'!$A$6:$N$133,14,FALSE),0)</f>
        <v>0</v>
      </c>
      <c r="AN21" s="75">
        <f>_xlfn.IFNA(VLOOKUP(CONCATENATE($AN$5,$B21,$C21),'BUS4'!$A$6:$N$133,14,FALSE),0)</f>
        <v>0</v>
      </c>
      <c r="AO21" s="75">
        <f>_xlfn.IFNA(VLOOKUP(CONCATENATE($AO$5,$B21,$C21),'MR3'!$A$6:$N$77,14,FALSE),0)</f>
        <v>0</v>
      </c>
      <c r="AP21" s="75">
        <f>_xlfn.IFNA(VLOOKUP(CONCATENATE($AP$5,$B21,$C21),'BUS4'!$A$6:$N$250,14,FALSE),0)</f>
        <v>0</v>
      </c>
      <c r="AQ21" s="75"/>
      <c r="AR21" s="75"/>
      <c r="AS21" s="75"/>
      <c r="AT21" s="75">
        <f>_xlfn.IFNA(VLOOKUP(CONCATENATE($AT$5,$B21,$C21),'MR1'!$A$6:$N$135,14,FALSE),0)</f>
        <v>0</v>
      </c>
      <c r="AU21" s="405"/>
      <c r="AV21" s="76">
        <f>_xlfn.IFNA(VLOOKUP(CONCATENATE($AU$5,$B21,$C21),'BUS4'!$A$6:$N$135,14,FALSE),0)</f>
        <v>0</v>
      </c>
      <c r="AW21" s="40"/>
    </row>
    <row r="22" spans="1:49" x14ac:dyDescent="0.3">
      <c r="A22" s="782"/>
      <c r="B22" s="315" t="s">
        <v>261</v>
      </c>
      <c r="C22" s="316" t="s">
        <v>653</v>
      </c>
      <c r="D22" s="316"/>
      <c r="E22" s="316" t="s">
        <v>224</v>
      </c>
      <c r="F22" s="317">
        <v>45371</v>
      </c>
      <c r="G22" s="318">
        <v>9</v>
      </c>
      <c r="H22" s="69">
        <f t="shared" ref="H22:H35" si="5">COUNTIF(K22:AW22,"&gt;0")</f>
        <v>0</v>
      </c>
      <c r="I22" s="70">
        <f t="shared" ref="I22:I35" si="6">SUM(K22:AW22)</f>
        <v>0</v>
      </c>
      <c r="J22" s="73">
        <f t="shared" ref="J22:J35" si="7">RANK(I22,$I$6:$I$74)</f>
        <v>10</v>
      </c>
      <c r="K22" s="74">
        <f>_xlfn.IFNA(VLOOKUP(CONCATENATE($J$5,$B22,$C22),'ESP1'!$A$6:$N$135,14,FALSE),0)</f>
        <v>0</v>
      </c>
      <c r="L22" s="74">
        <f>_xlfn.IFNA(VLOOKUP(CONCATENATE($L$5,$B22,$C22),'CAP1'!$A$6:$N$107,14,FALSE),0)</f>
        <v>0</v>
      </c>
      <c r="M22" s="711">
        <f>_xlfn.IFNA(VLOOKUP(CONCATENATE(M$5,$B22,$C22),WEST!$A$6:$N$107,14,FALSE),0)</f>
        <v>0</v>
      </c>
      <c r="N22" s="711">
        <f>_xlfn.IFNA(VLOOKUP(CONCATENATE($N$5,$B22,$C22),MUR!$A$6:$N$95,14,FALSE),0)</f>
        <v>0</v>
      </c>
      <c r="O22" s="74">
        <f>_xlfn.IFNA(VLOOKUP(CONCATENATE($O$5,$B22,$C22),'SER1'!$A$6:$N$131,14,FALSE),0)</f>
        <v>0</v>
      </c>
      <c r="P22" s="74">
        <f>_xlfn.IFNA(VLOOKUP(CONCATENATE($P$5,$B22,$C22),'BUS1'!$A$6:$N$110,14,FALSE),0)</f>
        <v>0</v>
      </c>
      <c r="Q22" s="74">
        <f>_xlfn.IFNA(VLOOKUP(CONCATENATE($Q$5,$B22,$C22),'OG1'!$A$6:$N$135,14,FALSE),0)</f>
        <v>0</v>
      </c>
      <c r="R22" s="74">
        <f>_xlfn.IFNA(VLOOKUP(CONCATENATE($RR$5,$B22,$C22),'DRY1'!$A$6:$N$133,14,FALSE),0)</f>
        <v>0</v>
      </c>
      <c r="S22" s="74">
        <f>_xlfn.IFNA(VLOOKUP(CONCATENATE($S$5,$B22,$C22),DARD!G23,FALSE),0)</f>
        <v>0</v>
      </c>
      <c r="T22" s="74">
        <f>_xlfn.IFNA(VLOOKUP(CONCATENATE($T$5,$B22,$C22),'HO1'!$A$6:$N$56,14,FALSE),0)</f>
        <v>0</v>
      </c>
      <c r="U22" s="74">
        <f>_xlfn.IFNA(VLOOKUP(CONCATENATE($U$5,$B22,$C22),VIR!$A$6:$N$135,14,FALSE),0)</f>
        <v>0</v>
      </c>
      <c r="V22" s="74">
        <f>_xlfn.IFNA(VLOOKUP(CONCATENATE($UW$5,$B22,$C22),'BUS2'!$A$8:$N$135,14,FALSE),0)</f>
        <v>0</v>
      </c>
      <c r="W22" s="74">
        <f>_xlfn.IFNA(VLOOKUP(CONCATENATE($W$5,$B22,$C22),BEV!$A$8:$N$135,14,FALSE),0)</f>
        <v>0</v>
      </c>
      <c r="X22" s="74">
        <f>_xlfn.IFNA(VLOOKUP(CONCATENATE($X$5,$B22,$C22),'OG2'!$A$6:$N$169,14,FALSE),0)</f>
        <v>0</v>
      </c>
      <c r="Y22" s="74">
        <f>_xlfn.IFNA(VLOOKUP(CONCATENATE($Y$5,$B22,$C22),'SER2'!$A$6:$N$133,14,FALSE),0)</f>
        <v>0</v>
      </c>
      <c r="Z22" s="74">
        <f>_xlfn.IFNA(VLOOKUP(CONCATENATE($Z$5,$B22,$C22),'DRY2'!$A$6:$N$133,14,FALSE),0)</f>
        <v>0</v>
      </c>
      <c r="AA22" s="74">
        <f>_xlfn.IFNA(VLOOKUP(CONCATENATE($AA$5,$B22,$C22),'BUN1'!$A$6:$N$124,14,FALSE),0)</f>
        <v>0</v>
      </c>
      <c r="AB22" s="711">
        <f>_xlfn.IFNA(VLOOKUP(CONCATENATE($AB$5,$B22,$C22),BAL!$A$6:$N$124,14,FALSE),0)</f>
        <v>0</v>
      </c>
      <c r="AC22" s="74">
        <f>_xlfn.IFNA(VLOOKUP(CONCATENATE($AC$5,$B22,$C22),'MR1'!$A$6:$N$135,14,FALSE),0)</f>
        <v>0</v>
      </c>
      <c r="AD22" s="74">
        <f>_xlfn.IFNA(VLOOKUP(CONCATENATE($AD$5,$B22,$C22),'CAP2'!$A$6:$O$129,14,FALSE),0)</f>
        <v>0</v>
      </c>
      <c r="AE22" s="74">
        <f>_xlfn.IFNA(VLOOKUP(CONCATENATE($AE$5,$B22,$C22),'ESP2'!$A$6:$O$129,14,FALSE),0)</f>
        <v>0</v>
      </c>
      <c r="AF22" s="74">
        <f>_xlfn.IFNA(VLOOKUP(CONCATENATE($AF$5,$B22,$C22),'BUN2'!$A$6:$N$134,14,FALSE),0)</f>
        <v>0</v>
      </c>
      <c r="AG22" s="74">
        <f>_xlfn.IFNA(VLOOKUP(CONCATENATE($AG$5,$B22,$C22),SC!$A$6:$N$135,14,FALSE),0)</f>
        <v>0</v>
      </c>
      <c r="AH22" s="74">
        <f>_xlfn.IFNA(VLOOKUP(CONCATENATE($AH$5,$B22,$C22),'OG3'!$A$6:$N$131,14,FALSE),0)</f>
        <v>0</v>
      </c>
      <c r="AI22" s="74">
        <f>_xlfn.IFNA(VLOOKUP(CONCATENATE($AI$5,$B22,$C22),'MR2'!$A$6:$N$131,14,FALSE),0)</f>
        <v>0</v>
      </c>
      <c r="AJ22" s="74">
        <f>_xlfn.IFNA(VLOOKUP(CONCATENATE($AJ$5,$B22,$C22),'BUS3'!$A$6:$N$135,14,FALSE),0)</f>
        <v>0</v>
      </c>
      <c r="AK22" s="74">
        <f>_xlfn.IFNA(VLOOKUP(CONCATENATE($AK$5,$B22,$C22),'ESP4'!$A$6:$N$135,14,FALSE),0)</f>
        <v>0</v>
      </c>
      <c r="AL22" s="75">
        <f>_xlfn.IFNA(VLOOKUP(CONCATENATE($AL$5,$B22,$C22),FEST!$A$6:$N$133,14,FALSE),0)</f>
        <v>0</v>
      </c>
      <c r="AM22" s="75">
        <f>_xlfn.IFNA(VLOOKUP(CONCATENATE($AM$5,$B22,$C22),'MR3'!$A$6:$N$133,14,FALSE),0)</f>
        <v>0</v>
      </c>
      <c r="AN22" s="75">
        <f>_xlfn.IFNA(VLOOKUP(CONCATENATE($AN$5,$B22,$C22),'BUS4'!$A$6:$N$133,14,FALSE),0)</f>
        <v>0</v>
      </c>
      <c r="AO22" s="75">
        <f>_xlfn.IFNA(VLOOKUP(CONCATENATE($AO$5,$B22,$C22),'MR3'!$A$6:$N$77,14,FALSE),0)</f>
        <v>0</v>
      </c>
      <c r="AP22" s="75">
        <f>_xlfn.IFNA(VLOOKUP(CONCATENATE($AP$5,$B22,$C22),'BUS4'!$A$6:$N$250,14,FALSE),0)</f>
        <v>0</v>
      </c>
      <c r="AQ22" s="75"/>
      <c r="AR22" s="75"/>
      <c r="AS22" s="75"/>
      <c r="AT22" s="75"/>
      <c r="AU22" s="405"/>
      <c r="AV22" s="76"/>
      <c r="AW22" s="40"/>
    </row>
    <row r="23" spans="1:49" x14ac:dyDescent="0.3">
      <c r="A23" s="782"/>
      <c r="B23" s="315" t="s">
        <v>262</v>
      </c>
      <c r="C23" s="316" t="s">
        <v>263</v>
      </c>
      <c r="D23" s="316"/>
      <c r="E23" s="316" t="s">
        <v>224</v>
      </c>
      <c r="F23" s="317">
        <v>45371</v>
      </c>
      <c r="G23" s="318">
        <v>9</v>
      </c>
      <c r="H23" s="69">
        <f t="shared" si="5"/>
        <v>0</v>
      </c>
      <c r="I23" s="70">
        <f t="shared" si="6"/>
        <v>0</v>
      </c>
      <c r="J23" s="73">
        <f t="shared" si="7"/>
        <v>10</v>
      </c>
      <c r="K23" s="74">
        <f>_xlfn.IFNA(VLOOKUP(CONCATENATE($J$5,$B23,$C23),'ESP1'!$A$6:$N$135,14,FALSE),0)</f>
        <v>0</v>
      </c>
      <c r="L23" s="74">
        <f>_xlfn.IFNA(VLOOKUP(CONCATENATE($L$5,$B23,$C23),'CAP1'!$A$6:$N$107,14,FALSE),0)</f>
        <v>0</v>
      </c>
      <c r="M23" s="711">
        <f>_xlfn.IFNA(VLOOKUP(CONCATENATE(M$5,$B23,$C23),WEST!$A$6:$N$107,14,FALSE),0)</f>
        <v>0</v>
      </c>
      <c r="N23" s="711">
        <f>_xlfn.IFNA(VLOOKUP(CONCATENATE($N$5,$B23,$C23),MUR!$A$6:$N$95,14,FALSE),0)</f>
        <v>0</v>
      </c>
      <c r="O23" s="74">
        <f>_xlfn.IFNA(VLOOKUP(CONCATENATE($O$5,$B23,$C23),'SER1'!$A$6:$N$131,14,FALSE),0)</f>
        <v>0</v>
      </c>
      <c r="P23" s="74">
        <f>_xlfn.IFNA(VLOOKUP(CONCATENATE($P$5,$B23,$C23),'BUS1'!$A$6:$N$110,14,FALSE),0)</f>
        <v>0</v>
      </c>
      <c r="Q23" s="74">
        <f>_xlfn.IFNA(VLOOKUP(CONCATENATE($Q$5,$B23,$C23),'OG1'!$A$6:$N$135,14,FALSE),0)</f>
        <v>0</v>
      </c>
      <c r="R23" s="74">
        <f>_xlfn.IFNA(VLOOKUP(CONCATENATE($RR$5,$B23,$C23),'DRY1'!$A$6:$N$133,14,FALSE),0)</f>
        <v>0</v>
      </c>
      <c r="S23" s="74">
        <f>_xlfn.IFNA(VLOOKUP(CONCATENATE($S$5,$B23,$C23),DARD!G24,FALSE),0)</f>
        <v>0</v>
      </c>
      <c r="T23" s="74">
        <f>_xlfn.IFNA(VLOOKUP(CONCATENATE($T$5,$B23,$C23),'HO1'!$A$6:$N$56,14,FALSE),0)</f>
        <v>0</v>
      </c>
      <c r="U23" s="74">
        <f>_xlfn.IFNA(VLOOKUP(CONCATENATE($U$5,$B23,$C23),VIR!$A$6:$N$135,14,FALSE),0)</f>
        <v>0</v>
      </c>
      <c r="V23" s="74">
        <f>_xlfn.IFNA(VLOOKUP(CONCATENATE($UW$5,$B23,$C23),'BUS2'!$A$8:$N$135,14,FALSE),0)</f>
        <v>0</v>
      </c>
      <c r="W23" s="74">
        <f>_xlfn.IFNA(VLOOKUP(CONCATENATE($W$5,$B23,$C23),BEV!$A$8:$N$135,14,FALSE),0)</f>
        <v>0</v>
      </c>
      <c r="X23" s="74">
        <f>_xlfn.IFNA(VLOOKUP(CONCATENATE($X$5,$B23,$C23),'OG2'!$A$6:$N$169,14,FALSE),0)</f>
        <v>0</v>
      </c>
      <c r="Y23" s="74">
        <f>_xlfn.IFNA(VLOOKUP(CONCATENATE($Y$5,$B23,$C23),'SER2'!$A$6:$N$133,14,FALSE),0)</f>
        <v>0</v>
      </c>
      <c r="Z23" s="74">
        <f>_xlfn.IFNA(VLOOKUP(CONCATENATE($Z$5,$B23,$C23),'DRY2'!$A$6:$N$133,14,FALSE),0)</f>
        <v>0</v>
      </c>
      <c r="AA23" s="74">
        <f>_xlfn.IFNA(VLOOKUP(CONCATENATE($AA$5,$B23,$C23),'BUN1'!$A$6:$N$124,14,FALSE),0)</f>
        <v>0</v>
      </c>
      <c r="AB23" s="711">
        <f>_xlfn.IFNA(VLOOKUP(CONCATENATE($AB$5,$B23,$C23),BAL!$A$6:$N$124,14,FALSE),0)</f>
        <v>0</v>
      </c>
      <c r="AC23" s="74">
        <f>_xlfn.IFNA(VLOOKUP(CONCATENATE($AC$5,$B23,$C23),'MR1'!$A$6:$N$135,14,FALSE),0)</f>
        <v>0</v>
      </c>
      <c r="AD23" s="74">
        <f>_xlfn.IFNA(VLOOKUP(CONCATENATE($AD$5,$B23,$C23),'CAP2'!$A$6:$O$129,14,FALSE),0)</f>
        <v>0</v>
      </c>
      <c r="AE23" s="74">
        <f>_xlfn.IFNA(VLOOKUP(CONCATENATE($AE$5,$B23,$C23),'ESP2'!$A$6:$O$129,14,FALSE),0)</f>
        <v>0</v>
      </c>
      <c r="AF23" s="74">
        <f>_xlfn.IFNA(VLOOKUP(CONCATENATE($AF$5,$B23,$C23),'BUN2'!$A$6:$N$134,14,FALSE),0)</f>
        <v>0</v>
      </c>
      <c r="AG23" s="74">
        <f>_xlfn.IFNA(VLOOKUP(CONCATENATE($AG$5,$B23,$C23),SC!$A$6:$N$135,14,FALSE),0)</f>
        <v>0</v>
      </c>
      <c r="AH23" s="74">
        <f>_xlfn.IFNA(VLOOKUP(CONCATENATE($AH$5,$B23,$C23),'OG3'!$A$6:$N$131,14,FALSE),0)</f>
        <v>0</v>
      </c>
      <c r="AI23" s="74">
        <f>_xlfn.IFNA(VLOOKUP(CONCATENATE($AI$5,$B23,$C23),'MR2'!$A$6:$N$131,14,FALSE),0)</f>
        <v>0</v>
      </c>
      <c r="AJ23" s="74">
        <f>_xlfn.IFNA(VLOOKUP(CONCATENATE($AJ$5,$B23,$C23),'BUS3'!$A$6:$N$135,14,FALSE),0)</f>
        <v>0</v>
      </c>
      <c r="AK23" s="74">
        <f>_xlfn.IFNA(VLOOKUP(CONCATENATE($AK$5,$B23,$C23),'ESP4'!$A$6:$N$135,14,FALSE),0)</f>
        <v>0</v>
      </c>
      <c r="AL23" s="75">
        <f>_xlfn.IFNA(VLOOKUP(CONCATENATE($AL$5,$B23,$C23),FEST!$A$6:$N$133,14,FALSE),0)</f>
        <v>0</v>
      </c>
      <c r="AM23" s="75">
        <f>_xlfn.IFNA(VLOOKUP(CONCATENATE($AM$5,$B23,$C23),'MR3'!$A$6:$N$133,14,FALSE),0)</f>
        <v>0</v>
      </c>
      <c r="AN23" s="75">
        <f>_xlfn.IFNA(VLOOKUP(CONCATENATE($AN$5,$B23,$C23),'BUS4'!$A$6:$N$133,14,FALSE),0)</f>
        <v>0</v>
      </c>
      <c r="AO23" s="75">
        <f>_xlfn.IFNA(VLOOKUP(CONCATENATE($AO$5,$B23,$C23),'MR3'!$A$6:$N$77,14,FALSE),0)</f>
        <v>0</v>
      </c>
      <c r="AP23" s="75">
        <f>_xlfn.IFNA(VLOOKUP(CONCATENATE($AP$5,$B23,$C23),'BUS4'!$A$6:$N$250,14,FALSE),0)</f>
        <v>0</v>
      </c>
      <c r="AQ23" s="75"/>
      <c r="AR23" s="75"/>
      <c r="AS23" s="75"/>
      <c r="AT23" s="75">
        <f>_xlfn.IFNA(VLOOKUP(CONCATENATE($AT$5,$B23,$C23),'MR1'!$A$6:$N$135,14,FALSE),0)</f>
        <v>0</v>
      </c>
      <c r="AU23" s="405"/>
      <c r="AV23" s="76">
        <f>_xlfn.IFNA(VLOOKUP(CONCATENATE($AU$5,$B23,$C23),'BUS4'!$A$6:$N$135,14,FALSE),0)</f>
        <v>0</v>
      </c>
      <c r="AW23" s="40"/>
    </row>
    <row r="24" spans="1:49" x14ac:dyDescent="0.3">
      <c r="A24" s="782"/>
      <c r="B24" s="315" t="s">
        <v>42</v>
      </c>
      <c r="C24" s="316" t="s">
        <v>264</v>
      </c>
      <c r="D24" s="316" t="s">
        <v>265</v>
      </c>
      <c r="E24" s="316" t="s">
        <v>286</v>
      </c>
      <c r="F24" s="317">
        <v>45372</v>
      </c>
      <c r="G24" s="318">
        <v>13</v>
      </c>
      <c r="H24" s="69">
        <f t="shared" si="5"/>
        <v>0</v>
      </c>
      <c r="I24" s="70">
        <f t="shared" si="6"/>
        <v>0</v>
      </c>
      <c r="J24" s="73">
        <f t="shared" si="7"/>
        <v>10</v>
      </c>
      <c r="K24" s="74">
        <f>_xlfn.IFNA(VLOOKUP(CONCATENATE($J$5,$B24,$C24),'ESP1'!$A$6:$N$135,14,FALSE),0)</f>
        <v>0</v>
      </c>
      <c r="L24" s="74">
        <f>_xlfn.IFNA(VLOOKUP(CONCATENATE($L$5,$B24,$C24),'CAP1'!$A$6:$N$107,14,FALSE),0)</f>
        <v>0</v>
      </c>
      <c r="M24" s="711">
        <f>_xlfn.IFNA(VLOOKUP(CONCATENATE(M$5,$B24,$C24),WEST!$A$6:$N$107,14,FALSE),0)</f>
        <v>0</v>
      </c>
      <c r="N24" s="711">
        <f>_xlfn.IFNA(VLOOKUP(CONCATENATE($N$5,$B24,$C24),MUR!$A$6:$N$95,14,FALSE),0)</f>
        <v>0</v>
      </c>
      <c r="O24" s="74">
        <f>_xlfn.IFNA(VLOOKUP(CONCATENATE($O$5,$B24,$C24),'SER1'!$A$6:$N$131,14,FALSE),0)</f>
        <v>0</v>
      </c>
      <c r="P24" s="74">
        <f>_xlfn.IFNA(VLOOKUP(CONCATENATE($P$5,$B24,$C24),'BUS1'!$A$6:$N$110,14,FALSE),0)</f>
        <v>0</v>
      </c>
      <c r="Q24" s="74">
        <f>_xlfn.IFNA(VLOOKUP(CONCATENATE($Q$5,$B24,$C24),'OG1'!$A$6:$N$135,14,FALSE),0)</f>
        <v>0</v>
      </c>
      <c r="R24" s="74">
        <f>_xlfn.IFNA(VLOOKUP(CONCATENATE($RR$5,$B24,$C24),'DRY1'!$A$6:$N$133,14,FALSE),0)</f>
        <v>0</v>
      </c>
      <c r="S24" s="74">
        <f>_xlfn.IFNA(VLOOKUP(CONCATENATE($S$5,$B24,$C24),DARD!G25,FALSE),0)</f>
        <v>0</v>
      </c>
      <c r="T24" s="74">
        <f>_xlfn.IFNA(VLOOKUP(CONCATENATE($T$5,$B24,$C24),'HO1'!$A$6:$N$56,14,FALSE),0)</f>
        <v>0</v>
      </c>
      <c r="U24" s="74">
        <f>_xlfn.IFNA(VLOOKUP(CONCATENATE($U$5,$B24,$C24),VIR!$A$6:$N$135,14,FALSE),0)</f>
        <v>0</v>
      </c>
      <c r="V24" s="74">
        <f>_xlfn.IFNA(VLOOKUP(CONCATENATE($UW$5,$B24,$C24),'BUS2'!$A$8:$N$135,14,FALSE),0)</f>
        <v>0</v>
      </c>
      <c r="W24" s="74">
        <f>_xlfn.IFNA(VLOOKUP(CONCATENATE($W$5,$B24,$C24),BEV!$A$8:$N$135,14,FALSE),0)</f>
        <v>0</v>
      </c>
      <c r="X24" s="74">
        <f>_xlfn.IFNA(VLOOKUP(CONCATENATE($X$5,$B24,$C24),'OG2'!$A$6:$N$169,14,FALSE),0)</f>
        <v>0</v>
      </c>
      <c r="Y24" s="74">
        <f>_xlfn.IFNA(VLOOKUP(CONCATENATE($Y$5,$B24,$C24),'SER2'!$A$6:$N$133,14,FALSE),0)</f>
        <v>0</v>
      </c>
      <c r="Z24" s="74">
        <f>_xlfn.IFNA(VLOOKUP(CONCATENATE($Z$5,$B24,$C24),'DRY2'!$A$6:$N$133,14,FALSE),0)</f>
        <v>0</v>
      </c>
      <c r="AA24" s="74">
        <f>_xlfn.IFNA(VLOOKUP(CONCATENATE($AA$5,$B24,$C24),'BUN1'!$A$6:$N$124,14,FALSE),0)</f>
        <v>0</v>
      </c>
      <c r="AB24" s="711">
        <f>_xlfn.IFNA(VLOOKUP(CONCATENATE($AB$5,$B24,$C24),BAL!$A$6:$N$124,14,FALSE),0)</f>
        <v>0</v>
      </c>
      <c r="AC24" s="74">
        <f>_xlfn.IFNA(VLOOKUP(CONCATENATE($AC$5,$B24,$C24),'MR1'!$A$6:$N$135,14,FALSE),0)</f>
        <v>0</v>
      </c>
      <c r="AD24" s="74">
        <f>_xlfn.IFNA(VLOOKUP(CONCATENATE($AD$5,$B24,$C24),'CAP2'!$A$6:$O$129,14,FALSE),0)</f>
        <v>0</v>
      </c>
      <c r="AE24" s="74">
        <f>_xlfn.IFNA(VLOOKUP(CONCATENATE($AE$5,$B24,$C24),'ESP2'!$A$6:$O$129,14,FALSE),0)</f>
        <v>0</v>
      </c>
      <c r="AF24" s="74">
        <f>_xlfn.IFNA(VLOOKUP(CONCATENATE($AF$5,$B24,$C24),'BUN2'!$A$6:$N$134,14,FALSE),0)</f>
        <v>0</v>
      </c>
      <c r="AG24" s="74">
        <f>_xlfn.IFNA(VLOOKUP(CONCATENATE($AG$5,$B24,$C24),SC!$A$6:$N$135,14,FALSE),0)</f>
        <v>0</v>
      </c>
      <c r="AH24" s="74">
        <f>_xlfn.IFNA(VLOOKUP(CONCATENATE($AH$5,$B24,$C24),'OG3'!$A$6:$N$131,14,FALSE),0)</f>
        <v>0</v>
      </c>
      <c r="AI24" s="74">
        <f>_xlfn.IFNA(VLOOKUP(CONCATENATE($AI$5,$B24,$C24),'MR2'!$A$6:$N$131,14,FALSE),0)</f>
        <v>0</v>
      </c>
      <c r="AJ24" s="74">
        <f>_xlfn.IFNA(VLOOKUP(CONCATENATE($AJ$5,$B24,$C24),'BUS3'!$A$6:$N$135,14,FALSE),0)</f>
        <v>0</v>
      </c>
      <c r="AK24" s="74">
        <f>_xlfn.IFNA(VLOOKUP(CONCATENATE($AK$5,$B24,$C24),'ESP4'!$A$6:$N$135,14,FALSE),0)</f>
        <v>0</v>
      </c>
      <c r="AL24" s="75">
        <f>_xlfn.IFNA(VLOOKUP(CONCATENATE($AL$5,$B24,$C24),FEST!$A$6:$N$133,14,FALSE),0)</f>
        <v>0</v>
      </c>
      <c r="AM24" s="75">
        <f>_xlfn.IFNA(VLOOKUP(CONCATENATE($AM$5,$B24,$C24),'MR3'!$A$6:$N$133,14,FALSE),0)</f>
        <v>0</v>
      </c>
      <c r="AN24" s="75">
        <f>_xlfn.IFNA(VLOOKUP(CONCATENATE($AN$5,$B24,$C24),'BUS4'!$A$6:$N$133,14,FALSE),0)</f>
        <v>0</v>
      </c>
      <c r="AO24" s="75">
        <f>_xlfn.IFNA(VLOOKUP(CONCATENATE($AO$5,$B24,$C24),'MR3'!$A$6:$N$77,14,FALSE),0)</f>
        <v>0</v>
      </c>
      <c r="AP24" s="75">
        <f>_xlfn.IFNA(VLOOKUP(CONCATENATE($AP$5,$B24,$C24),'BUS4'!$A$6:$N$250,14,FALSE),0)</f>
        <v>0</v>
      </c>
      <c r="AQ24" s="413"/>
      <c r="AR24" s="413"/>
      <c r="AS24" s="413"/>
      <c r="AT24" s="75">
        <f>_xlfn.IFNA(VLOOKUP(CONCATENATE($AT$5,$B24,$C24),'MR1'!$A$6:$N$135,14,FALSE),0)</f>
        <v>0</v>
      </c>
      <c r="AU24" s="405"/>
      <c r="AV24" s="76">
        <f>_xlfn.IFNA(VLOOKUP(CONCATENATE($AU$5,$B24,$C24),'BUS4'!$A$6:$N$135,14,FALSE),0)</f>
        <v>0</v>
      </c>
      <c r="AW24" s="40"/>
    </row>
    <row r="25" spans="1:49" x14ac:dyDescent="0.3">
      <c r="A25" s="782"/>
      <c r="B25" s="315" t="s">
        <v>266</v>
      </c>
      <c r="C25" s="316" t="s">
        <v>802</v>
      </c>
      <c r="D25" s="316"/>
      <c r="E25" s="316" t="s">
        <v>200</v>
      </c>
      <c r="F25" s="317">
        <v>45374</v>
      </c>
      <c r="G25" s="318">
        <v>14</v>
      </c>
      <c r="H25" s="69">
        <f t="shared" si="5"/>
        <v>0</v>
      </c>
      <c r="I25" s="70">
        <f t="shared" si="6"/>
        <v>0</v>
      </c>
      <c r="J25" s="73">
        <f t="shared" si="7"/>
        <v>10</v>
      </c>
      <c r="K25" s="74">
        <f>_xlfn.IFNA(VLOOKUP(CONCATENATE($J$5,$B25,$C25),'ESP1'!$A$6:$N$135,14,FALSE),0)</f>
        <v>0</v>
      </c>
      <c r="L25" s="74">
        <f>_xlfn.IFNA(VLOOKUP(CONCATENATE($L$5,$B25,$C25),'CAP1'!$A$6:$N$107,14,FALSE),0)</f>
        <v>0</v>
      </c>
      <c r="M25" s="711">
        <f>_xlfn.IFNA(VLOOKUP(CONCATENATE(M$5,$B25,$C25),WEST!$A$6:$N$107,14,FALSE),0)</f>
        <v>0</v>
      </c>
      <c r="N25" s="711">
        <f>_xlfn.IFNA(VLOOKUP(CONCATENATE($N$5,$B25,$C25),MUR!$A$6:$N$95,14,FALSE),0)</f>
        <v>0</v>
      </c>
      <c r="O25" s="74">
        <f>_xlfn.IFNA(VLOOKUP(CONCATENATE($O$5,$B25,$C25),'SER1'!$A$6:$N$131,14,FALSE),0)</f>
        <v>0</v>
      </c>
      <c r="P25" s="74">
        <f>_xlfn.IFNA(VLOOKUP(CONCATENATE($P$5,$B25,$C25),'BUS1'!$A$6:$N$110,14,FALSE),0)</f>
        <v>0</v>
      </c>
      <c r="Q25" s="74">
        <f>_xlfn.IFNA(VLOOKUP(CONCATENATE($Q$5,$B25,$C25),'OG1'!$A$6:$N$135,14,FALSE),0)</f>
        <v>0</v>
      </c>
      <c r="R25" s="74">
        <f>_xlfn.IFNA(VLOOKUP(CONCATENATE($RR$5,$B25,$C25),'DRY1'!$A$6:$N$133,14,FALSE),0)</f>
        <v>0</v>
      </c>
      <c r="S25" s="74">
        <f>_xlfn.IFNA(VLOOKUP(CONCATENATE($S$5,$B25,$C25),DARD!G26,FALSE),0)</f>
        <v>0</v>
      </c>
      <c r="T25" s="74">
        <f>_xlfn.IFNA(VLOOKUP(CONCATENATE($T$5,$B25,$C25),'HO1'!$A$6:$N$56,14,FALSE),0)</f>
        <v>0</v>
      </c>
      <c r="U25" s="74">
        <f>_xlfn.IFNA(VLOOKUP(CONCATENATE($U$5,$B25,$C25),VIR!$A$6:$N$135,14,FALSE),0)</f>
        <v>0</v>
      </c>
      <c r="V25" s="74">
        <f>_xlfn.IFNA(VLOOKUP(CONCATENATE($UW$5,$B25,$C25),'BUS2'!$A$8:$N$135,14,FALSE),0)</f>
        <v>0</v>
      </c>
      <c r="W25" s="74">
        <f>_xlfn.IFNA(VLOOKUP(CONCATENATE($W$5,$B25,$C25),BEV!$A$8:$N$135,14,FALSE),0)</f>
        <v>0</v>
      </c>
      <c r="X25" s="74">
        <f>_xlfn.IFNA(VLOOKUP(CONCATENATE($X$5,$B25,$C25),'OG2'!$A$6:$N$169,14,FALSE),0)</f>
        <v>0</v>
      </c>
      <c r="Y25" s="74">
        <f>_xlfn.IFNA(VLOOKUP(CONCATENATE($Y$5,$B25,$C25),'SER2'!$A$6:$N$133,14,FALSE),0)</f>
        <v>0</v>
      </c>
      <c r="Z25" s="74">
        <f>_xlfn.IFNA(VLOOKUP(CONCATENATE($Z$5,$B25,$C25),'DRY2'!$A$6:$N$133,14,FALSE),0)</f>
        <v>0</v>
      </c>
      <c r="AA25" s="74">
        <f>_xlfn.IFNA(VLOOKUP(CONCATENATE($AA$5,$B25,$C25),'BUN1'!$A$6:$N$124,14,FALSE),0)</f>
        <v>0</v>
      </c>
      <c r="AB25" s="711">
        <f>_xlfn.IFNA(VLOOKUP(CONCATENATE($AB$5,$B25,$C25),BAL!$A$6:$N$124,14,FALSE),0)</f>
        <v>0</v>
      </c>
      <c r="AC25" s="74">
        <f>_xlfn.IFNA(VLOOKUP(CONCATENATE($AC$5,$B25,$C25),'MR1'!$A$6:$N$135,14,FALSE),0)</f>
        <v>0</v>
      </c>
      <c r="AD25" s="74">
        <f>_xlfn.IFNA(VLOOKUP(CONCATENATE($AD$5,$B25,$C25),'CAP2'!$A$6:$O$129,14,FALSE),0)</f>
        <v>0</v>
      </c>
      <c r="AE25" s="74">
        <f>_xlfn.IFNA(VLOOKUP(CONCATENATE($AE$5,$B25,$C25),'ESP2'!$A$6:$O$129,14,FALSE),0)</f>
        <v>0</v>
      </c>
      <c r="AF25" s="74">
        <f>_xlfn.IFNA(VLOOKUP(CONCATENATE($AF$5,$B25,$C25),'BUN2'!$A$6:$N$134,14,FALSE),0)</f>
        <v>0</v>
      </c>
      <c r="AG25" s="74">
        <f>_xlfn.IFNA(VLOOKUP(CONCATENATE($AG$5,$B25,$C25),SC!$A$6:$N$135,14,FALSE),0)</f>
        <v>0</v>
      </c>
      <c r="AH25" s="74">
        <f>_xlfn.IFNA(VLOOKUP(CONCATENATE($AH$5,$B25,$C25),'OG3'!$A$6:$N$131,14,FALSE),0)</f>
        <v>0</v>
      </c>
      <c r="AI25" s="74">
        <f>_xlfn.IFNA(VLOOKUP(CONCATENATE($AI$5,$B25,$C25),'MR2'!$A$6:$N$131,14,FALSE),0)</f>
        <v>0</v>
      </c>
      <c r="AJ25" s="74">
        <f>_xlfn.IFNA(VLOOKUP(CONCATENATE($AJ$5,$B25,$C25),'BUS3'!$A$6:$N$135,14,FALSE),0)</f>
        <v>0</v>
      </c>
      <c r="AK25" s="74">
        <f>_xlfn.IFNA(VLOOKUP(CONCATENATE($AK$5,$B25,$C25),'ESP4'!$A$6:$N$135,14,FALSE),0)</f>
        <v>0</v>
      </c>
      <c r="AL25" s="75">
        <f>_xlfn.IFNA(VLOOKUP(CONCATENATE($AL$5,$B25,$C25),FEST!$A$6:$N$133,14,FALSE),0)</f>
        <v>0</v>
      </c>
      <c r="AM25" s="75">
        <f>_xlfn.IFNA(VLOOKUP(CONCATENATE($AM$5,$B25,$C25),'MR3'!$A$6:$N$133,14,FALSE),0)</f>
        <v>0</v>
      </c>
      <c r="AN25" s="75">
        <f>_xlfn.IFNA(VLOOKUP(CONCATENATE($AN$5,$B25,$C25),'BUS4'!$A$6:$N$133,14,FALSE),0)</f>
        <v>0</v>
      </c>
      <c r="AO25" s="75">
        <f>_xlfn.IFNA(VLOOKUP(CONCATENATE($AO$5,$B25,$C25),'MR3'!$A$6:$N$77,14,FALSE),0)</f>
        <v>0</v>
      </c>
      <c r="AP25" s="75">
        <f>_xlfn.IFNA(VLOOKUP(CONCATENATE($AP$5,$B25,$C25),'BUS4'!$A$6:$N$250,14,FALSE),0)</f>
        <v>0</v>
      </c>
      <c r="AQ25" s="75"/>
      <c r="AR25" s="75"/>
      <c r="AS25" s="75"/>
      <c r="AT25" s="75">
        <f>_xlfn.IFNA(VLOOKUP(CONCATENATE($AT$5,$B25,$C25),'MR1'!$A$6:$N$135,14,FALSE),0)</f>
        <v>0</v>
      </c>
      <c r="AU25" s="405"/>
      <c r="AV25" s="76">
        <f>_xlfn.IFNA(VLOOKUP(CONCATENATE($AU$5,$B25,$C25),'BUS4'!$A$6:$N$135,14,FALSE),0)</f>
        <v>0</v>
      </c>
      <c r="AW25" s="40"/>
    </row>
    <row r="26" spans="1:49" x14ac:dyDescent="0.3">
      <c r="A26" s="782"/>
      <c r="B26" s="315" t="s">
        <v>212</v>
      </c>
      <c r="C26" s="316" t="s">
        <v>267</v>
      </c>
      <c r="D26" s="316"/>
      <c r="E26" s="316" t="s">
        <v>201</v>
      </c>
      <c r="F26" s="317">
        <v>45376</v>
      </c>
      <c r="G26" s="318">
        <v>12</v>
      </c>
      <c r="H26" s="69">
        <f t="shared" si="5"/>
        <v>0</v>
      </c>
      <c r="I26" s="70">
        <f t="shared" si="6"/>
        <v>0</v>
      </c>
      <c r="J26" s="73">
        <f t="shared" si="7"/>
        <v>10</v>
      </c>
      <c r="K26" s="74">
        <f>_xlfn.IFNA(VLOOKUP(CONCATENATE($J$5,$B26,$C26),'ESP1'!$A$6:$N$135,14,FALSE),0)</f>
        <v>0</v>
      </c>
      <c r="L26" s="74">
        <f>_xlfn.IFNA(VLOOKUP(CONCATENATE($L$5,$B26,$C26),'CAP1'!$A$6:$N$107,14,FALSE),0)</f>
        <v>0</v>
      </c>
      <c r="M26" s="711">
        <f>_xlfn.IFNA(VLOOKUP(CONCATENATE(M$5,$B26,$C26),WEST!$A$6:$N$107,14,FALSE),0)</f>
        <v>0</v>
      </c>
      <c r="N26" s="711">
        <f>_xlfn.IFNA(VLOOKUP(CONCATENATE($N$5,$B26,$C26),MUR!$A$6:$N$95,14,FALSE),0)</f>
        <v>0</v>
      </c>
      <c r="O26" s="74">
        <f>_xlfn.IFNA(VLOOKUP(CONCATENATE($O$5,$B26,$C26),'SER1'!$A$6:$N$131,14,FALSE),0)</f>
        <v>0</v>
      </c>
      <c r="P26" s="74">
        <f>_xlfn.IFNA(VLOOKUP(CONCATENATE($P$5,$B26,$C26),'BUS1'!$A$6:$N$110,14,FALSE),0)</f>
        <v>0</v>
      </c>
      <c r="Q26" s="74">
        <f>_xlfn.IFNA(VLOOKUP(CONCATENATE($Q$5,$B26,$C26),'OG1'!$A$6:$N$135,14,FALSE),0)</f>
        <v>0</v>
      </c>
      <c r="R26" s="74">
        <f>_xlfn.IFNA(VLOOKUP(CONCATENATE($RR$5,$B26,$C26),'DRY1'!$A$6:$N$133,14,FALSE),0)</f>
        <v>0</v>
      </c>
      <c r="S26" s="74">
        <f>_xlfn.IFNA(VLOOKUP(CONCATENATE($S$5,$B26,$C26),DARD!G27,FALSE),0)</f>
        <v>0</v>
      </c>
      <c r="T26" s="74">
        <f>_xlfn.IFNA(VLOOKUP(CONCATENATE($T$5,$B26,$C26),'HO1'!$A$6:$N$56,14,FALSE),0)</f>
        <v>0</v>
      </c>
      <c r="U26" s="74">
        <f>_xlfn.IFNA(VLOOKUP(CONCATENATE($U$5,$B26,$C26),VIR!$A$6:$N$135,14,FALSE),0)</f>
        <v>0</v>
      </c>
      <c r="V26" s="74">
        <f>_xlfn.IFNA(VLOOKUP(CONCATENATE($UW$5,$B26,$C26),'BUS2'!$A$8:$N$135,14,FALSE),0)</f>
        <v>0</v>
      </c>
      <c r="W26" s="74">
        <f>_xlfn.IFNA(VLOOKUP(CONCATENATE($W$5,$B26,$C26),BEV!$A$8:$N$135,14,FALSE),0)</f>
        <v>0</v>
      </c>
      <c r="X26" s="74">
        <f>_xlfn.IFNA(VLOOKUP(CONCATENATE($X$5,$B26,$C26),'OG2'!$A$6:$N$169,14,FALSE),0)</f>
        <v>0</v>
      </c>
      <c r="Y26" s="74">
        <f>_xlfn.IFNA(VLOOKUP(CONCATENATE($Y$5,$B26,$C26),'SER2'!$A$6:$N$133,14,FALSE),0)</f>
        <v>0</v>
      </c>
      <c r="Z26" s="74">
        <f>_xlfn.IFNA(VLOOKUP(CONCATENATE($Z$5,$B26,$C26),'DRY2'!$A$6:$N$133,14,FALSE),0)</f>
        <v>0</v>
      </c>
      <c r="AA26" s="74">
        <f>_xlfn.IFNA(VLOOKUP(CONCATENATE($AA$5,$B26,$C26),'BUN1'!$A$6:$N$124,14,FALSE),0)</f>
        <v>0</v>
      </c>
      <c r="AB26" s="711">
        <f>_xlfn.IFNA(VLOOKUP(CONCATENATE($AB$5,$B26,$C26),BAL!$A$6:$N$124,14,FALSE),0)</f>
        <v>0</v>
      </c>
      <c r="AC26" s="74">
        <f>_xlfn.IFNA(VLOOKUP(CONCATENATE($AC$5,$B26,$C26),'MR1'!$A$6:$N$135,14,FALSE),0)</f>
        <v>0</v>
      </c>
      <c r="AD26" s="74">
        <f>_xlfn.IFNA(VLOOKUP(CONCATENATE($AD$5,$B26,$C26),'CAP2'!$A$6:$O$129,14,FALSE),0)</f>
        <v>0</v>
      </c>
      <c r="AE26" s="74">
        <f>_xlfn.IFNA(VLOOKUP(CONCATENATE($AE$5,$B26,$C26),'ESP2'!$A$6:$O$129,14,FALSE),0)</f>
        <v>0</v>
      </c>
      <c r="AF26" s="74">
        <f>_xlfn.IFNA(VLOOKUP(CONCATENATE($AF$5,$B26,$C26),'BUN2'!$A$6:$N$134,14,FALSE),0)</f>
        <v>0</v>
      </c>
      <c r="AG26" s="74">
        <f>_xlfn.IFNA(VLOOKUP(CONCATENATE($AG$5,$B26,$C26),SC!$A$6:$N$135,14,FALSE),0)</f>
        <v>0</v>
      </c>
      <c r="AH26" s="74">
        <f>_xlfn.IFNA(VLOOKUP(CONCATENATE($AH$5,$B26,$C26),'OG3'!$A$6:$N$131,14,FALSE),0)</f>
        <v>0</v>
      </c>
      <c r="AI26" s="74">
        <f>_xlfn.IFNA(VLOOKUP(CONCATENATE($AI$5,$B26,$C26),'MR2'!$A$6:$N$131,14,FALSE),0)</f>
        <v>0</v>
      </c>
      <c r="AJ26" s="74">
        <f>_xlfn.IFNA(VLOOKUP(CONCATENATE($AJ$5,$B26,$C26),'BUS3'!$A$6:$N$135,14,FALSE),0)</f>
        <v>0</v>
      </c>
      <c r="AK26" s="74">
        <f>_xlfn.IFNA(VLOOKUP(CONCATENATE($AK$5,$B26,$C26),'ESP4'!$A$6:$N$135,14,FALSE),0)</f>
        <v>0</v>
      </c>
      <c r="AL26" s="75">
        <f>_xlfn.IFNA(VLOOKUP(CONCATENATE($AL$5,$B26,$C26),FEST!$A$6:$N$133,14,FALSE),0)</f>
        <v>0</v>
      </c>
      <c r="AM26" s="75">
        <f>_xlfn.IFNA(VLOOKUP(CONCATENATE($AM$5,$B26,$C26),'MR3'!$A$6:$N$133,14,FALSE),0)</f>
        <v>0</v>
      </c>
      <c r="AN26" s="75">
        <f>_xlfn.IFNA(VLOOKUP(CONCATENATE($AN$5,$B26,$C26),'BUS4'!$A$6:$N$133,14,FALSE),0)</f>
        <v>0</v>
      </c>
      <c r="AO26" s="75">
        <f>_xlfn.IFNA(VLOOKUP(CONCATENATE($AO$5,$B26,$C26),'MR3'!$A$6:$N$77,14,FALSE),0)</f>
        <v>0</v>
      </c>
      <c r="AP26" s="75">
        <f>_xlfn.IFNA(VLOOKUP(CONCATENATE($AP$5,$B26,$C26),'BUS4'!$A$6:$N$250,14,FALSE),0)</f>
        <v>0</v>
      </c>
      <c r="AQ26" s="75"/>
      <c r="AR26" s="75"/>
      <c r="AS26" s="75"/>
      <c r="AT26" s="75">
        <f>_xlfn.IFNA(VLOOKUP(CONCATENATE($AT$5,$B26,$C26),'MR1'!$A$6:$N$135,14,FALSE),0)</f>
        <v>0</v>
      </c>
      <c r="AU26" s="405"/>
      <c r="AV26" s="76">
        <f>_xlfn.IFNA(VLOOKUP(CONCATENATE($AU$5,$B26,$C26),'BUS4'!$A$6:$N$135,14,FALSE),0)</f>
        <v>0</v>
      </c>
      <c r="AW26" s="40"/>
    </row>
    <row r="27" spans="1:49" x14ac:dyDescent="0.3">
      <c r="A27" s="782"/>
      <c r="B27" s="315" t="s">
        <v>268</v>
      </c>
      <c r="C27" s="316" t="s">
        <v>269</v>
      </c>
      <c r="D27" s="316"/>
      <c r="E27" s="316" t="s">
        <v>237</v>
      </c>
      <c r="F27" s="317">
        <v>45380</v>
      </c>
      <c r="G27" s="318">
        <v>11</v>
      </c>
      <c r="H27" s="69">
        <f t="shared" si="5"/>
        <v>0</v>
      </c>
      <c r="I27" s="70">
        <f t="shared" si="6"/>
        <v>0</v>
      </c>
      <c r="J27" s="73">
        <f t="shared" si="7"/>
        <v>10</v>
      </c>
      <c r="K27" s="74">
        <f>_xlfn.IFNA(VLOOKUP(CONCATENATE($J$5,$B27,$C27),'ESP1'!$A$6:$N$135,14,FALSE),0)</f>
        <v>0</v>
      </c>
      <c r="L27" s="74">
        <f>_xlfn.IFNA(VLOOKUP(CONCATENATE($L$5,$B27,$C27),'CAP1'!$A$6:$N$107,14,FALSE),0)</f>
        <v>0</v>
      </c>
      <c r="M27" s="711">
        <f>_xlfn.IFNA(VLOOKUP(CONCATENATE(M$5,$B27,$C27),WEST!$A$6:$N$107,14,FALSE),0)</f>
        <v>0</v>
      </c>
      <c r="N27" s="711">
        <f>_xlfn.IFNA(VLOOKUP(CONCATENATE($N$5,$B27,$C27),MUR!$A$6:$N$95,14,FALSE),0)</f>
        <v>0</v>
      </c>
      <c r="O27" s="74">
        <f>_xlfn.IFNA(VLOOKUP(CONCATENATE($O$5,$B27,$C27),'SER1'!$A$6:$N$131,14,FALSE),0)</f>
        <v>0</v>
      </c>
      <c r="P27" s="74">
        <f>_xlfn.IFNA(VLOOKUP(CONCATENATE($P$5,$B27,$C27),'BUS1'!$A$6:$N$110,14,FALSE),0)</f>
        <v>0</v>
      </c>
      <c r="Q27" s="74">
        <f>_xlfn.IFNA(VLOOKUP(CONCATENATE($Q$5,$B27,$C27),'OG1'!$A$6:$N$135,14,FALSE),0)</f>
        <v>0</v>
      </c>
      <c r="R27" s="74">
        <f>_xlfn.IFNA(VLOOKUP(CONCATENATE($RR$5,$B27,$C27),'DRY1'!$A$6:$N$133,14,FALSE),0)</f>
        <v>0</v>
      </c>
      <c r="S27" s="74">
        <f>_xlfn.IFNA(VLOOKUP(CONCATENATE($S$5,$B27,$C27),DARD!G28,FALSE),0)</f>
        <v>0</v>
      </c>
      <c r="T27" s="74">
        <f>_xlfn.IFNA(VLOOKUP(CONCATENATE($T$5,$B27,$C27),'HO1'!$A$6:$N$56,14,FALSE),0)</f>
        <v>0</v>
      </c>
      <c r="U27" s="74">
        <f>_xlfn.IFNA(VLOOKUP(CONCATENATE($U$5,$B27,$C27),VIR!$A$6:$N$135,14,FALSE),0)</f>
        <v>0</v>
      </c>
      <c r="V27" s="74">
        <f>_xlfn.IFNA(VLOOKUP(CONCATENATE($UW$5,$B27,$C27),'BUS2'!$A$8:$N$135,14,FALSE),0)</f>
        <v>0</v>
      </c>
      <c r="W27" s="74">
        <f>_xlfn.IFNA(VLOOKUP(CONCATENATE($W$5,$B27,$C27),BEV!$A$8:$N$135,14,FALSE),0)</f>
        <v>0</v>
      </c>
      <c r="X27" s="74">
        <f>_xlfn.IFNA(VLOOKUP(CONCATENATE($X$5,$B27,$C27),'OG2'!$A$6:$N$169,14,FALSE),0)</f>
        <v>0</v>
      </c>
      <c r="Y27" s="74">
        <f>_xlfn.IFNA(VLOOKUP(CONCATENATE($Y$5,$B27,$C27),'SER2'!$A$6:$N$133,14,FALSE),0)</f>
        <v>0</v>
      </c>
      <c r="Z27" s="74">
        <f>_xlfn.IFNA(VLOOKUP(CONCATENATE($Z$5,$B27,$C27),'DRY2'!$A$6:$N$133,14,FALSE),0)</f>
        <v>0</v>
      </c>
      <c r="AA27" s="74">
        <f>_xlfn.IFNA(VLOOKUP(CONCATENATE($AA$5,$B27,$C27),'BUN1'!$A$6:$N$124,14,FALSE),0)</f>
        <v>0</v>
      </c>
      <c r="AB27" s="711">
        <f>_xlfn.IFNA(VLOOKUP(CONCATENATE($AB$5,$B27,$C27),BAL!$A$6:$N$124,14,FALSE),0)</f>
        <v>0</v>
      </c>
      <c r="AC27" s="74">
        <f>_xlfn.IFNA(VLOOKUP(CONCATENATE($AC$5,$B27,$C27),'MR1'!$A$6:$N$135,14,FALSE),0)</f>
        <v>0</v>
      </c>
      <c r="AD27" s="74">
        <f>_xlfn.IFNA(VLOOKUP(CONCATENATE($AD$5,$B27,$C27),'CAP2'!$A$6:$O$129,14,FALSE),0)</f>
        <v>0</v>
      </c>
      <c r="AE27" s="74">
        <f>_xlfn.IFNA(VLOOKUP(CONCATENATE($AE$5,$B27,$C27),'ESP2'!$A$6:$O$129,14,FALSE),0)</f>
        <v>0</v>
      </c>
      <c r="AF27" s="74">
        <f>_xlfn.IFNA(VLOOKUP(CONCATENATE($AF$5,$B27,$C27),'BUN2'!$A$6:$N$134,14,FALSE),0)</f>
        <v>0</v>
      </c>
      <c r="AG27" s="74">
        <f>_xlfn.IFNA(VLOOKUP(CONCATENATE($AG$5,$B27,$C27),SC!$A$6:$N$135,14,FALSE),0)</f>
        <v>0</v>
      </c>
      <c r="AH27" s="74">
        <f>_xlfn.IFNA(VLOOKUP(CONCATENATE($AH$5,$B27,$C27),'OG3'!$A$6:$N$131,14,FALSE),0)</f>
        <v>0</v>
      </c>
      <c r="AI27" s="74">
        <f>_xlfn.IFNA(VLOOKUP(CONCATENATE($AI$5,$B27,$C27),'MR2'!$A$6:$N$131,14,FALSE),0)</f>
        <v>0</v>
      </c>
      <c r="AJ27" s="74">
        <f>_xlfn.IFNA(VLOOKUP(CONCATENATE($AJ$5,$B27,$C27),'BUS3'!$A$6:$N$135,14,FALSE),0)</f>
        <v>0</v>
      </c>
      <c r="AK27" s="74">
        <f>_xlfn.IFNA(VLOOKUP(CONCATENATE($AK$5,$B27,$C27),'ESP4'!$A$6:$N$135,14,FALSE),0)</f>
        <v>0</v>
      </c>
      <c r="AL27" s="75">
        <f>_xlfn.IFNA(VLOOKUP(CONCATENATE($AL$5,$B27,$C27),FEST!$A$6:$N$133,14,FALSE),0)</f>
        <v>0</v>
      </c>
      <c r="AM27" s="75">
        <f>_xlfn.IFNA(VLOOKUP(CONCATENATE($AM$5,$B27,$C27),'MR3'!$A$6:$N$133,14,FALSE),0)</f>
        <v>0</v>
      </c>
      <c r="AN27" s="75">
        <f>_xlfn.IFNA(VLOOKUP(CONCATENATE($AN$5,$B27,$C27),'BUS4'!$A$6:$N$133,14,FALSE),0)</f>
        <v>0</v>
      </c>
      <c r="AO27" s="75">
        <f>_xlfn.IFNA(VLOOKUP(CONCATENATE($AO$5,$B27,$C27),'MR3'!$A$6:$N$77,14,FALSE),0)</f>
        <v>0</v>
      </c>
      <c r="AP27" s="75">
        <f>_xlfn.IFNA(VLOOKUP(CONCATENATE($AP$5,$B27,$C27),'BUS4'!$A$6:$N$250,14,FALSE),0)</f>
        <v>0</v>
      </c>
      <c r="AQ27" s="75"/>
      <c r="AR27" s="75"/>
      <c r="AS27" s="75"/>
      <c r="AT27" s="75">
        <f>_xlfn.IFNA(VLOOKUP(CONCATENATE($AT$5,$B27,$C27),'MR1'!$A$6:$N$135,14,FALSE),0)</f>
        <v>0</v>
      </c>
      <c r="AU27" s="405"/>
      <c r="AV27" s="76">
        <f>_xlfn.IFNA(VLOOKUP(CONCATENATE($AU$5,$B27,$C27),'BUS4'!$A$6:$N$135,14,FALSE),0)</f>
        <v>0</v>
      </c>
      <c r="AW27" s="40"/>
    </row>
    <row r="28" spans="1:49" x14ac:dyDescent="0.3">
      <c r="A28" s="782"/>
      <c r="B28" s="315" t="s">
        <v>270</v>
      </c>
      <c r="C28" s="316" t="s">
        <v>271</v>
      </c>
      <c r="D28" s="316"/>
      <c r="E28" s="316" t="s">
        <v>197</v>
      </c>
      <c r="F28" s="317">
        <v>45388</v>
      </c>
      <c r="G28" s="318">
        <v>13</v>
      </c>
      <c r="H28" s="69">
        <f t="shared" si="5"/>
        <v>0</v>
      </c>
      <c r="I28" s="70">
        <f t="shared" si="6"/>
        <v>0</v>
      </c>
      <c r="J28" s="73">
        <f t="shared" si="7"/>
        <v>10</v>
      </c>
      <c r="K28" s="74">
        <f>_xlfn.IFNA(VLOOKUP(CONCATENATE($J$5,$B28,$C28),'ESP1'!$A$6:$N$135,14,FALSE),0)</f>
        <v>0</v>
      </c>
      <c r="L28" s="74">
        <f>_xlfn.IFNA(VLOOKUP(CONCATENATE($L$5,$B28,$C28),'CAP1'!$A$6:$N$107,14,FALSE),0)</f>
        <v>0</v>
      </c>
      <c r="M28" s="711">
        <f>_xlfn.IFNA(VLOOKUP(CONCATENATE(M$5,$B28,$C28),WEST!$A$6:$N$107,14,FALSE),0)</f>
        <v>0</v>
      </c>
      <c r="N28" s="711">
        <f>_xlfn.IFNA(VLOOKUP(CONCATENATE($N$5,$B28,$C28),MUR!$A$6:$N$95,14,FALSE),0)</f>
        <v>0</v>
      </c>
      <c r="O28" s="74">
        <f>_xlfn.IFNA(VLOOKUP(CONCATENATE($O$5,$B28,$C28),'SER1'!$A$6:$N$131,14,FALSE),0)</f>
        <v>0</v>
      </c>
      <c r="P28" s="74">
        <f>_xlfn.IFNA(VLOOKUP(CONCATENATE($P$5,$B28,$C28),'BUS1'!$A$6:$N$110,14,FALSE),0)</f>
        <v>0</v>
      </c>
      <c r="Q28" s="74">
        <f>_xlfn.IFNA(VLOOKUP(CONCATENATE($Q$5,$B28,$C28),'OG1'!$A$6:$N$135,14,FALSE),0)</f>
        <v>0</v>
      </c>
      <c r="R28" s="74">
        <f>_xlfn.IFNA(VLOOKUP(CONCATENATE($RR$5,$B28,$C28),'DRY1'!$A$6:$N$133,14,FALSE),0)</f>
        <v>0</v>
      </c>
      <c r="S28" s="74">
        <f>_xlfn.IFNA(VLOOKUP(CONCATENATE($S$5,$B28,$C28),DARD!G29,FALSE),0)</f>
        <v>0</v>
      </c>
      <c r="T28" s="74">
        <f>_xlfn.IFNA(VLOOKUP(CONCATENATE($T$5,$B28,$C28),'HO1'!$A$6:$N$56,14,FALSE),0)</f>
        <v>0</v>
      </c>
      <c r="U28" s="74">
        <f>_xlfn.IFNA(VLOOKUP(CONCATENATE($U$5,$B28,$C28),VIR!$A$6:$N$135,14,FALSE),0)</f>
        <v>0</v>
      </c>
      <c r="V28" s="74">
        <f>_xlfn.IFNA(VLOOKUP(CONCATENATE($UW$5,$B28,$C28),'BUS2'!$A$8:$N$135,14,FALSE),0)</f>
        <v>0</v>
      </c>
      <c r="W28" s="74">
        <f>_xlfn.IFNA(VLOOKUP(CONCATENATE($W$5,$B28,$C28),BEV!$A$8:$N$135,14,FALSE),0)</f>
        <v>0</v>
      </c>
      <c r="X28" s="74">
        <f>_xlfn.IFNA(VLOOKUP(CONCATENATE($X$5,$B28,$C28),'OG2'!$A$6:$N$169,14,FALSE),0)</f>
        <v>0</v>
      </c>
      <c r="Y28" s="74">
        <f>_xlfn.IFNA(VLOOKUP(CONCATENATE($Y$5,$B28,$C28),'SER2'!$A$6:$N$133,14,FALSE),0)</f>
        <v>0</v>
      </c>
      <c r="Z28" s="74">
        <f>_xlfn.IFNA(VLOOKUP(CONCATENATE($Z$5,$B28,$C28),'DRY2'!$A$6:$N$133,14,FALSE),0)</f>
        <v>0</v>
      </c>
      <c r="AA28" s="74">
        <f>_xlfn.IFNA(VLOOKUP(CONCATENATE($AA$5,$B28,$C28),'BUN1'!$A$6:$N$124,14,FALSE),0)</f>
        <v>0</v>
      </c>
      <c r="AB28" s="711">
        <f>_xlfn.IFNA(VLOOKUP(CONCATENATE($AB$5,$B28,$C28),BAL!$A$6:$N$124,14,FALSE),0)</f>
        <v>0</v>
      </c>
      <c r="AC28" s="74">
        <f>_xlfn.IFNA(VLOOKUP(CONCATENATE($AC$5,$B28,$C28),'MR1'!$A$6:$N$135,14,FALSE),0)</f>
        <v>0</v>
      </c>
      <c r="AD28" s="74">
        <f>_xlfn.IFNA(VLOOKUP(CONCATENATE($AD$5,$B28,$C28),'CAP2'!$A$6:$O$129,14,FALSE),0)</f>
        <v>0</v>
      </c>
      <c r="AE28" s="74">
        <f>_xlfn.IFNA(VLOOKUP(CONCATENATE($AE$5,$B28,$C28),'ESP2'!$A$6:$O$129,14,FALSE),0)</f>
        <v>0</v>
      </c>
      <c r="AF28" s="74">
        <f>_xlfn.IFNA(VLOOKUP(CONCATENATE($AF$5,$B28,$C28),'BUN2'!$A$6:$N$134,14,FALSE),0)</f>
        <v>0</v>
      </c>
      <c r="AG28" s="74">
        <f>_xlfn.IFNA(VLOOKUP(CONCATENATE($AG$5,$B28,$C28),SC!$A$6:$N$135,14,FALSE),0)</f>
        <v>0</v>
      </c>
      <c r="AH28" s="74">
        <f>_xlfn.IFNA(VLOOKUP(CONCATENATE($AH$5,$B28,$C28),'OG3'!$A$6:$N$131,14,FALSE),0)</f>
        <v>0</v>
      </c>
      <c r="AI28" s="74">
        <f>_xlfn.IFNA(VLOOKUP(CONCATENATE($AI$5,$B28,$C28),'MR2'!$A$6:$N$131,14,FALSE),0)</f>
        <v>0</v>
      </c>
      <c r="AJ28" s="74">
        <f>_xlfn.IFNA(VLOOKUP(CONCATENATE($AJ$5,$B28,$C28),'BUS3'!$A$6:$N$135,14,FALSE),0)</f>
        <v>0</v>
      </c>
      <c r="AK28" s="74">
        <f>_xlfn.IFNA(VLOOKUP(CONCATENATE($AK$5,$B28,$C28),'ESP4'!$A$6:$N$135,14,FALSE),0)</f>
        <v>0</v>
      </c>
      <c r="AL28" s="75">
        <f>_xlfn.IFNA(VLOOKUP(CONCATENATE($AL$5,$B28,$C28),FEST!$A$6:$N$133,14,FALSE),0)</f>
        <v>0</v>
      </c>
      <c r="AM28" s="75">
        <f>_xlfn.IFNA(VLOOKUP(CONCATENATE($AM$5,$B28,$C28),'MR3'!$A$6:$N$133,14,FALSE),0)</f>
        <v>0</v>
      </c>
      <c r="AN28" s="75">
        <f>_xlfn.IFNA(VLOOKUP(CONCATENATE($AN$5,$B28,$C28),'BUS4'!$A$6:$N$133,14,FALSE),0)</f>
        <v>0</v>
      </c>
      <c r="AO28" s="75">
        <f>_xlfn.IFNA(VLOOKUP(CONCATENATE($AO$5,$B28,$C28),'MR3'!$A$6:$N$77,14,FALSE),0)</f>
        <v>0</v>
      </c>
      <c r="AP28" s="75">
        <f>_xlfn.IFNA(VLOOKUP(CONCATENATE($AP$5,$B28,$C28),'BUS4'!$A$6:$N$250,14,FALSE),0)</f>
        <v>0</v>
      </c>
      <c r="AQ28" s="75"/>
      <c r="AR28" s="75"/>
      <c r="AS28" s="75"/>
      <c r="AT28" s="75">
        <f>_xlfn.IFNA(VLOOKUP(CONCATENATE($AT$5,$B28,$C28),'MR1'!$A$6:$N$135,14,FALSE),0)</f>
        <v>0</v>
      </c>
      <c r="AU28" s="405"/>
      <c r="AV28" s="76">
        <f>_xlfn.IFNA(VLOOKUP(CONCATENATE($AU$5,$B28,$C28),'BUS4'!$A$6:$N$135,14,FALSE),0)</f>
        <v>0</v>
      </c>
      <c r="AW28" s="40"/>
    </row>
    <row r="29" spans="1:49" x14ac:dyDescent="0.3">
      <c r="A29" s="782"/>
      <c r="B29" s="315" t="s">
        <v>272</v>
      </c>
      <c r="C29" s="316" t="s">
        <v>273</v>
      </c>
      <c r="D29" s="316"/>
      <c r="E29" s="316" t="s">
        <v>224</v>
      </c>
      <c r="F29" s="317">
        <v>45389</v>
      </c>
      <c r="G29" s="318">
        <v>12</v>
      </c>
      <c r="H29" s="69">
        <f t="shared" si="5"/>
        <v>0</v>
      </c>
      <c r="I29" s="70">
        <f t="shared" si="6"/>
        <v>0</v>
      </c>
      <c r="J29" s="73">
        <f t="shared" si="7"/>
        <v>10</v>
      </c>
      <c r="K29" s="74">
        <f>_xlfn.IFNA(VLOOKUP(CONCATENATE($J$5,$B29,$C29),'ESP1'!$A$6:$N$135,14,FALSE),0)</f>
        <v>0</v>
      </c>
      <c r="L29" s="74">
        <f>_xlfn.IFNA(VLOOKUP(CONCATENATE($L$5,$B29,$C29),'CAP1'!$A$6:$N$107,14,FALSE),0)</f>
        <v>0</v>
      </c>
      <c r="M29" s="711">
        <f>_xlfn.IFNA(VLOOKUP(CONCATENATE(M$5,$B29,$C29),WEST!$A$6:$N$107,14,FALSE),0)</f>
        <v>0</v>
      </c>
      <c r="N29" s="711">
        <f>_xlfn.IFNA(VLOOKUP(CONCATENATE($N$5,$B29,$C29),MUR!$A$6:$N$95,14,FALSE),0)</f>
        <v>0</v>
      </c>
      <c r="O29" s="74">
        <f>_xlfn.IFNA(VLOOKUP(CONCATENATE($O$5,$B29,$C29),'SER1'!$A$6:$N$131,14,FALSE),0)</f>
        <v>0</v>
      </c>
      <c r="P29" s="74">
        <f>_xlfn.IFNA(VLOOKUP(CONCATENATE($P$5,$B29,$C29),'BUS1'!$A$6:$N$110,14,FALSE),0)</f>
        <v>0</v>
      </c>
      <c r="Q29" s="74">
        <f>_xlfn.IFNA(VLOOKUP(CONCATENATE($Q$5,$B29,$C29),'OG1'!$A$6:$N$135,14,FALSE),0)</f>
        <v>0</v>
      </c>
      <c r="R29" s="74">
        <f>_xlfn.IFNA(VLOOKUP(CONCATENATE($RR$5,$B29,$C29),'DRY1'!$A$6:$N$133,14,FALSE),0)</f>
        <v>0</v>
      </c>
      <c r="S29" s="74">
        <f>_xlfn.IFNA(VLOOKUP(CONCATENATE($S$5,$B29,$C29),DARD!G30,FALSE),0)</f>
        <v>0</v>
      </c>
      <c r="T29" s="74">
        <f>_xlfn.IFNA(VLOOKUP(CONCATENATE($T$5,$B29,$C29),'HO1'!$A$6:$N$56,14,FALSE),0)</f>
        <v>0</v>
      </c>
      <c r="U29" s="74">
        <f>_xlfn.IFNA(VLOOKUP(CONCATENATE($U$5,$B29,$C29),VIR!$A$6:$N$135,14,FALSE),0)</f>
        <v>0</v>
      </c>
      <c r="V29" s="74">
        <f>_xlfn.IFNA(VLOOKUP(CONCATENATE($UW$5,$B29,$C29),'BUS2'!$A$8:$N$135,14,FALSE),0)</f>
        <v>0</v>
      </c>
      <c r="W29" s="74">
        <f>_xlfn.IFNA(VLOOKUP(CONCATENATE($W$5,$B29,$C29),BEV!$A$8:$N$135,14,FALSE),0)</f>
        <v>0</v>
      </c>
      <c r="X29" s="74">
        <f>_xlfn.IFNA(VLOOKUP(CONCATENATE($X$5,$B29,$C29),'OG2'!$A$6:$N$169,14,FALSE),0)</f>
        <v>0</v>
      </c>
      <c r="Y29" s="74">
        <f>_xlfn.IFNA(VLOOKUP(CONCATENATE($Y$5,$B29,$C29),'SER2'!$A$6:$N$133,14,FALSE),0)</f>
        <v>0</v>
      </c>
      <c r="Z29" s="74">
        <f>_xlfn.IFNA(VLOOKUP(CONCATENATE($Z$5,$B29,$C29),'DRY2'!$A$6:$N$133,14,FALSE),0)</f>
        <v>0</v>
      </c>
      <c r="AA29" s="74">
        <f>_xlfn.IFNA(VLOOKUP(CONCATENATE($AA$5,$B29,$C29),'BUN1'!$A$6:$N$124,14,FALSE),0)</f>
        <v>0</v>
      </c>
      <c r="AB29" s="711">
        <f>_xlfn.IFNA(VLOOKUP(CONCATENATE($AB$5,$B29,$C29),BAL!$A$6:$N$124,14,FALSE),0)</f>
        <v>0</v>
      </c>
      <c r="AC29" s="74">
        <f>_xlfn.IFNA(VLOOKUP(CONCATENATE($AC$5,$B29,$C29),'MR1'!$A$6:$N$135,14,FALSE),0)</f>
        <v>0</v>
      </c>
      <c r="AD29" s="74">
        <f>_xlfn.IFNA(VLOOKUP(CONCATENATE($AD$5,$B29,$C29),'CAP2'!$A$6:$O$129,14,FALSE),0)</f>
        <v>0</v>
      </c>
      <c r="AE29" s="74">
        <f>_xlfn.IFNA(VLOOKUP(CONCATENATE($AE$5,$B29,$C29),'ESP2'!$A$6:$O$129,14,FALSE),0)</f>
        <v>0</v>
      </c>
      <c r="AF29" s="74">
        <f>_xlfn.IFNA(VLOOKUP(CONCATENATE($AF$5,$B29,$C29),'BUN2'!$A$6:$N$134,14,FALSE),0)</f>
        <v>0</v>
      </c>
      <c r="AG29" s="74">
        <f>_xlfn.IFNA(VLOOKUP(CONCATENATE($AG$5,$B29,$C29),SC!$A$6:$N$135,14,FALSE),0)</f>
        <v>0</v>
      </c>
      <c r="AH29" s="74">
        <f>_xlfn.IFNA(VLOOKUP(CONCATENATE($AH$5,$B29,$C29),'OG3'!$A$6:$N$131,14,FALSE),0)</f>
        <v>0</v>
      </c>
      <c r="AI29" s="74">
        <f>_xlfn.IFNA(VLOOKUP(CONCATENATE($AI$5,$B29,$C29),'MR2'!$A$6:$N$131,14,FALSE),0)</f>
        <v>0</v>
      </c>
      <c r="AJ29" s="74">
        <f>_xlfn.IFNA(VLOOKUP(CONCATENATE($AJ$5,$B29,$C29),'BUS3'!$A$6:$N$135,14,FALSE),0)</f>
        <v>0</v>
      </c>
      <c r="AK29" s="74">
        <f>_xlfn.IFNA(VLOOKUP(CONCATENATE($AK$5,$B29,$C29),'ESP4'!$A$6:$N$135,14,FALSE),0)</f>
        <v>0</v>
      </c>
      <c r="AL29" s="75">
        <f>_xlfn.IFNA(VLOOKUP(CONCATENATE($AL$5,$B29,$C29),FEST!$A$6:$N$133,14,FALSE),0)</f>
        <v>0</v>
      </c>
      <c r="AM29" s="75">
        <f>_xlfn.IFNA(VLOOKUP(CONCATENATE($AM$5,$B29,$C29),'MR3'!$A$6:$N$133,14,FALSE),0)</f>
        <v>0</v>
      </c>
      <c r="AN29" s="75">
        <f>_xlfn.IFNA(VLOOKUP(CONCATENATE($AN$5,$B29,$C29),'BUS4'!$A$6:$N$133,14,FALSE),0)</f>
        <v>0</v>
      </c>
      <c r="AO29" s="75">
        <f>_xlfn.IFNA(VLOOKUP(CONCATENATE($AO$5,$B29,$C29),'MR3'!$A$6:$N$77,14,FALSE),0)</f>
        <v>0</v>
      </c>
      <c r="AP29" s="75">
        <f>_xlfn.IFNA(VLOOKUP(CONCATENATE($AP$5,$B29,$C29),'BUS4'!$A$6:$N$250,14,FALSE),0)</f>
        <v>0</v>
      </c>
      <c r="AQ29" s="75"/>
      <c r="AR29" s="75"/>
      <c r="AS29" s="75"/>
      <c r="AT29" s="75">
        <f>_xlfn.IFNA(VLOOKUP(CONCATENATE($AT$5,$B29,$C29),'MR1'!$A$6:$N$135,14,FALSE),0)</f>
        <v>0</v>
      </c>
      <c r="AU29" s="405"/>
      <c r="AV29" s="76"/>
      <c r="AW29" s="40"/>
    </row>
    <row r="30" spans="1:49" x14ac:dyDescent="0.3">
      <c r="A30" s="782"/>
      <c r="B30" s="315" t="s">
        <v>274</v>
      </c>
      <c r="C30" s="316" t="s">
        <v>275</v>
      </c>
      <c r="D30" s="316"/>
      <c r="E30" s="316" t="s">
        <v>238</v>
      </c>
      <c r="F30" s="317">
        <v>45399</v>
      </c>
      <c r="G30" s="318">
        <v>12</v>
      </c>
      <c r="H30" s="69">
        <f t="shared" si="5"/>
        <v>0</v>
      </c>
      <c r="I30" s="70">
        <f t="shared" si="6"/>
        <v>0</v>
      </c>
      <c r="J30" s="73">
        <f t="shared" si="7"/>
        <v>10</v>
      </c>
      <c r="K30" s="74">
        <f>_xlfn.IFNA(VLOOKUP(CONCATENATE($J$5,$B30,$C30),'ESP1'!$A$6:$N$135,14,FALSE),0)</f>
        <v>0</v>
      </c>
      <c r="L30" s="74">
        <f>_xlfn.IFNA(VLOOKUP(CONCATENATE($L$5,$B30,$C30),'CAP1'!$A$6:$N$107,14,FALSE),0)</f>
        <v>0</v>
      </c>
      <c r="M30" s="711">
        <f>_xlfn.IFNA(VLOOKUP(CONCATENATE(M$5,$B30,$C30),WEST!$A$6:$N$107,14,FALSE),0)</f>
        <v>0</v>
      </c>
      <c r="N30" s="711">
        <f>_xlfn.IFNA(VLOOKUP(CONCATENATE($N$5,$B30,$C30),MUR!$A$6:$N$95,14,FALSE),0)</f>
        <v>0</v>
      </c>
      <c r="O30" s="74">
        <f>_xlfn.IFNA(VLOOKUP(CONCATENATE($O$5,$B30,$C30),'SER1'!$A$6:$N$131,14,FALSE),0)</f>
        <v>0</v>
      </c>
      <c r="P30" s="74">
        <f>_xlfn.IFNA(VLOOKUP(CONCATENATE($P$5,$B30,$C30),'BUS1'!$A$6:$N$110,14,FALSE),0)</f>
        <v>0</v>
      </c>
      <c r="Q30" s="74">
        <f>_xlfn.IFNA(VLOOKUP(CONCATENATE($Q$5,$B30,$C30),'OG1'!$A$6:$N$135,14,FALSE),0)</f>
        <v>0</v>
      </c>
      <c r="R30" s="74">
        <f>_xlfn.IFNA(VLOOKUP(CONCATENATE($RR$5,$B30,$C30),'DRY1'!$A$6:$N$133,14,FALSE),0)</f>
        <v>0</v>
      </c>
      <c r="S30" s="74">
        <f>_xlfn.IFNA(VLOOKUP(CONCATENATE($S$5,$B30,$C30),DARD!G31,FALSE),0)</f>
        <v>0</v>
      </c>
      <c r="T30" s="74">
        <f>_xlfn.IFNA(VLOOKUP(CONCATENATE($T$5,$B30,$C30),'HO1'!$A$6:$N$56,14,FALSE),0)</f>
        <v>0</v>
      </c>
      <c r="U30" s="74">
        <f>_xlfn.IFNA(VLOOKUP(CONCATENATE($U$5,$B30,$C30),VIR!$A$6:$N$135,14,FALSE),0)</f>
        <v>0</v>
      </c>
      <c r="V30" s="74">
        <f>_xlfn.IFNA(VLOOKUP(CONCATENATE($UW$5,$B30,$C30),'BUS2'!$A$8:$N$135,14,FALSE),0)</f>
        <v>0</v>
      </c>
      <c r="W30" s="74">
        <f>_xlfn.IFNA(VLOOKUP(CONCATENATE($W$5,$B30,$C30),BEV!$A$8:$N$135,14,FALSE),0)</f>
        <v>0</v>
      </c>
      <c r="X30" s="74">
        <f>_xlfn.IFNA(VLOOKUP(CONCATENATE($X$5,$B30,$C30),'OG2'!$A$6:$N$169,14,FALSE),0)</f>
        <v>0</v>
      </c>
      <c r="Y30" s="74">
        <f>_xlfn.IFNA(VLOOKUP(CONCATENATE($Y$5,$B30,$C30),'SER2'!$A$6:$N$133,14,FALSE),0)</f>
        <v>0</v>
      </c>
      <c r="Z30" s="74">
        <f>_xlfn.IFNA(VLOOKUP(CONCATENATE($Z$5,$B30,$C30),'DRY2'!$A$6:$N$133,14,FALSE),0)</f>
        <v>0</v>
      </c>
      <c r="AA30" s="74">
        <f>_xlfn.IFNA(VLOOKUP(CONCATENATE($AA$5,$B30,$C30),'BUN1'!$A$6:$N$124,14,FALSE),0)</f>
        <v>0</v>
      </c>
      <c r="AB30" s="711">
        <f>_xlfn.IFNA(VLOOKUP(CONCATENATE($AB$5,$B30,$C30),BAL!$A$6:$N$124,14,FALSE),0)</f>
        <v>0</v>
      </c>
      <c r="AC30" s="74">
        <f>_xlfn.IFNA(VLOOKUP(CONCATENATE($AC$5,$B30,$C30),'MR1'!$A$6:$N$135,14,FALSE),0)</f>
        <v>0</v>
      </c>
      <c r="AD30" s="74">
        <f>_xlfn.IFNA(VLOOKUP(CONCATENATE($AD$5,$B30,$C30),'CAP2'!$A$6:$O$129,14,FALSE),0)</f>
        <v>0</v>
      </c>
      <c r="AE30" s="74">
        <f>_xlfn.IFNA(VLOOKUP(CONCATENATE($AE$5,$B30,$C30),'ESP2'!$A$6:$O$129,14,FALSE),0)</f>
        <v>0</v>
      </c>
      <c r="AF30" s="74">
        <f>_xlfn.IFNA(VLOOKUP(CONCATENATE($AF$5,$B30,$C30),'BUN2'!$A$6:$N$134,14,FALSE),0)</f>
        <v>0</v>
      </c>
      <c r="AG30" s="74">
        <f>_xlfn.IFNA(VLOOKUP(CONCATENATE($AG$5,$B30,$C30),SC!$A$6:$N$135,14,FALSE),0)</f>
        <v>0</v>
      </c>
      <c r="AH30" s="74">
        <f>_xlfn.IFNA(VLOOKUP(CONCATENATE($AH$5,$B30,$C30),'OG3'!$A$6:$N$131,14,FALSE),0)</f>
        <v>0</v>
      </c>
      <c r="AI30" s="74">
        <f>_xlfn.IFNA(VLOOKUP(CONCATENATE($AI$5,$B30,$C30),'MR2'!$A$6:$N$131,14,FALSE),0)</f>
        <v>0</v>
      </c>
      <c r="AJ30" s="74">
        <f>_xlfn.IFNA(VLOOKUP(CONCATENATE($AJ$5,$B30,$C30),'BUS3'!$A$6:$N$135,14,FALSE),0)</f>
        <v>0</v>
      </c>
      <c r="AK30" s="74">
        <f>_xlfn.IFNA(VLOOKUP(CONCATENATE($AK$5,$B30,$C30),'ESP4'!$A$6:$N$135,14,FALSE),0)</f>
        <v>0</v>
      </c>
      <c r="AL30" s="75">
        <f>_xlfn.IFNA(VLOOKUP(CONCATENATE($AL$5,$B30,$C30),FEST!$A$6:$N$133,14,FALSE),0)</f>
        <v>0</v>
      </c>
      <c r="AM30" s="75">
        <f>_xlfn.IFNA(VLOOKUP(CONCATENATE($AM$5,$B30,$C30),'MR3'!$A$6:$N$133,14,FALSE),0)</f>
        <v>0</v>
      </c>
      <c r="AN30" s="75">
        <f>_xlfn.IFNA(VLOOKUP(CONCATENATE($AN$5,$B30,$C30),'BUS4'!$A$6:$N$133,14,FALSE),0)</f>
        <v>0</v>
      </c>
      <c r="AO30" s="75">
        <f>_xlfn.IFNA(VLOOKUP(CONCATENATE($AO$5,$B30,$C30),'MR3'!$A$6:$N$77,14,FALSE),0)</f>
        <v>0</v>
      </c>
      <c r="AP30" s="75">
        <f>_xlfn.IFNA(VLOOKUP(CONCATENATE($AP$5,$B30,$C30),'BUS4'!$A$6:$N$250,14,FALSE),0)</f>
        <v>0</v>
      </c>
      <c r="AQ30" s="75"/>
      <c r="AR30" s="75"/>
      <c r="AS30" s="75"/>
      <c r="AT30" s="75">
        <f>_xlfn.IFNA(VLOOKUP(CONCATENATE($AT$5,$B30,$C30),'MR1'!$A$6:$N$135,14,FALSE),0)</f>
        <v>0</v>
      </c>
      <c r="AU30" s="405"/>
      <c r="AV30" s="76"/>
      <c r="AW30" s="40"/>
    </row>
    <row r="31" spans="1:49" x14ac:dyDescent="0.3">
      <c r="A31" s="782"/>
      <c r="B31" s="315" t="s">
        <v>276</v>
      </c>
      <c r="C31" s="316" t="s">
        <v>277</v>
      </c>
      <c r="D31" s="316"/>
      <c r="E31" s="316" t="s">
        <v>238</v>
      </c>
      <c r="F31" s="317">
        <v>45399</v>
      </c>
      <c r="G31" s="318">
        <v>9</v>
      </c>
      <c r="H31" s="69">
        <f t="shared" si="5"/>
        <v>0</v>
      </c>
      <c r="I31" s="70">
        <f t="shared" si="6"/>
        <v>0</v>
      </c>
      <c r="J31" s="73">
        <f t="shared" si="7"/>
        <v>10</v>
      </c>
      <c r="K31" s="74">
        <f>_xlfn.IFNA(VLOOKUP(CONCATENATE($J$5,$B31,$C31),'ESP1'!$A$6:$N$135,14,FALSE),0)</f>
        <v>0</v>
      </c>
      <c r="L31" s="74">
        <f>_xlfn.IFNA(VLOOKUP(CONCATENATE($L$5,$B31,$C31),'CAP1'!$A$6:$N$107,14,FALSE),0)</f>
        <v>0</v>
      </c>
      <c r="M31" s="711">
        <f>_xlfn.IFNA(VLOOKUP(CONCATENATE(M$5,$B31,$C31),WEST!$A$6:$N$107,14,FALSE),0)</f>
        <v>0</v>
      </c>
      <c r="N31" s="711">
        <f>_xlfn.IFNA(VLOOKUP(CONCATENATE($N$5,$B31,$C31),MUR!$A$6:$N$95,14,FALSE),0)</f>
        <v>0</v>
      </c>
      <c r="O31" s="74">
        <f>_xlfn.IFNA(VLOOKUP(CONCATENATE($O$5,$B31,$C31),'SER1'!$A$6:$N$131,14,FALSE),0)</f>
        <v>0</v>
      </c>
      <c r="P31" s="74">
        <f>_xlfn.IFNA(VLOOKUP(CONCATENATE($P$5,$B31,$C31),'BUS1'!$A$6:$N$110,14,FALSE),0)</f>
        <v>0</v>
      </c>
      <c r="Q31" s="74">
        <f>_xlfn.IFNA(VLOOKUP(CONCATENATE($Q$5,$B31,$C31),'OG1'!$A$6:$N$135,14,FALSE),0)</f>
        <v>0</v>
      </c>
      <c r="R31" s="74">
        <f>_xlfn.IFNA(VLOOKUP(CONCATENATE($RR$5,$B31,$C31),'DRY1'!$A$6:$N$133,14,FALSE),0)</f>
        <v>0</v>
      </c>
      <c r="S31" s="74">
        <f>_xlfn.IFNA(VLOOKUP(CONCATENATE($S$5,$B31,$C31),DARD!G32,FALSE),0)</f>
        <v>0</v>
      </c>
      <c r="T31" s="74">
        <f>_xlfn.IFNA(VLOOKUP(CONCATENATE($T$5,$B31,$C31),'HO1'!$A$6:$N$56,14,FALSE),0)</f>
        <v>0</v>
      </c>
      <c r="U31" s="74">
        <f>_xlfn.IFNA(VLOOKUP(CONCATENATE($U$5,$B31,$C31),VIR!$A$6:$N$135,14,FALSE),0)</f>
        <v>0</v>
      </c>
      <c r="V31" s="74">
        <f>_xlfn.IFNA(VLOOKUP(CONCATENATE($UW$5,$B31,$C31),'BUS2'!$A$8:$N$135,14,FALSE),0)</f>
        <v>0</v>
      </c>
      <c r="W31" s="74">
        <f>_xlfn.IFNA(VLOOKUP(CONCATENATE($W$5,$B31,$C31),BEV!$A$8:$N$135,14,FALSE),0)</f>
        <v>0</v>
      </c>
      <c r="X31" s="74">
        <f>_xlfn.IFNA(VLOOKUP(CONCATENATE($X$5,$B31,$C31),'OG2'!$A$6:$N$169,14,FALSE),0)</f>
        <v>0</v>
      </c>
      <c r="Y31" s="74">
        <f>_xlfn.IFNA(VLOOKUP(CONCATENATE($Y$5,$B31,$C31),'SER2'!$A$6:$N$133,14,FALSE),0)</f>
        <v>0</v>
      </c>
      <c r="Z31" s="74">
        <f>_xlfn.IFNA(VLOOKUP(CONCATENATE($Z$5,$B31,$C31),'DRY2'!$A$6:$N$133,14,FALSE),0)</f>
        <v>0</v>
      </c>
      <c r="AA31" s="74">
        <f>_xlfn.IFNA(VLOOKUP(CONCATENATE($AA$5,$B31,$C31),'BUN1'!$A$6:$N$124,14,FALSE),0)</f>
        <v>0</v>
      </c>
      <c r="AB31" s="711">
        <f>_xlfn.IFNA(VLOOKUP(CONCATENATE($AB$5,$B31,$C31),BAL!$A$6:$N$124,14,FALSE),0)</f>
        <v>0</v>
      </c>
      <c r="AC31" s="74">
        <f>_xlfn.IFNA(VLOOKUP(CONCATENATE($AC$5,$B31,$C31),'MR1'!$A$6:$N$135,14,FALSE),0)</f>
        <v>0</v>
      </c>
      <c r="AD31" s="74">
        <f>_xlfn.IFNA(VLOOKUP(CONCATENATE($AD$5,$B31,$C31),'CAP2'!$A$6:$O$129,14,FALSE),0)</f>
        <v>0</v>
      </c>
      <c r="AE31" s="74">
        <f>_xlfn.IFNA(VLOOKUP(CONCATENATE($AE$5,$B31,$C31),'ESP2'!$A$6:$O$129,14,FALSE),0)</f>
        <v>0</v>
      </c>
      <c r="AF31" s="74">
        <f>_xlfn.IFNA(VLOOKUP(CONCATENATE($AF$5,$B31,$C31),'BUN2'!$A$6:$N$134,14,FALSE),0)</f>
        <v>0</v>
      </c>
      <c r="AG31" s="74">
        <f>_xlfn.IFNA(VLOOKUP(CONCATENATE($AG$5,$B31,$C31),SC!$A$6:$N$135,14,FALSE),0)</f>
        <v>0</v>
      </c>
      <c r="AH31" s="74">
        <f>_xlfn.IFNA(VLOOKUP(CONCATENATE($AH$5,$B31,$C31),'OG3'!$A$6:$N$131,14,FALSE),0)</f>
        <v>0</v>
      </c>
      <c r="AI31" s="74">
        <f>_xlfn.IFNA(VLOOKUP(CONCATENATE($AI$5,$B31,$C31),'MR2'!$A$6:$N$131,14,FALSE),0)</f>
        <v>0</v>
      </c>
      <c r="AJ31" s="74">
        <f>_xlfn.IFNA(VLOOKUP(CONCATENATE($AJ$5,$B31,$C31),'BUS3'!$A$6:$N$135,14,FALSE),0)</f>
        <v>0</v>
      </c>
      <c r="AK31" s="74">
        <f>_xlfn.IFNA(VLOOKUP(CONCATENATE($AK$5,$B31,$C31),'ESP4'!$A$6:$N$135,14,FALSE),0)</f>
        <v>0</v>
      </c>
      <c r="AL31" s="75">
        <f>_xlfn.IFNA(VLOOKUP(CONCATENATE($AL$5,$B31,$C31),FEST!$A$6:$N$133,14,FALSE),0)</f>
        <v>0</v>
      </c>
      <c r="AM31" s="75">
        <f>_xlfn.IFNA(VLOOKUP(CONCATENATE($AM$5,$B31,$C31),'MR3'!$A$6:$N$133,14,FALSE),0)</f>
        <v>0</v>
      </c>
      <c r="AN31" s="75">
        <f>_xlfn.IFNA(VLOOKUP(CONCATENATE($AN$5,$B31,$C31),'BUS4'!$A$6:$N$133,14,FALSE),0)</f>
        <v>0</v>
      </c>
      <c r="AO31" s="75">
        <f>_xlfn.IFNA(VLOOKUP(CONCATENATE($AO$5,$B31,$C31),'MR3'!$A$6:$N$77,14,FALSE),0)</f>
        <v>0</v>
      </c>
      <c r="AP31" s="75">
        <f>_xlfn.IFNA(VLOOKUP(CONCATENATE($AP$5,$B31,$C31),'BUS4'!$A$6:$N$250,14,FALSE),0)</f>
        <v>0</v>
      </c>
      <c r="AQ31" s="75"/>
      <c r="AR31" s="75"/>
      <c r="AS31" s="75"/>
      <c r="AT31" s="75">
        <f>_xlfn.IFNA(VLOOKUP(CONCATENATE($AT$5,$B31,$C31),'MR1'!$A$6:$N$135,14,FALSE),0)</f>
        <v>0</v>
      </c>
      <c r="AU31" s="405"/>
      <c r="AV31" s="76"/>
      <c r="AW31" s="40"/>
    </row>
    <row r="32" spans="1:49" x14ac:dyDescent="0.3">
      <c r="A32" s="782"/>
      <c r="B32" s="315" t="s">
        <v>278</v>
      </c>
      <c r="C32" s="316" t="s">
        <v>279</v>
      </c>
      <c r="D32" s="316"/>
      <c r="E32" s="316" t="s">
        <v>200</v>
      </c>
      <c r="F32" s="317">
        <v>45402</v>
      </c>
      <c r="G32" s="318">
        <v>11</v>
      </c>
      <c r="H32" s="69">
        <f t="shared" si="5"/>
        <v>0</v>
      </c>
      <c r="I32" s="70">
        <f t="shared" si="6"/>
        <v>0</v>
      </c>
      <c r="J32" s="73">
        <f t="shared" si="7"/>
        <v>10</v>
      </c>
      <c r="K32" s="74">
        <f>_xlfn.IFNA(VLOOKUP(CONCATENATE($J$5,$B32,$C32),'ESP1'!$A$6:$N$135,14,FALSE),0)</f>
        <v>0</v>
      </c>
      <c r="L32" s="74">
        <f>_xlfn.IFNA(VLOOKUP(CONCATENATE($L$5,$B32,$C32),'CAP1'!$A$6:$N$107,14,FALSE),0)</f>
        <v>0</v>
      </c>
      <c r="M32" s="711">
        <f>_xlfn.IFNA(VLOOKUP(CONCATENATE(M$5,$B32,$C32),WEST!$A$6:$N$107,14,FALSE),0)</f>
        <v>0</v>
      </c>
      <c r="N32" s="711">
        <f>_xlfn.IFNA(VLOOKUP(CONCATENATE($N$5,$B32,$C32),MUR!$A$6:$N$95,14,FALSE),0)</f>
        <v>0</v>
      </c>
      <c r="O32" s="74">
        <f>_xlfn.IFNA(VLOOKUP(CONCATENATE($O$5,$B32,$C32),'SER1'!$A$6:$N$131,14,FALSE),0)</f>
        <v>0</v>
      </c>
      <c r="P32" s="74">
        <f>_xlfn.IFNA(VLOOKUP(CONCATENATE($P$5,$B32,$C32),'BUS1'!$A$6:$N$110,14,FALSE),0)</f>
        <v>0</v>
      </c>
      <c r="Q32" s="74">
        <f>_xlfn.IFNA(VLOOKUP(CONCATENATE($Q$5,$B32,$C32),'OG1'!$A$6:$N$135,14,FALSE),0)</f>
        <v>0</v>
      </c>
      <c r="R32" s="74">
        <f>_xlfn.IFNA(VLOOKUP(CONCATENATE($RR$5,$B32,$C32),'DRY1'!$A$6:$N$133,14,FALSE),0)</f>
        <v>0</v>
      </c>
      <c r="S32" s="74">
        <f>_xlfn.IFNA(VLOOKUP(CONCATENATE($S$5,$B32,$C32),DARD!G33,FALSE),0)</f>
        <v>0</v>
      </c>
      <c r="T32" s="74">
        <f>_xlfn.IFNA(VLOOKUP(CONCATENATE($T$5,$B32,$C32),'HO1'!$A$6:$N$56,14,FALSE),0)</f>
        <v>0</v>
      </c>
      <c r="U32" s="74">
        <f>_xlfn.IFNA(VLOOKUP(CONCATENATE($U$5,$B32,$C32),VIR!$A$6:$N$135,14,FALSE),0)</f>
        <v>0</v>
      </c>
      <c r="V32" s="74">
        <f>_xlfn.IFNA(VLOOKUP(CONCATENATE($UW$5,$B32,$C32),'BUS2'!$A$8:$N$135,14,FALSE),0)</f>
        <v>0</v>
      </c>
      <c r="W32" s="74">
        <f>_xlfn.IFNA(VLOOKUP(CONCATENATE($W$5,$B32,$C32),BEV!$A$8:$N$135,14,FALSE),0)</f>
        <v>0</v>
      </c>
      <c r="X32" s="74">
        <f>_xlfn.IFNA(VLOOKUP(CONCATENATE($X$5,$B32,$C32),'OG2'!$A$6:$N$169,14,FALSE),0)</f>
        <v>0</v>
      </c>
      <c r="Y32" s="74">
        <f>_xlfn.IFNA(VLOOKUP(CONCATENATE($Y$5,$B32,$C32),'SER2'!$A$6:$N$133,14,FALSE),0)</f>
        <v>0</v>
      </c>
      <c r="Z32" s="74">
        <f>_xlfn.IFNA(VLOOKUP(CONCATENATE($Z$5,$B32,$C32),'DRY2'!$A$6:$N$133,14,FALSE),0)</f>
        <v>0</v>
      </c>
      <c r="AA32" s="74">
        <f>_xlfn.IFNA(VLOOKUP(CONCATENATE($AA$5,$B32,$C32),'BUN1'!$A$6:$N$124,14,FALSE),0)</f>
        <v>0</v>
      </c>
      <c r="AB32" s="711">
        <f>_xlfn.IFNA(VLOOKUP(CONCATENATE($AB$5,$B32,$C32),BAL!$A$6:$N$124,14,FALSE),0)</f>
        <v>0</v>
      </c>
      <c r="AC32" s="74">
        <f>_xlfn.IFNA(VLOOKUP(CONCATENATE($AC$5,$B32,$C32),'MR1'!$A$6:$N$135,14,FALSE),0)</f>
        <v>0</v>
      </c>
      <c r="AD32" s="74">
        <f>_xlfn.IFNA(VLOOKUP(CONCATENATE($AD$5,$B32,$C32),'CAP2'!$A$6:$O$129,14,FALSE),0)</f>
        <v>0</v>
      </c>
      <c r="AE32" s="74">
        <f>_xlfn.IFNA(VLOOKUP(CONCATENATE($AE$5,$B32,$C32),'ESP2'!$A$6:$O$129,14,FALSE),0)</f>
        <v>0</v>
      </c>
      <c r="AF32" s="74">
        <f>_xlfn.IFNA(VLOOKUP(CONCATENATE($AF$5,$B32,$C32),'BUN2'!$A$6:$N$134,14,FALSE),0)</f>
        <v>0</v>
      </c>
      <c r="AG32" s="74">
        <f>_xlfn.IFNA(VLOOKUP(CONCATENATE($AG$5,$B32,$C32),SC!$A$6:$N$135,14,FALSE),0)</f>
        <v>0</v>
      </c>
      <c r="AH32" s="74">
        <f>_xlfn.IFNA(VLOOKUP(CONCATENATE($AH$5,$B32,$C32),'OG3'!$A$6:$N$131,14,FALSE),0)</f>
        <v>0</v>
      </c>
      <c r="AI32" s="74">
        <f>_xlfn.IFNA(VLOOKUP(CONCATENATE($AI$5,$B32,$C32),'MR2'!$A$6:$N$131,14,FALSE),0)</f>
        <v>0</v>
      </c>
      <c r="AJ32" s="74">
        <f>_xlfn.IFNA(VLOOKUP(CONCATENATE($AJ$5,$B32,$C32),'BUS3'!$A$6:$N$135,14,FALSE),0)</f>
        <v>0</v>
      </c>
      <c r="AK32" s="74">
        <f>_xlfn.IFNA(VLOOKUP(CONCATENATE($AK$5,$B32,$C32),'ESP4'!$A$6:$N$135,14,FALSE),0)</f>
        <v>0</v>
      </c>
      <c r="AL32" s="75">
        <f>_xlfn.IFNA(VLOOKUP(CONCATENATE($AL$5,$B32,$C32),FEST!$A$6:$N$133,14,FALSE),0)</f>
        <v>0</v>
      </c>
      <c r="AM32" s="75">
        <f>_xlfn.IFNA(VLOOKUP(CONCATENATE($AM$5,$B32,$C32),'MR3'!$A$6:$N$133,14,FALSE),0)</f>
        <v>0</v>
      </c>
      <c r="AN32" s="75">
        <f>_xlfn.IFNA(VLOOKUP(CONCATENATE($AN$5,$B32,$C32),'BUS4'!$A$6:$N$133,14,FALSE),0)</f>
        <v>0</v>
      </c>
      <c r="AO32" s="75">
        <f>_xlfn.IFNA(VLOOKUP(CONCATENATE($AO$5,$B32,$C32),'MR3'!$A$6:$N$77,14,FALSE),0)</f>
        <v>0</v>
      </c>
      <c r="AP32" s="75">
        <f>_xlfn.IFNA(VLOOKUP(CONCATENATE($AP$5,$B32,$C32),'BUS4'!$A$6:$N$250,14,FALSE),0)</f>
        <v>0</v>
      </c>
      <c r="AQ32" s="75"/>
      <c r="AR32" s="75"/>
      <c r="AS32" s="75"/>
      <c r="AT32" s="75">
        <f>_xlfn.IFNA(VLOOKUP(CONCATENATE($AT$5,$B32,$C32),'MR1'!$A$6:$N$135,14,FALSE),0)</f>
        <v>0</v>
      </c>
      <c r="AU32" s="405"/>
      <c r="AV32" s="76"/>
      <c r="AW32" s="40"/>
    </row>
    <row r="33" spans="1:49" x14ac:dyDescent="0.3">
      <c r="A33" s="782"/>
      <c r="B33" s="315" t="s">
        <v>280</v>
      </c>
      <c r="C33" s="316" t="s">
        <v>281</v>
      </c>
      <c r="D33" s="316"/>
      <c r="E33" s="316" t="s">
        <v>199</v>
      </c>
      <c r="F33" s="317">
        <v>45415</v>
      </c>
      <c r="G33" s="318">
        <v>13</v>
      </c>
      <c r="H33" s="69">
        <f t="shared" si="5"/>
        <v>0</v>
      </c>
      <c r="I33" s="70">
        <f t="shared" si="6"/>
        <v>0</v>
      </c>
      <c r="J33" s="73">
        <f t="shared" si="7"/>
        <v>10</v>
      </c>
      <c r="K33" s="74">
        <f>_xlfn.IFNA(VLOOKUP(CONCATENATE($J$5,$B33,$C33),'ESP1'!$A$6:$N$135,14,FALSE),0)</f>
        <v>0</v>
      </c>
      <c r="L33" s="74">
        <f>_xlfn.IFNA(VLOOKUP(CONCATENATE($L$5,$B33,$C33),'CAP1'!$A$6:$N$107,14,FALSE),0)</f>
        <v>0</v>
      </c>
      <c r="M33" s="711">
        <f>_xlfn.IFNA(VLOOKUP(CONCATENATE(M$5,$B33,$C33),WEST!$A$6:$N$107,14,FALSE),0)</f>
        <v>0</v>
      </c>
      <c r="N33" s="711">
        <f>_xlfn.IFNA(VLOOKUP(CONCATENATE($N$5,$B33,$C33),MUR!$A$6:$N$95,14,FALSE),0)</f>
        <v>0</v>
      </c>
      <c r="O33" s="74">
        <f>_xlfn.IFNA(VLOOKUP(CONCATENATE($O$5,$B33,$C33),'SER1'!$A$6:$N$131,14,FALSE),0)</f>
        <v>0</v>
      </c>
      <c r="P33" s="74">
        <f>_xlfn.IFNA(VLOOKUP(CONCATENATE($P$5,$B33,$C33),'BUS1'!$A$6:$N$110,14,FALSE),0)</f>
        <v>0</v>
      </c>
      <c r="Q33" s="74">
        <f>_xlfn.IFNA(VLOOKUP(CONCATENATE($Q$5,$B33,$C33),'OG1'!$A$6:$N$135,14,FALSE),0)</f>
        <v>0</v>
      </c>
      <c r="R33" s="74">
        <f>_xlfn.IFNA(VLOOKUP(CONCATENATE($RR$5,$B33,$C33),'DRY1'!$A$6:$N$133,14,FALSE),0)</f>
        <v>0</v>
      </c>
      <c r="S33" s="74">
        <f>_xlfn.IFNA(VLOOKUP(CONCATENATE($S$5,$B33,$C33),DARD!G34,FALSE),0)</f>
        <v>0</v>
      </c>
      <c r="T33" s="74">
        <f>_xlfn.IFNA(VLOOKUP(CONCATENATE($T$5,$B33,$C33),'HO1'!$A$6:$N$56,14,FALSE),0)</f>
        <v>0</v>
      </c>
      <c r="U33" s="74">
        <f>_xlfn.IFNA(VLOOKUP(CONCATENATE($U$5,$B33,$C33),VIR!$A$6:$N$135,14,FALSE),0)</f>
        <v>0</v>
      </c>
      <c r="V33" s="74">
        <f>_xlfn.IFNA(VLOOKUP(CONCATENATE($UW$5,$B33,$C33),'BUS2'!$A$8:$N$135,14,FALSE),0)</f>
        <v>0</v>
      </c>
      <c r="W33" s="74">
        <f>_xlfn.IFNA(VLOOKUP(CONCATENATE($W$5,$B33,$C33),BEV!$A$8:$N$135,14,FALSE),0)</f>
        <v>0</v>
      </c>
      <c r="X33" s="74">
        <f>_xlfn.IFNA(VLOOKUP(CONCATENATE($X$5,$B33,$C33),'OG2'!$A$6:$N$169,14,FALSE),0)</f>
        <v>0</v>
      </c>
      <c r="Y33" s="74">
        <f>_xlfn.IFNA(VLOOKUP(CONCATENATE($Y$5,$B33,$C33),'SER2'!$A$6:$N$133,14,FALSE),0)</f>
        <v>0</v>
      </c>
      <c r="Z33" s="74">
        <f>_xlfn.IFNA(VLOOKUP(CONCATENATE($Z$5,$B33,$C33),'DRY2'!$A$6:$N$133,14,FALSE),0)</f>
        <v>0</v>
      </c>
      <c r="AA33" s="74">
        <f>_xlfn.IFNA(VLOOKUP(CONCATENATE($AA$5,$B33,$C33),'BUN1'!$A$6:$N$124,14,FALSE),0)</f>
        <v>0</v>
      </c>
      <c r="AB33" s="711">
        <f>_xlfn.IFNA(VLOOKUP(CONCATENATE($AB$5,$B33,$C33),BAL!$A$6:$N$124,14,FALSE),0)</f>
        <v>0</v>
      </c>
      <c r="AC33" s="74">
        <f>_xlfn.IFNA(VLOOKUP(CONCATENATE($AC$5,$B33,$C33),'MR1'!$A$6:$N$135,14,FALSE),0)</f>
        <v>0</v>
      </c>
      <c r="AD33" s="74">
        <f>_xlfn.IFNA(VLOOKUP(CONCATENATE($AD$5,$B33,$C33),'CAP2'!$A$6:$O$129,14,FALSE),0)</f>
        <v>0</v>
      </c>
      <c r="AE33" s="74">
        <f>_xlfn.IFNA(VLOOKUP(CONCATENATE($AE$5,$B33,$C33),'ESP2'!$A$6:$O$129,14,FALSE),0)</f>
        <v>0</v>
      </c>
      <c r="AF33" s="74">
        <f>_xlfn.IFNA(VLOOKUP(CONCATENATE($AF$5,$B33,$C33),'BUN2'!$A$6:$N$134,14,FALSE),0)</f>
        <v>0</v>
      </c>
      <c r="AG33" s="74">
        <f>_xlfn.IFNA(VLOOKUP(CONCATENATE($AG$5,$B33,$C33),SC!$A$6:$N$135,14,FALSE),0)</f>
        <v>0</v>
      </c>
      <c r="AH33" s="74">
        <f>_xlfn.IFNA(VLOOKUP(CONCATENATE($AH$5,$B33,$C33),'OG3'!$A$6:$N$131,14,FALSE),0)</f>
        <v>0</v>
      </c>
      <c r="AI33" s="74">
        <f>_xlfn.IFNA(VLOOKUP(CONCATENATE($AI$5,$B33,$C33),'MR2'!$A$6:$N$131,14,FALSE),0)</f>
        <v>0</v>
      </c>
      <c r="AJ33" s="74">
        <f>_xlfn.IFNA(VLOOKUP(CONCATENATE($AJ$5,$B33,$C33),'BUS3'!$A$6:$N$135,14,FALSE),0)</f>
        <v>0</v>
      </c>
      <c r="AK33" s="74">
        <f>_xlfn.IFNA(VLOOKUP(CONCATENATE($AK$5,$B33,$C33),'ESP4'!$A$6:$N$135,14,FALSE),0)</f>
        <v>0</v>
      </c>
      <c r="AL33" s="75">
        <f>_xlfn.IFNA(VLOOKUP(CONCATENATE($AL$5,$B33,$C33),FEST!$A$6:$N$133,14,FALSE),0)</f>
        <v>0</v>
      </c>
      <c r="AM33" s="75">
        <f>_xlfn.IFNA(VLOOKUP(CONCATENATE($AM$5,$B33,$C33),'MR3'!$A$6:$N$133,14,FALSE),0)</f>
        <v>0</v>
      </c>
      <c r="AN33" s="75">
        <f>_xlfn.IFNA(VLOOKUP(CONCATENATE($AN$5,$B33,$C33),'BUS4'!$A$6:$N$133,14,FALSE),0)</f>
        <v>0</v>
      </c>
      <c r="AO33" s="75">
        <f>_xlfn.IFNA(VLOOKUP(CONCATENATE($AO$5,$B33,$C33),'MR3'!$A$6:$N$77,14,FALSE),0)</f>
        <v>0</v>
      </c>
      <c r="AP33" s="75">
        <f>_xlfn.IFNA(VLOOKUP(CONCATENATE($AP$5,$B33,$C33),'BUS4'!$A$6:$N$250,14,FALSE),0)</f>
        <v>0</v>
      </c>
      <c r="AQ33" s="75"/>
      <c r="AR33" s="75"/>
      <c r="AS33" s="75"/>
      <c r="AT33" s="75">
        <f>_xlfn.IFNA(VLOOKUP(CONCATENATE($AT$5,$B33,$C33),'MR1'!$A$6:$N$135,14,FALSE),0)</f>
        <v>0</v>
      </c>
      <c r="AU33" s="405"/>
      <c r="AV33" s="76"/>
      <c r="AW33" s="40"/>
    </row>
    <row r="34" spans="1:49" x14ac:dyDescent="0.3">
      <c r="A34" s="782"/>
      <c r="B34" s="315" t="s">
        <v>282</v>
      </c>
      <c r="C34" s="316" t="s">
        <v>283</v>
      </c>
      <c r="D34" s="316"/>
      <c r="E34" s="316" t="s">
        <v>287</v>
      </c>
      <c r="F34" s="317">
        <v>45433</v>
      </c>
      <c r="G34" s="318">
        <v>12</v>
      </c>
      <c r="H34" s="69">
        <f t="shared" si="5"/>
        <v>0</v>
      </c>
      <c r="I34" s="70">
        <f t="shared" si="6"/>
        <v>0</v>
      </c>
      <c r="J34" s="73">
        <f t="shared" si="7"/>
        <v>10</v>
      </c>
      <c r="K34" s="74">
        <f>_xlfn.IFNA(VLOOKUP(CONCATENATE($J$5,$B34,$C34),'ESP1'!$A$6:$N$135,14,FALSE),0)</f>
        <v>0</v>
      </c>
      <c r="L34" s="74">
        <f>_xlfn.IFNA(VLOOKUP(CONCATENATE($L$5,$B34,$C34),'CAP1'!$A$6:$N$107,14,FALSE),0)</f>
        <v>0</v>
      </c>
      <c r="M34" s="711">
        <f>_xlfn.IFNA(VLOOKUP(CONCATENATE(M$5,$B34,$C34),WEST!$A$6:$N$107,14,FALSE),0)</f>
        <v>0</v>
      </c>
      <c r="N34" s="711">
        <f>_xlfn.IFNA(VLOOKUP(CONCATENATE($N$5,$B34,$C34),MUR!$A$6:$N$95,14,FALSE),0)</f>
        <v>0</v>
      </c>
      <c r="O34" s="74">
        <f>_xlfn.IFNA(VLOOKUP(CONCATENATE($O$5,$B34,$C34),'SER1'!$A$6:$N$131,14,FALSE),0)</f>
        <v>0</v>
      </c>
      <c r="P34" s="74">
        <f>_xlfn.IFNA(VLOOKUP(CONCATENATE($P$5,$B34,$C34),'BUS1'!$A$6:$N$110,14,FALSE),0)</f>
        <v>0</v>
      </c>
      <c r="Q34" s="74">
        <f>_xlfn.IFNA(VLOOKUP(CONCATENATE($Q$5,$B34,$C34),'OG1'!$A$6:$N$135,14,FALSE),0)</f>
        <v>0</v>
      </c>
      <c r="R34" s="74">
        <f>_xlfn.IFNA(VLOOKUP(CONCATENATE($RR$5,$B34,$C34),'DRY1'!$A$6:$N$133,14,FALSE),0)</f>
        <v>0</v>
      </c>
      <c r="S34" s="74">
        <f>_xlfn.IFNA(VLOOKUP(CONCATENATE($S$5,$B34,$C34),DARD!G35,FALSE),0)</f>
        <v>0</v>
      </c>
      <c r="T34" s="74">
        <f>_xlfn.IFNA(VLOOKUP(CONCATENATE($T$5,$B34,$C34),'HO1'!$A$6:$N$56,14,FALSE),0)</f>
        <v>0</v>
      </c>
      <c r="U34" s="74">
        <f>_xlfn.IFNA(VLOOKUP(CONCATENATE($U$5,$B34,$C34),VIR!$A$6:$N$135,14,FALSE),0)</f>
        <v>0</v>
      </c>
      <c r="V34" s="74">
        <f>_xlfn.IFNA(VLOOKUP(CONCATENATE($UW$5,$B34,$C34),'BUS2'!$A$8:$N$135,14,FALSE),0)</f>
        <v>0</v>
      </c>
      <c r="W34" s="74">
        <f>_xlfn.IFNA(VLOOKUP(CONCATENATE($W$5,$B34,$C34),BEV!$A$8:$N$135,14,FALSE),0)</f>
        <v>0</v>
      </c>
      <c r="X34" s="74">
        <f>_xlfn.IFNA(VLOOKUP(CONCATENATE($X$5,$B34,$C34),'OG2'!$A$6:$N$169,14,FALSE),0)</f>
        <v>0</v>
      </c>
      <c r="Y34" s="74">
        <f>_xlfn.IFNA(VLOOKUP(CONCATENATE($Y$5,$B34,$C34),'SER2'!$A$6:$N$133,14,FALSE),0)</f>
        <v>0</v>
      </c>
      <c r="Z34" s="74">
        <f>_xlfn.IFNA(VLOOKUP(CONCATENATE($Z$5,$B34,$C34),'DRY2'!$A$6:$N$133,14,FALSE),0)</f>
        <v>0</v>
      </c>
      <c r="AA34" s="74">
        <f>_xlfn.IFNA(VLOOKUP(CONCATENATE($AA$5,$B34,$C34),'BUN1'!$A$6:$N$124,14,FALSE),0)</f>
        <v>0</v>
      </c>
      <c r="AB34" s="711">
        <f>_xlfn.IFNA(VLOOKUP(CONCATENATE($AB$5,$B34,$C34),BAL!$A$6:$N$124,14,FALSE),0)</f>
        <v>0</v>
      </c>
      <c r="AC34" s="74">
        <f>_xlfn.IFNA(VLOOKUP(CONCATENATE($AC$5,$B34,$C34),'MR1'!$A$6:$N$135,14,FALSE),0)</f>
        <v>0</v>
      </c>
      <c r="AD34" s="74">
        <f>_xlfn.IFNA(VLOOKUP(CONCATENATE($AD$5,$B34,$C34),'CAP2'!$A$6:$O$129,14,FALSE),0)</f>
        <v>0</v>
      </c>
      <c r="AE34" s="74">
        <f>_xlfn.IFNA(VLOOKUP(CONCATENATE($AE$5,$B34,$C34),'ESP2'!$A$6:$O$129,14,FALSE),0)</f>
        <v>0</v>
      </c>
      <c r="AF34" s="74">
        <f>_xlfn.IFNA(VLOOKUP(CONCATENATE($AF$5,$B34,$C34),'BUN2'!$A$6:$N$134,14,FALSE),0)</f>
        <v>0</v>
      </c>
      <c r="AG34" s="74">
        <f>_xlfn.IFNA(VLOOKUP(CONCATENATE($AG$5,$B34,$C34),SC!$A$6:$N$135,14,FALSE),0)</f>
        <v>0</v>
      </c>
      <c r="AH34" s="74">
        <f>_xlfn.IFNA(VLOOKUP(CONCATENATE($AH$5,$B34,$C34),'OG3'!$A$6:$N$131,14,FALSE),0)</f>
        <v>0</v>
      </c>
      <c r="AI34" s="74">
        <f>_xlfn.IFNA(VLOOKUP(CONCATENATE($AI$5,$B34,$C34),'MR2'!$A$6:$N$131,14,FALSE),0)</f>
        <v>0</v>
      </c>
      <c r="AJ34" s="74">
        <f>_xlfn.IFNA(VLOOKUP(CONCATENATE($AJ$5,$B34,$C34),'BUS3'!$A$6:$N$135,14,FALSE),0)</f>
        <v>0</v>
      </c>
      <c r="AK34" s="74">
        <f>_xlfn.IFNA(VLOOKUP(CONCATENATE($AK$5,$B34,$C34),'ESP4'!$A$6:$N$135,14,FALSE),0)</f>
        <v>0</v>
      </c>
      <c r="AL34" s="75">
        <f>_xlfn.IFNA(VLOOKUP(CONCATENATE($AL$5,$B34,$C34),FEST!$A$6:$N$133,14,FALSE),0)</f>
        <v>0</v>
      </c>
      <c r="AM34" s="75">
        <f>_xlfn.IFNA(VLOOKUP(CONCATENATE($AM$5,$B34,$C34),'MR3'!$A$6:$N$133,14,FALSE),0)</f>
        <v>0</v>
      </c>
      <c r="AN34" s="75">
        <f>_xlfn.IFNA(VLOOKUP(CONCATENATE($AN$5,$B34,$C34),'BUS4'!$A$6:$N$133,14,FALSE),0)</f>
        <v>0</v>
      </c>
      <c r="AO34" s="75">
        <f>_xlfn.IFNA(VLOOKUP(CONCATENATE($AO$5,$B34,$C34),'MR3'!$A$6:$N$77,14,FALSE),0)</f>
        <v>0</v>
      </c>
      <c r="AP34" s="75">
        <f>_xlfn.IFNA(VLOOKUP(CONCATENATE($AP$5,$B34,$C34),'BUS4'!$A$6:$N$250,14,FALSE),0)</f>
        <v>0</v>
      </c>
      <c r="AQ34" s="75"/>
      <c r="AR34" s="75"/>
      <c r="AS34" s="75"/>
      <c r="AT34" s="75">
        <f>_xlfn.IFNA(VLOOKUP(CONCATENATE($AT$5,$B34,$C34),'MR1'!$A$6:$N$135,14,FALSE),0)</f>
        <v>0</v>
      </c>
      <c r="AU34" s="405"/>
      <c r="AV34" s="76"/>
      <c r="AW34" s="40"/>
    </row>
    <row r="35" spans="1:49" x14ac:dyDescent="0.3">
      <c r="A35" s="782"/>
      <c r="B35" s="315" t="s">
        <v>735</v>
      </c>
      <c r="C35" s="316" t="s">
        <v>736</v>
      </c>
      <c r="D35" s="316"/>
      <c r="E35" s="316" t="s">
        <v>737</v>
      </c>
      <c r="F35" s="317">
        <v>45454</v>
      </c>
      <c r="G35" s="318">
        <v>16</v>
      </c>
      <c r="H35" s="69">
        <f t="shared" si="5"/>
        <v>0</v>
      </c>
      <c r="I35" s="70">
        <f t="shared" si="6"/>
        <v>0</v>
      </c>
      <c r="J35" s="73">
        <f t="shared" si="7"/>
        <v>10</v>
      </c>
      <c r="K35" s="74">
        <f>_xlfn.IFNA(VLOOKUP(CONCATENATE($J$5,$B35,$C35),'ESP1'!$A$6:$N$135,14,FALSE),0)</f>
        <v>0</v>
      </c>
      <c r="L35" s="74">
        <f>_xlfn.IFNA(VLOOKUP(CONCATENATE($L$5,$B35,$C35),'CAP1'!$A$6:$N$107,14,FALSE),0)</f>
        <v>0</v>
      </c>
      <c r="M35" s="711">
        <f>_xlfn.IFNA(VLOOKUP(CONCATENATE(M$5,$B35,$C35),WEST!$A$6:$N$107,14,FALSE),0)</f>
        <v>0</v>
      </c>
      <c r="N35" s="711">
        <f>_xlfn.IFNA(VLOOKUP(CONCATENATE($N$5,$B35,$C35),MUR!$A$6:$N$95,14,FALSE),0)</f>
        <v>0</v>
      </c>
      <c r="O35" s="74">
        <f>_xlfn.IFNA(VLOOKUP(CONCATENATE($O$5,$B35,$C35),'SER1'!$A$6:$N$131,14,FALSE),0)</f>
        <v>0</v>
      </c>
      <c r="P35" s="74">
        <f>_xlfn.IFNA(VLOOKUP(CONCATENATE($P$5,$B35,$C35),'BUS1'!$A$6:$N$110,14,FALSE),0)</f>
        <v>0</v>
      </c>
      <c r="Q35" s="74">
        <f>_xlfn.IFNA(VLOOKUP(CONCATENATE($Q$5,$B35,$C35),'OG1'!$A$6:$N$135,14,FALSE),0)</f>
        <v>0</v>
      </c>
      <c r="R35" s="74">
        <f>_xlfn.IFNA(VLOOKUP(CONCATENATE($RR$5,$B35,$C35),'DRY1'!$A$6:$N$133,14,FALSE),0)</f>
        <v>0</v>
      </c>
      <c r="S35" s="74">
        <f>_xlfn.IFNA(VLOOKUP(CONCATENATE($S$5,$B35,$C35),DARD!G36,FALSE),0)</f>
        <v>0</v>
      </c>
      <c r="T35" s="74">
        <f>_xlfn.IFNA(VLOOKUP(CONCATENATE($T$5,$B35,$C35),'HO1'!$A$6:$N$56,14,FALSE),0)</f>
        <v>0</v>
      </c>
      <c r="U35" s="74">
        <f>_xlfn.IFNA(VLOOKUP(CONCATENATE($U$5,$B35,$C35),VIR!$A$6:$N$135,14,FALSE),0)</f>
        <v>0</v>
      </c>
      <c r="V35" s="74">
        <f>_xlfn.IFNA(VLOOKUP(CONCATENATE($UW$5,$B35,$C35),'BUS2'!$A$8:$N$135,14,FALSE),0)</f>
        <v>0</v>
      </c>
      <c r="W35" s="74">
        <f>_xlfn.IFNA(VLOOKUP(CONCATENATE($W$5,$B35,$C35),BEV!$A$8:$N$135,14,FALSE),0)</f>
        <v>0</v>
      </c>
      <c r="X35" s="74">
        <f>_xlfn.IFNA(VLOOKUP(CONCATENATE($X$5,$B35,$C35),'OG2'!$A$6:$N$169,14,FALSE),0)</f>
        <v>0</v>
      </c>
      <c r="Y35" s="74">
        <f>_xlfn.IFNA(VLOOKUP(CONCATENATE($Y$5,$B35,$C35),'SER2'!$A$6:$N$133,14,FALSE),0)</f>
        <v>0</v>
      </c>
      <c r="Z35" s="74">
        <f>_xlfn.IFNA(VLOOKUP(CONCATENATE($Z$5,$B35,$C35),'DRY2'!$A$6:$N$133,14,FALSE),0)</f>
        <v>0</v>
      </c>
      <c r="AA35" s="74">
        <f>_xlfn.IFNA(VLOOKUP(CONCATENATE($AA$5,$B35,$C35),'BUN1'!$A$6:$N$124,14,FALSE),0)</f>
        <v>0</v>
      </c>
      <c r="AB35" s="711">
        <f>_xlfn.IFNA(VLOOKUP(CONCATENATE($AB$5,$B35,$C35),BAL!$A$6:$N$124,14,FALSE),0)</f>
        <v>0</v>
      </c>
      <c r="AC35" s="74">
        <f>_xlfn.IFNA(VLOOKUP(CONCATENATE($AC$5,$B35,$C35),'MR1'!$A$6:$N$135,14,FALSE),0)</f>
        <v>0</v>
      </c>
      <c r="AD35" s="74">
        <f>_xlfn.IFNA(VLOOKUP(CONCATENATE($AD$5,$B35,$C35),'CAP2'!$A$6:$O$129,14,FALSE),0)</f>
        <v>0</v>
      </c>
      <c r="AE35" s="74">
        <f>_xlfn.IFNA(VLOOKUP(CONCATENATE($AE$5,$B35,$C35),'ESP2'!$A$6:$O$129,14,FALSE),0)</f>
        <v>0</v>
      </c>
      <c r="AF35" s="74">
        <f>_xlfn.IFNA(VLOOKUP(CONCATENATE($AF$5,$B35,$C35),'BUN2'!$A$6:$N$134,14,FALSE),0)</f>
        <v>0</v>
      </c>
      <c r="AG35" s="74">
        <f>_xlfn.IFNA(VLOOKUP(CONCATENATE($AG$5,$B35,$C35),SC!$A$6:$N$135,14,FALSE),0)</f>
        <v>0</v>
      </c>
      <c r="AH35" s="74">
        <f>_xlfn.IFNA(VLOOKUP(CONCATENATE($AH$5,$B35,$C35),'OG3'!$A$6:$N$131,14,FALSE),0)</f>
        <v>0</v>
      </c>
      <c r="AI35" s="74">
        <f>_xlfn.IFNA(VLOOKUP(CONCATENATE($AI$5,$B35,$C35),'MR2'!$A$6:$N$131,14,FALSE),0)</f>
        <v>0</v>
      </c>
      <c r="AJ35" s="74">
        <f>_xlfn.IFNA(VLOOKUP(CONCATENATE($AJ$5,$B35,$C35),'BUS3'!$A$6:$N$135,14,FALSE),0)</f>
        <v>0</v>
      </c>
      <c r="AK35" s="74">
        <f>_xlfn.IFNA(VLOOKUP(CONCATENATE($AK$5,$B35,$C35),'ESP4'!$A$6:$N$135,14,FALSE),0)</f>
        <v>0</v>
      </c>
      <c r="AL35" s="75">
        <f>_xlfn.IFNA(VLOOKUP(CONCATENATE($AL$5,$B35,$C35),FEST!$A$6:$N$133,14,FALSE),0)</f>
        <v>0</v>
      </c>
      <c r="AM35" s="75">
        <f>_xlfn.IFNA(VLOOKUP(CONCATENATE($AM$5,$B35,$C35),'MR3'!$A$6:$N$133,14,FALSE),0)</f>
        <v>0</v>
      </c>
      <c r="AN35" s="75">
        <f>_xlfn.IFNA(VLOOKUP(CONCATENATE($AN$5,$B35,$C35),'BUS4'!$A$6:$N$133,14,FALSE),0)</f>
        <v>0</v>
      </c>
      <c r="AO35" s="75">
        <f>_xlfn.IFNA(VLOOKUP(CONCATENATE($AO$5,$B35,$C35),'MR3'!$A$6:$N$77,14,FALSE),0)</f>
        <v>0</v>
      </c>
      <c r="AP35" s="75">
        <f>_xlfn.IFNA(VLOOKUP(CONCATENATE($AP$5,$B35,$C35),'BUS4'!$A$6:$N$250,14,FALSE),0)</f>
        <v>0</v>
      </c>
      <c r="AQ35" s="75"/>
      <c r="AR35" s="75"/>
      <c r="AS35" s="75"/>
      <c r="AT35" s="75">
        <f>_xlfn.IFNA(VLOOKUP(CONCATENATE($AT$5,$B35,$C35),'MR1'!$A$6:$N$135,14,FALSE),0)</f>
        <v>0</v>
      </c>
      <c r="AU35" s="405"/>
      <c r="AV35" s="76"/>
      <c r="AW35" s="40"/>
    </row>
    <row r="36" spans="1:49" x14ac:dyDescent="0.3">
      <c r="A36" s="782"/>
      <c r="B36" s="315" t="s">
        <v>214</v>
      </c>
      <c r="C36" s="316" t="s">
        <v>215</v>
      </c>
      <c r="D36" s="316"/>
      <c r="E36" s="316" t="s">
        <v>203</v>
      </c>
      <c r="F36" s="317">
        <v>45499</v>
      </c>
      <c r="G36" s="318">
        <v>16</v>
      </c>
      <c r="H36" s="69">
        <f t="shared" ref="H36:H37" si="8">COUNTIF(K36:AW36,"&gt;0")</f>
        <v>2</v>
      </c>
      <c r="I36" s="70">
        <f t="shared" ref="I36:I37" si="9">SUM(K36:AW36)</f>
        <v>11</v>
      </c>
      <c r="J36" s="73">
        <f t="shared" ref="J36:J37" si="10">RANK(I36,$I$6:$I$74)</f>
        <v>5</v>
      </c>
      <c r="K36" s="74">
        <f>_xlfn.IFNA(VLOOKUP(CONCATENATE($J$5,$B36,$C36),'ESP1'!$A$6:$N$135,14,FALSE),0)</f>
        <v>0</v>
      </c>
      <c r="L36" s="74">
        <f>_xlfn.IFNA(VLOOKUP(CONCATENATE($L$5,$B36,$C36),'CAP1'!$A$6:$N$107,14,FALSE),0)</f>
        <v>0</v>
      </c>
      <c r="M36" s="711">
        <f>_xlfn.IFNA(VLOOKUP(CONCATENATE(M$5,$B36,$C36),WEST!$A$6:$N$107,14,FALSE),0)</f>
        <v>0</v>
      </c>
      <c r="N36" s="711">
        <f>_xlfn.IFNA(VLOOKUP(CONCATENATE($N$5,$B36,$C36),MUR!$A$6:$N$95,14,FALSE),0)</f>
        <v>0</v>
      </c>
      <c r="O36" s="74">
        <f>_xlfn.IFNA(VLOOKUP(CONCATENATE($O$5,$B36,$C36),'SER1'!$A$6:$N$131,14,FALSE),0)</f>
        <v>0</v>
      </c>
      <c r="P36" s="74">
        <f>_xlfn.IFNA(VLOOKUP(CONCATENATE($P$5,$B36,$C36),'BUS1'!$A$6:$N$110,14,FALSE),0)</f>
        <v>0</v>
      </c>
      <c r="Q36" s="74">
        <f>_xlfn.IFNA(VLOOKUP(CONCATENATE($Q$5,$B36,$C36),'OG1'!$A$6:$N$135,14,FALSE),0)</f>
        <v>0</v>
      </c>
      <c r="R36" s="74">
        <f>_xlfn.IFNA(VLOOKUP(CONCATENATE($RR$5,$B36,$C36),'DRY1'!$A$6:$N$133,14,FALSE),0)</f>
        <v>0</v>
      </c>
      <c r="S36" s="74">
        <f>_xlfn.IFNA(VLOOKUP(CONCATENATE($S$5,$B36,$C36),DARD!G37,FALSE),0)</f>
        <v>0</v>
      </c>
      <c r="T36" s="74">
        <f>_xlfn.IFNA(VLOOKUP(CONCATENATE($T$5,$B36,$C36),'HO1'!$A$6:$N$56,14,FALSE),0)</f>
        <v>0</v>
      </c>
      <c r="U36" s="74">
        <f>_xlfn.IFNA(VLOOKUP(CONCATENATE($U$5,$B36,$C36),VIR!$A$6:$N$135,14,FALSE),0)</f>
        <v>0</v>
      </c>
      <c r="V36" s="74">
        <f>_xlfn.IFNA(VLOOKUP(CONCATENATE($UW$5,$B36,$C36),'BUS2'!$A$8:$N$135,14,FALSE),0)</f>
        <v>0</v>
      </c>
      <c r="W36" s="74">
        <f>_xlfn.IFNA(VLOOKUP(CONCATENATE($W$5,$B36,$C36),BEV!$A$8:$N$135,14,FALSE),0)</f>
        <v>0</v>
      </c>
      <c r="X36" s="74">
        <f>_xlfn.IFNA(VLOOKUP(CONCATENATE($X$5,$B36,$C36),'OG2'!$A$6:$N$169,14,FALSE),0)</f>
        <v>0</v>
      </c>
      <c r="Y36" s="74">
        <f>_xlfn.IFNA(VLOOKUP(CONCATENATE($Y$5,$B36,$C36),'SER2'!$A$6:$N$133,14,FALSE),0)</f>
        <v>6</v>
      </c>
      <c r="Z36" s="74">
        <f>_xlfn.IFNA(VLOOKUP(CONCATENATE($Z$5,$B36,$C36),'DRY2'!$A$6:$N$133,14,FALSE),0)</f>
        <v>0</v>
      </c>
      <c r="AA36" s="74">
        <f>_xlfn.IFNA(VLOOKUP(CONCATENATE($AA$5,$B36,$C36),'BUN1'!$A$6:$N$124,14,FALSE),0)</f>
        <v>0</v>
      </c>
      <c r="AB36" s="711">
        <f>_xlfn.IFNA(VLOOKUP(CONCATENATE($AB$5,$B36,$C36),BAL!$A$6:$N$124,14,FALSE),0)</f>
        <v>0</v>
      </c>
      <c r="AC36" s="74">
        <f>_xlfn.IFNA(VLOOKUP(CONCATENATE($AC$5,$B36,$C36),'MR1'!$A$6:$N$135,14,FALSE),0)</f>
        <v>0</v>
      </c>
      <c r="AD36" s="74">
        <f>_xlfn.IFNA(VLOOKUP(CONCATENATE($AD$5,$B36,$C36),'CAP2'!$A$6:$O$129,14,FALSE),0)</f>
        <v>0</v>
      </c>
      <c r="AE36" s="74">
        <f>_xlfn.IFNA(VLOOKUP(CONCATENATE($AE$5,$B36,$C36),'ESP2'!$A$6:$O$129,14,FALSE),0)</f>
        <v>0</v>
      </c>
      <c r="AF36" s="74">
        <f>_xlfn.IFNA(VLOOKUP(CONCATENATE($AF$5,$B36,$C36),'BUN2'!$A$6:$N$134,14,FALSE),0)</f>
        <v>5</v>
      </c>
      <c r="AG36" s="74">
        <f>_xlfn.IFNA(VLOOKUP(CONCATENATE($AG$5,$B36,$C36),SC!$A$6:$N$135,14,FALSE),0)</f>
        <v>0</v>
      </c>
      <c r="AH36" s="74">
        <f>_xlfn.IFNA(VLOOKUP(CONCATENATE($AH$5,$B36,$C36),'OG3'!$A$6:$N$131,14,FALSE),0)</f>
        <v>0</v>
      </c>
      <c r="AI36" s="74">
        <f>_xlfn.IFNA(VLOOKUP(CONCATENATE($AI$5,$B36,$C36),'MR2'!$A$6:$N$131,14,FALSE),0)</f>
        <v>0</v>
      </c>
      <c r="AJ36" s="74">
        <f>_xlfn.IFNA(VLOOKUP(CONCATENATE($AJ$5,$B36,$C36),'BUS3'!$A$6:$N$135,14,FALSE),0)</f>
        <v>0</v>
      </c>
      <c r="AK36" s="74">
        <f>_xlfn.IFNA(VLOOKUP(CONCATENATE($AK$5,$B36,$C36),'ESP4'!$A$6:$N$135,14,FALSE),0)</f>
        <v>0</v>
      </c>
      <c r="AL36" s="75">
        <f>_xlfn.IFNA(VLOOKUP(CONCATENATE($AL$5,$B36,$C36),FEST!$A$6:$N$133,14,FALSE),0)</f>
        <v>0</v>
      </c>
      <c r="AM36" s="75">
        <f>_xlfn.IFNA(VLOOKUP(CONCATENATE($AM$5,$B36,$C36),'MR3'!$A$6:$N$133,14,FALSE),0)</f>
        <v>0</v>
      </c>
      <c r="AN36" s="75">
        <f>_xlfn.IFNA(VLOOKUP(CONCATENATE($AN$5,$B36,$C36),'BUS4'!$A$6:$N$133,14,FALSE),0)</f>
        <v>0</v>
      </c>
      <c r="AO36" s="75">
        <f>_xlfn.IFNA(VLOOKUP(CONCATENATE($AO$5,$B36,$C36),'MR3'!$A$6:$N$77,14,FALSE),0)</f>
        <v>0</v>
      </c>
      <c r="AP36" s="75">
        <f>_xlfn.IFNA(VLOOKUP(CONCATENATE($AP$5,$B36,$C36),'BUS4'!$A$6:$N$250,14,FALSE),0)</f>
        <v>0</v>
      </c>
      <c r="AQ36" s="75"/>
      <c r="AR36" s="75"/>
      <c r="AS36" s="75"/>
      <c r="AT36" s="75">
        <f>_xlfn.IFNA(VLOOKUP(CONCATENATE($AT$5,$B36,$C36),'MR1'!$A$6:$N$135,14,FALSE),0)</f>
        <v>0</v>
      </c>
      <c r="AU36" s="405"/>
      <c r="AV36" s="76"/>
      <c r="AW36" s="40"/>
    </row>
    <row r="37" spans="1:49" x14ac:dyDescent="0.3">
      <c r="A37" s="782"/>
      <c r="B37" s="315" t="s">
        <v>700</v>
      </c>
      <c r="C37" s="316" t="s">
        <v>723</v>
      </c>
      <c r="D37" s="316"/>
      <c r="E37" s="316" t="s">
        <v>298</v>
      </c>
      <c r="F37" s="317">
        <v>45509</v>
      </c>
      <c r="G37" s="318">
        <v>13</v>
      </c>
      <c r="H37" s="69">
        <f t="shared" si="8"/>
        <v>2</v>
      </c>
      <c r="I37" s="70">
        <f t="shared" si="9"/>
        <v>12</v>
      </c>
      <c r="J37" s="73">
        <f t="shared" si="10"/>
        <v>4</v>
      </c>
      <c r="K37" s="74">
        <f>_xlfn.IFNA(VLOOKUP(CONCATENATE($J$5,$B37,$C37),'ESP1'!$A$6:$N$135,14,FALSE),0)</f>
        <v>0</v>
      </c>
      <c r="L37" s="74">
        <f>_xlfn.IFNA(VLOOKUP(CONCATENATE($L$5,$B37,$C37),'CAP1'!$A$6:$N$107,14,FALSE),0)</f>
        <v>7</v>
      </c>
      <c r="M37" s="711">
        <f>_xlfn.IFNA(VLOOKUP(CONCATENATE(M$5,$B37,$C37),WEST!$A$6:$N$107,14,FALSE),0)</f>
        <v>0</v>
      </c>
      <c r="N37" s="711">
        <f>_xlfn.IFNA(VLOOKUP(CONCATENATE($N$5,$B37,$C37),MUR!$A$6:$N$95,14,FALSE),0)</f>
        <v>5</v>
      </c>
      <c r="O37" s="74">
        <f>_xlfn.IFNA(VLOOKUP(CONCATENATE($O$5,$B37,$C37),'SER1'!$A$6:$N$131,14,FALSE),0)</f>
        <v>0</v>
      </c>
      <c r="P37" s="74">
        <f>_xlfn.IFNA(VLOOKUP(CONCATENATE($P$5,$B37,$C37),'BUS1'!$A$6:$N$110,14,FALSE),0)</f>
        <v>0</v>
      </c>
      <c r="Q37" s="74">
        <f>_xlfn.IFNA(VLOOKUP(CONCATENATE($Q$5,$B37,$C37),'OG1'!$A$6:$N$135,14,FALSE),0)</f>
        <v>0</v>
      </c>
      <c r="R37" s="74">
        <f>_xlfn.IFNA(VLOOKUP(CONCATENATE($RR$5,$B37,$C37),'DRY1'!$A$6:$N$133,14,FALSE),0)</f>
        <v>0</v>
      </c>
      <c r="S37" s="74">
        <f>_xlfn.IFNA(VLOOKUP(CONCATENATE($S$5,$B37,$C37),DARD!G38,FALSE),0)</f>
        <v>0</v>
      </c>
      <c r="T37" s="74">
        <f>_xlfn.IFNA(VLOOKUP(CONCATENATE($T$5,$B37,$C37),'HO1'!$A$6:$N$56,14,FALSE),0)</f>
        <v>0</v>
      </c>
      <c r="U37" s="74">
        <f>_xlfn.IFNA(VLOOKUP(CONCATENATE($U$5,$B37,$C37),VIR!$A$6:$N$135,14,FALSE),0)</f>
        <v>0</v>
      </c>
      <c r="V37" s="74">
        <f>_xlfn.IFNA(VLOOKUP(CONCATENATE($UW$5,$B37,$C37),'BUS2'!$A$8:$N$135,14,FALSE),0)</f>
        <v>0</v>
      </c>
      <c r="W37" s="74">
        <f>_xlfn.IFNA(VLOOKUP(CONCATENATE($W$5,$B37,$C37),BEV!$A$8:$N$135,14,FALSE),0)</f>
        <v>0</v>
      </c>
      <c r="X37" s="74">
        <f>_xlfn.IFNA(VLOOKUP(CONCATENATE($X$5,$B37,$C37),'OG2'!$A$6:$N$169,14,FALSE),0)</f>
        <v>0</v>
      </c>
      <c r="Y37" s="74">
        <f>_xlfn.IFNA(VLOOKUP(CONCATENATE($Y$5,$B37,$C37),'SER2'!$A$6:$N$133,14,FALSE),0)</f>
        <v>0</v>
      </c>
      <c r="Z37" s="74">
        <f>_xlfn.IFNA(VLOOKUP(CONCATENATE($Z$5,$B37,$C37),'DRY2'!$A$6:$N$133,14,FALSE),0)</f>
        <v>0</v>
      </c>
      <c r="AA37" s="74">
        <f>_xlfn.IFNA(VLOOKUP(CONCATENATE($AA$5,$B37,$C37),'BUN1'!$A$6:$N$124,14,FALSE),0)</f>
        <v>0</v>
      </c>
      <c r="AB37" s="711">
        <f>_xlfn.IFNA(VLOOKUP(CONCATENATE($AB$5,$B37,$C37),BAL!$A$6:$N$124,14,FALSE),0)</f>
        <v>0</v>
      </c>
      <c r="AC37" s="74">
        <f>_xlfn.IFNA(VLOOKUP(CONCATENATE($AC$5,$B37,$C37),'MR1'!$A$6:$N$135,14,FALSE),0)</f>
        <v>0</v>
      </c>
      <c r="AD37" s="74">
        <f>_xlfn.IFNA(VLOOKUP(CONCATENATE($AD$5,$B37,$C37),'CAP2'!$A$6:$O$129,14,FALSE),0)</f>
        <v>0</v>
      </c>
      <c r="AE37" s="74">
        <f>_xlfn.IFNA(VLOOKUP(CONCATENATE($AE$5,$B37,$C37),'ESP2'!$A$6:$O$129,14,FALSE),0)</f>
        <v>0</v>
      </c>
      <c r="AF37" s="74">
        <f>_xlfn.IFNA(VLOOKUP(CONCATENATE($AF$5,$B37,$C37),'BUN2'!$A$6:$N$134,14,FALSE),0)</f>
        <v>0</v>
      </c>
      <c r="AG37" s="74">
        <f>_xlfn.IFNA(VLOOKUP(CONCATENATE($AG$5,$B37,$C37),SC!$A$6:$N$135,14,FALSE),0)</f>
        <v>0</v>
      </c>
      <c r="AH37" s="74">
        <f>_xlfn.IFNA(VLOOKUP(CONCATENATE($AH$5,$B37,$C37),'OG3'!$A$6:$N$131,14,FALSE),0)</f>
        <v>0</v>
      </c>
      <c r="AI37" s="74">
        <f>_xlfn.IFNA(VLOOKUP(CONCATENATE($AI$5,$B37,$C37),'MR2'!$A$6:$N$131,14,FALSE),0)</f>
        <v>0</v>
      </c>
      <c r="AJ37" s="74">
        <f>_xlfn.IFNA(VLOOKUP(CONCATENATE($AJ$5,$B37,$C37),'BUS3'!$A$6:$N$135,14,FALSE),0)</f>
        <v>0</v>
      </c>
      <c r="AK37" s="74">
        <f>_xlfn.IFNA(VLOOKUP(CONCATENATE($AK$5,$B37,$C37),'ESP4'!$A$6:$N$135,14,FALSE),0)</f>
        <v>0</v>
      </c>
      <c r="AL37" s="75">
        <f>_xlfn.IFNA(VLOOKUP(CONCATENATE($AL$5,$B37,$C37),FEST!$A$6:$N$133,14,FALSE),0)</f>
        <v>0</v>
      </c>
      <c r="AM37" s="75">
        <f>_xlfn.IFNA(VLOOKUP(CONCATENATE($AM$5,$B37,$C37),'MR3'!$A$6:$N$133,14,FALSE),0)</f>
        <v>0</v>
      </c>
      <c r="AN37" s="75">
        <f>_xlfn.IFNA(VLOOKUP(CONCATENATE($AN$5,$B37,$C37),'BUS4'!$A$6:$N$133,14,FALSE),0)</f>
        <v>0</v>
      </c>
      <c r="AO37" s="75">
        <f>_xlfn.IFNA(VLOOKUP(CONCATENATE($AO$5,$B37,$C37),'MR3'!$A$6:$N$77,14,FALSE),0)</f>
        <v>0</v>
      </c>
      <c r="AP37" s="75">
        <f>_xlfn.IFNA(VLOOKUP(CONCATENATE($AP$5,$B37,$C37),'BUS4'!$A$6:$N$250,14,FALSE),0)</f>
        <v>0</v>
      </c>
      <c r="AQ37" s="75"/>
      <c r="AR37" s="75"/>
      <c r="AS37" s="75"/>
      <c r="AT37" s="75">
        <f>_xlfn.IFNA(VLOOKUP(CONCATENATE($AT$5,$B37,$C37),'MR1'!$A$6:$N$135,14,FALSE),0)</f>
        <v>0</v>
      </c>
      <c r="AU37" s="405"/>
      <c r="AV37" s="76"/>
      <c r="AW37" s="40"/>
    </row>
    <row r="38" spans="1:49" x14ac:dyDescent="0.3">
      <c r="A38" s="782"/>
      <c r="B38" s="315" t="s">
        <v>219</v>
      </c>
      <c r="C38" s="316" t="s">
        <v>761</v>
      </c>
      <c r="D38" s="316"/>
      <c r="E38" s="316" t="s">
        <v>223</v>
      </c>
      <c r="F38" s="317">
        <v>45532</v>
      </c>
      <c r="G38" s="318">
        <v>16</v>
      </c>
      <c r="H38" s="69">
        <f t="shared" ref="H38" si="11">COUNTIF(K38:AW38,"&gt;0")</f>
        <v>0</v>
      </c>
      <c r="I38" s="70">
        <f t="shared" ref="I38" si="12">SUM(K38:AW38)</f>
        <v>0</v>
      </c>
      <c r="J38" s="73">
        <f t="shared" ref="J38" si="13">RANK(I38,$I$6:$I$74)</f>
        <v>10</v>
      </c>
      <c r="K38" s="74">
        <f>_xlfn.IFNA(VLOOKUP(CONCATENATE($J$5,$B38,$C38),'ESP1'!$A$6:$N$135,14,FALSE),0)</f>
        <v>0</v>
      </c>
      <c r="L38" s="74">
        <f>_xlfn.IFNA(VLOOKUP(CONCATENATE($L$5,$B38,$C38),'CAP1'!$A$6:$N$107,14,FALSE),0)</f>
        <v>0</v>
      </c>
      <c r="M38" s="711">
        <f>_xlfn.IFNA(VLOOKUP(CONCATENATE(M$5,$B38,$C38),WEST!$A$6:$N$107,14,FALSE),0)</f>
        <v>0</v>
      </c>
      <c r="N38" s="711">
        <f>_xlfn.IFNA(VLOOKUP(CONCATENATE($N$5,$B38,$C38),MUR!$A$6:$N$95,14,FALSE),0)</f>
        <v>0</v>
      </c>
      <c r="O38" s="74">
        <f>_xlfn.IFNA(VLOOKUP(CONCATENATE($O$5,$B38,$C38),'SER1'!$A$6:$N$131,14,FALSE),0)</f>
        <v>0</v>
      </c>
      <c r="P38" s="74">
        <f>_xlfn.IFNA(VLOOKUP(CONCATENATE($P$5,$B38,$C38),'BUS1'!$A$6:$N$110,14,FALSE),0)</f>
        <v>0</v>
      </c>
      <c r="Q38" s="74">
        <f>_xlfn.IFNA(VLOOKUP(CONCATENATE($Q$5,$B38,$C38),'OG1'!$A$6:$N$135,14,FALSE),0)</f>
        <v>0</v>
      </c>
      <c r="R38" s="74">
        <f>_xlfn.IFNA(VLOOKUP(CONCATENATE($RR$5,$B38,$C38),'DRY1'!$A$6:$N$133,14,FALSE),0)</f>
        <v>0</v>
      </c>
      <c r="S38" s="74">
        <f>_xlfn.IFNA(VLOOKUP(CONCATENATE($S$5,$B38,$C38),DARD!G39,FALSE),0)</f>
        <v>0</v>
      </c>
      <c r="T38" s="74">
        <f>_xlfn.IFNA(VLOOKUP(CONCATENATE($T$5,$B38,$C38),'HO1'!$A$6:$N$56,14,FALSE),0)</f>
        <v>0</v>
      </c>
      <c r="U38" s="74">
        <f>_xlfn.IFNA(VLOOKUP(CONCATENATE($U$5,$B38,$C38),VIR!$A$6:$N$135,14,FALSE),0)</f>
        <v>0</v>
      </c>
      <c r="V38" s="74">
        <f>_xlfn.IFNA(VLOOKUP(CONCATENATE($UW$5,$B38,$C38),'BUS2'!$A$8:$N$135,14,FALSE),0)</f>
        <v>0</v>
      </c>
      <c r="W38" s="74">
        <f>_xlfn.IFNA(VLOOKUP(CONCATENATE($W$5,$B38,$C38),BEV!$A$8:$N$135,14,FALSE),0)</f>
        <v>0</v>
      </c>
      <c r="X38" s="74">
        <f>_xlfn.IFNA(VLOOKUP(CONCATENATE($X$5,$B38,$C38),'OG2'!$A$6:$N$169,14,FALSE),0)</f>
        <v>0</v>
      </c>
      <c r="Y38" s="74">
        <f>_xlfn.IFNA(VLOOKUP(CONCATENATE($Y$5,$B38,$C38),'SER2'!$A$6:$N$133,14,FALSE),0)</f>
        <v>0</v>
      </c>
      <c r="Z38" s="74">
        <f>_xlfn.IFNA(VLOOKUP(CONCATENATE($Z$5,$B38,$C38),'DRY2'!$A$6:$N$133,14,FALSE),0)</f>
        <v>0</v>
      </c>
      <c r="AA38" s="74">
        <f>_xlfn.IFNA(VLOOKUP(CONCATENATE($AA$5,$B38,$C38),'BUN1'!$A$6:$N$124,14,FALSE),0)</f>
        <v>0</v>
      </c>
      <c r="AB38" s="711">
        <f>_xlfn.IFNA(VLOOKUP(CONCATENATE($AB$5,$B38,$C38),BAL!$A$6:$N$124,14,FALSE),0)</f>
        <v>0</v>
      </c>
      <c r="AC38" s="74">
        <f>_xlfn.IFNA(VLOOKUP(CONCATENATE($AC$5,$B38,$C38),'MR1'!$A$6:$N$135,14,FALSE),0)</f>
        <v>0</v>
      </c>
      <c r="AD38" s="74">
        <f>_xlfn.IFNA(VLOOKUP(CONCATENATE($AD$5,$B38,$C38),'CAP2'!$A$6:$O$129,14,FALSE),0)</f>
        <v>0</v>
      </c>
      <c r="AE38" s="74">
        <f>_xlfn.IFNA(VLOOKUP(CONCATENATE($AE$5,$B38,$C38),'ESP2'!$A$6:$O$129,14,FALSE),0)</f>
        <v>0</v>
      </c>
      <c r="AF38" s="74">
        <f>_xlfn.IFNA(VLOOKUP(CONCATENATE($AF$5,$B38,$C38),'BUN2'!$A$6:$N$134,14,FALSE),0)</f>
        <v>0</v>
      </c>
      <c r="AG38" s="74">
        <f>_xlfn.IFNA(VLOOKUP(CONCATENATE($AG$5,$B38,$C38),SC!$A$6:$N$135,14,FALSE),0)</f>
        <v>0</v>
      </c>
      <c r="AH38" s="74">
        <f>_xlfn.IFNA(VLOOKUP(CONCATENATE($AH$5,$B38,$C38),'OG3'!$A$6:$N$131,14,FALSE),0)</f>
        <v>0</v>
      </c>
      <c r="AI38" s="74">
        <f>_xlfn.IFNA(VLOOKUP(CONCATENATE($AI$5,$B38,$C38),'MR2'!$A$6:$N$131,14,FALSE),0)</f>
        <v>0</v>
      </c>
      <c r="AJ38" s="74">
        <f>_xlfn.IFNA(VLOOKUP(CONCATENATE($AJ$5,$B38,$C38),'BUS3'!$A$6:$N$135,14,FALSE),0)</f>
        <v>0</v>
      </c>
      <c r="AK38" s="74">
        <f>_xlfn.IFNA(VLOOKUP(CONCATENATE($AK$5,$B38,$C38),'ESP4'!$A$6:$N$135,14,FALSE),0)</f>
        <v>0</v>
      </c>
      <c r="AL38" s="75">
        <f>_xlfn.IFNA(VLOOKUP(CONCATENATE($AL$5,$B38,$C38),FEST!$A$6:$N$133,14,FALSE),0)</f>
        <v>0</v>
      </c>
      <c r="AM38" s="75">
        <f>_xlfn.IFNA(VLOOKUP(CONCATENATE($AM$5,$B38,$C38),'MR3'!$A$6:$N$133,14,FALSE),0)</f>
        <v>0</v>
      </c>
      <c r="AN38" s="75">
        <f>_xlfn.IFNA(VLOOKUP(CONCATENATE($AN$5,$B38,$C38),'BUS4'!$A$6:$N$133,14,FALSE),0)</f>
        <v>0</v>
      </c>
      <c r="AO38" s="75">
        <f>_xlfn.IFNA(VLOOKUP(CONCATENATE($AO$5,$B38,$C38),'MR3'!$A$6:$N$77,14,FALSE),0)</f>
        <v>0</v>
      </c>
      <c r="AP38" s="75">
        <f>_xlfn.IFNA(VLOOKUP(CONCATENATE($AP$5,$B38,$C38),'BUS4'!$A$6:$N$250,14,FALSE),0)</f>
        <v>0</v>
      </c>
      <c r="AQ38" s="75"/>
      <c r="AR38" s="75"/>
      <c r="AS38" s="75"/>
      <c r="AT38" s="75">
        <f>_xlfn.IFNA(VLOOKUP(CONCATENATE($AT$5,$B38,$C38),'MR1'!$A$6:$N$135,14,FALSE),0)</f>
        <v>0</v>
      </c>
      <c r="AU38" s="405"/>
      <c r="AV38" s="76"/>
      <c r="AW38" s="40"/>
    </row>
    <row r="39" spans="1:49" x14ac:dyDescent="0.3">
      <c r="A39" s="782"/>
      <c r="B39" s="315"/>
      <c r="C39" s="316"/>
      <c r="D39" s="316"/>
      <c r="E39" s="316"/>
      <c r="F39" s="317"/>
      <c r="G39" s="318"/>
      <c r="H39" s="69"/>
      <c r="I39" s="70"/>
      <c r="J39" s="73"/>
      <c r="K39" s="74">
        <f>_xlfn.IFNA(VLOOKUP(CONCATENATE($J$5,$B39,$C39),'ESP1'!$A$6:$N$135,14,FALSE),0)</f>
        <v>0</v>
      </c>
      <c r="L39" s="74">
        <f>_xlfn.IFNA(VLOOKUP(CONCATENATE($L$5,$B39,$C39),'CAP1'!$A$6:$N$107,14,FALSE),0)</f>
        <v>0</v>
      </c>
      <c r="M39" s="711">
        <f>_xlfn.IFNA(VLOOKUP(CONCATENATE(M$5,$B39,$C39),WEST!$A$6:$N$107,14,FALSE),0)</f>
        <v>0</v>
      </c>
      <c r="N39" s="711">
        <f>_xlfn.IFNA(VLOOKUP(CONCATENATE($N$5,$B39,$C39),MUR!$A$6:$N$95,14,FALSE),0)</f>
        <v>0</v>
      </c>
      <c r="O39" s="74">
        <f>_xlfn.IFNA(VLOOKUP(CONCATENATE($O$5,$B39,$C39),'SER1'!$A$6:$N$131,14,FALSE),0)</f>
        <v>0</v>
      </c>
      <c r="P39" s="74">
        <f>_xlfn.IFNA(VLOOKUP(CONCATENATE($P$5,$B39,$C39),'BUS1'!$A$6:$N$110,14,FALSE),0)</f>
        <v>0</v>
      </c>
      <c r="Q39" s="74">
        <f>_xlfn.IFNA(VLOOKUP(CONCATENATE($Q$5,$B39,$C39),'OG1'!$A$6:$N$135,14,FALSE),0)</f>
        <v>0</v>
      </c>
      <c r="R39" s="74">
        <f>_xlfn.IFNA(VLOOKUP(CONCATENATE($RR$5,$B39,$C39),'DRY1'!$A$6:$N$133,14,FALSE),0)</f>
        <v>0</v>
      </c>
      <c r="S39" s="74">
        <f>_xlfn.IFNA(VLOOKUP(CONCATENATE($S$5,$B39,$C39),DARD!G40,FALSE),0)</f>
        <v>0</v>
      </c>
      <c r="T39" s="74">
        <f>_xlfn.IFNA(VLOOKUP(CONCATENATE($T$5,$B39,$C39),'HO1'!$A$6:$N$56,14,FALSE),0)</f>
        <v>0</v>
      </c>
      <c r="U39" s="74">
        <f>_xlfn.IFNA(VLOOKUP(CONCATENATE($U$5,$B39,$C39),VIR!$A$6:$N$135,14,FALSE),0)</f>
        <v>0</v>
      </c>
      <c r="V39" s="74">
        <f>_xlfn.IFNA(VLOOKUP(CONCATENATE($UW$5,$B39,$C39),'BUS2'!$A$8:$N$135,14,FALSE),0)</f>
        <v>0</v>
      </c>
      <c r="W39" s="74">
        <f>_xlfn.IFNA(VLOOKUP(CONCATENATE($W$5,$B39,$C39),BEV!$A$8:$N$135,14,FALSE),0)</f>
        <v>0</v>
      </c>
      <c r="X39" s="74">
        <f>_xlfn.IFNA(VLOOKUP(CONCATENATE($X$5,$B39,$C39),'OG2'!$A$6:$N$169,14,FALSE),0)</f>
        <v>0</v>
      </c>
      <c r="Y39" s="74">
        <f>_xlfn.IFNA(VLOOKUP(CONCATENATE($Y$5,$B39,$C39),'SER2'!$A$6:$N$133,14,FALSE),0)</f>
        <v>0</v>
      </c>
      <c r="Z39" s="74">
        <f>_xlfn.IFNA(VLOOKUP(CONCATENATE($Z$5,$B39,$C39),'DRY2'!$A$6:$N$133,14,FALSE),0)</f>
        <v>0</v>
      </c>
      <c r="AA39" s="74">
        <f>_xlfn.IFNA(VLOOKUP(CONCATENATE($AA$5,$B39,$C39),'BUN1'!$A$6:$N$124,14,FALSE),0)</f>
        <v>0</v>
      </c>
      <c r="AB39" s="711">
        <f>_xlfn.IFNA(VLOOKUP(CONCATENATE($AB$5,$B39,$C39),BAL!$A$6:$N$124,14,FALSE),0)</f>
        <v>0</v>
      </c>
      <c r="AC39" s="74">
        <f>_xlfn.IFNA(VLOOKUP(CONCATENATE($AC$5,$B39,$C39),'MR1'!$A$6:$N$135,14,FALSE),0)</f>
        <v>0</v>
      </c>
      <c r="AD39" s="74">
        <f>_xlfn.IFNA(VLOOKUP(CONCATENATE($AD$5,$B39,$C39),'CAP2'!$A$6:$O$129,14,FALSE),0)</f>
        <v>0</v>
      </c>
      <c r="AE39" s="74">
        <f>_xlfn.IFNA(VLOOKUP(CONCATENATE($AE$5,$B39,$C39),'ESP2'!$A$6:$O$129,14,FALSE),0)</f>
        <v>0</v>
      </c>
      <c r="AF39" s="74">
        <f>_xlfn.IFNA(VLOOKUP(CONCATENATE($AF$5,$B39,$C39),'BUN2'!$A$6:$N$134,14,FALSE),0)</f>
        <v>0</v>
      </c>
      <c r="AG39" s="74">
        <f>_xlfn.IFNA(VLOOKUP(CONCATENATE($AG$5,$B39,$C39),SC!$A$6:$N$135,14,FALSE),0)</f>
        <v>0</v>
      </c>
      <c r="AH39" s="74">
        <f>_xlfn.IFNA(VLOOKUP(CONCATENATE($AH$5,$B39,$C39),'OG3'!$A$6:$N$131,14,FALSE),0)</f>
        <v>0</v>
      </c>
      <c r="AI39" s="74">
        <f>_xlfn.IFNA(VLOOKUP(CONCATENATE($AI$5,$B39,$C39),'MR2'!$A$6:$N$131,14,FALSE),0)</f>
        <v>0</v>
      </c>
      <c r="AJ39" s="74">
        <f>_xlfn.IFNA(VLOOKUP(CONCATENATE($AJ$5,$B39,$C39),'BUS3'!$A$6:$N$135,14,FALSE),0)</f>
        <v>0</v>
      </c>
      <c r="AK39" s="74">
        <f>_xlfn.IFNA(VLOOKUP(CONCATENATE($AK$5,$B39,$C39),'ESP4'!$A$6:$N$135,14,FALSE),0)</f>
        <v>0</v>
      </c>
      <c r="AL39" s="75">
        <f>_xlfn.IFNA(VLOOKUP(CONCATENATE($AL$5,$B39,$C39),FEST!$A$6:$N$133,14,FALSE),0)</f>
        <v>0</v>
      </c>
      <c r="AM39" s="75">
        <f>_xlfn.IFNA(VLOOKUP(CONCATENATE($AM$5,$B39,$C39),'MR3'!$A$6:$N$133,14,FALSE),0)</f>
        <v>0</v>
      </c>
      <c r="AN39" s="75">
        <f>_xlfn.IFNA(VLOOKUP(CONCATENATE($AN$5,$B39,$C39),'BUS4'!$A$6:$N$133,14,FALSE),0)</f>
        <v>0</v>
      </c>
      <c r="AO39" s="75">
        <f>_xlfn.IFNA(VLOOKUP(CONCATENATE($AO$5,$B39,$C39),'MR3'!$A$6:$N$77,14,FALSE),0)</f>
        <v>0</v>
      </c>
      <c r="AP39" s="75">
        <f>_xlfn.IFNA(VLOOKUP(CONCATENATE($AP$5,$B39,$C39),'BUS4'!$A$6:$N$250,14,FALSE),0)</f>
        <v>0</v>
      </c>
      <c r="AQ39" s="75"/>
      <c r="AR39" s="75"/>
      <c r="AS39" s="75"/>
      <c r="AT39" s="75">
        <f>_xlfn.IFNA(VLOOKUP(CONCATENATE($AT$5,$B39,$C39),'MR1'!$A$6:$N$135,14,FALSE),0)</f>
        <v>0</v>
      </c>
      <c r="AU39" s="405"/>
      <c r="AV39" s="76"/>
      <c r="AW39" s="40"/>
    </row>
    <row r="40" spans="1:49" x14ac:dyDescent="0.3">
      <c r="A40" s="782"/>
      <c r="B40" s="315"/>
      <c r="C40" s="316"/>
      <c r="D40" s="316"/>
      <c r="E40" s="316"/>
      <c r="F40" s="317"/>
      <c r="G40" s="318"/>
      <c r="H40" s="69"/>
      <c r="I40" s="70"/>
      <c r="J40" s="73"/>
      <c r="K40" s="74">
        <f>_xlfn.IFNA(VLOOKUP(CONCATENATE($J$5,$B40,$C40),'ESP1'!$A$6:$N$135,14,FALSE),0)</f>
        <v>0</v>
      </c>
      <c r="L40" s="74">
        <f>_xlfn.IFNA(VLOOKUP(CONCATENATE($L$5,$B40,$C40),'CAP1'!$A$6:$N$107,14,FALSE),0)</f>
        <v>0</v>
      </c>
      <c r="M40" s="711">
        <f>_xlfn.IFNA(VLOOKUP(CONCATENATE(M$5,$B40,$C40),WEST!$A$6:$N$107,14,FALSE),0)</f>
        <v>0</v>
      </c>
      <c r="N40" s="711">
        <f>_xlfn.IFNA(VLOOKUP(CONCATENATE($N$5,$B40,$C40),MUR!$A$6:$N$95,14,FALSE),0)</f>
        <v>0</v>
      </c>
      <c r="O40" s="74">
        <f>_xlfn.IFNA(VLOOKUP(CONCATENATE($O$5,$B40,$C40),'SER1'!$A$6:$N$131,14,FALSE),0)</f>
        <v>0</v>
      </c>
      <c r="P40" s="74">
        <f>_xlfn.IFNA(VLOOKUP(CONCATENATE($P$5,$B40,$C40),'BUS1'!$A$6:$N$110,14,FALSE),0)</f>
        <v>0</v>
      </c>
      <c r="Q40" s="74">
        <f>_xlfn.IFNA(VLOOKUP(CONCATENATE($Q$5,$B40,$C40),'OG1'!$A$6:$N$135,14,FALSE),0)</f>
        <v>0</v>
      </c>
      <c r="R40" s="74">
        <f>_xlfn.IFNA(VLOOKUP(CONCATENATE($RR$5,$B40,$C40),'DRY1'!$A$6:$N$133,14,FALSE),0)</f>
        <v>0</v>
      </c>
      <c r="S40" s="74">
        <f>_xlfn.IFNA(VLOOKUP(CONCATENATE($S$5,$B40,$C40),DARD!G41,FALSE),0)</f>
        <v>0</v>
      </c>
      <c r="T40" s="74">
        <f>_xlfn.IFNA(VLOOKUP(CONCATENATE($T$5,$B40,$C40),'HO1'!$A$6:$N$56,14,FALSE),0)</f>
        <v>0</v>
      </c>
      <c r="U40" s="74">
        <f>_xlfn.IFNA(VLOOKUP(CONCATENATE($U$5,$B40,$C40),VIR!$A$6:$N$135,14,FALSE),0)</f>
        <v>0</v>
      </c>
      <c r="V40" s="74">
        <f>_xlfn.IFNA(VLOOKUP(CONCATENATE($UW$5,$B40,$C40),'BUS2'!$A$8:$N$135,14,FALSE),0)</f>
        <v>0</v>
      </c>
      <c r="W40" s="74">
        <f>_xlfn.IFNA(VLOOKUP(CONCATENATE($W$5,$B40,$C40),BEV!$A$8:$N$135,14,FALSE),0)</f>
        <v>0</v>
      </c>
      <c r="X40" s="74">
        <f>_xlfn.IFNA(VLOOKUP(CONCATENATE($X$5,$B40,$C40),'OG2'!$A$6:$N$169,14,FALSE),0)</f>
        <v>0</v>
      </c>
      <c r="Y40" s="74">
        <f>_xlfn.IFNA(VLOOKUP(CONCATENATE($Y$5,$B40,$C40),'SER2'!$A$6:$N$133,14,FALSE),0)</f>
        <v>0</v>
      </c>
      <c r="Z40" s="74">
        <f>_xlfn.IFNA(VLOOKUP(CONCATENATE($Z$5,$B40,$C40),'DRY2'!$A$6:$N$133,14,FALSE),0)</f>
        <v>0</v>
      </c>
      <c r="AA40" s="74">
        <f>_xlfn.IFNA(VLOOKUP(CONCATENATE($AA$5,$B40,$C40),'BUN1'!$A$6:$N$124,14,FALSE),0)</f>
        <v>0</v>
      </c>
      <c r="AB40" s="711">
        <f>_xlfn.IFNA(VLOOKUP(CONCATENATE($AB$5,$B40,$C40),BAL!$A$6:$N$124,14,FALSE),0)</f>
        <v>0</v>
      </c>
      <c r="AC40" s="74">
        <f>_xlfn.IFNA(VLOOKUP(CONCATENATE($AC$5,$B40,$C40),'MR1'!$A$6:$N$135,14,FALSE),0)</f>
        <v>0</v>
      </c>
      <c r="AD40" s="74">
        <f>_xlfn.IFNA(VLOOKUP(CONCATENATE($AD$5,$B40,$C40),'CAP2'!$A$6:$O$129,14,FALSE),0)</f>
        <v>0</v>
      </c>
      <c r="AE40" s="74">
        <f>_xlfn.IFNA(VLOOKUP(CONCATENATE($AE$5,$B40,$C40),'ESP2'!$A$6:$O$129,14,FALSE),0)</f>
        <v>0</v>
      </c>
      <c r="AF40" s="74">
        <f>_xlfn.IFNA(VLOOKUP(CONCATENATE($AF$5,$B40,$C40),'BUN2'!$A$6:$N$134,14,FALSE),0)</f>
        <v>0</v>
      </c>
      <c r="AG40" s="74">
        <f>_xlfn.IFNA(VLOOKUP(CONCATENATE($AG$5,$B40,$C40),SC!$A$6:$N$135,14,FALSE),0)</f>
        <v>0</v>
      </c>
      <c r="AH40" s="74">
        <f>_xlfn.IFNA(VLOOKUP(CONCATENATE($AH$5,$B40,$C40),'OG3'!$A$6:$N$131,14,FALSE),0)</f>
        <v>0</v>
      </c>
      <c r="AI40" s="74">
        <f>_xlfn.IFNA(VLOOKUP(CONCATENATE($AI$5,$B40,$C40),'MR2'!$A$6:$N$131,14,FALSE),0)</f>
        <v>0</v>
      </c>
      <c r="AJ40" s="74">
        <f>_xlfn.IFNA(VLOOKUP(CONCATENATE($AJ$5,$B40,$C40),'BUS3'!$A$6:$N$135,14,FALSE),0)</f>
        <v>0</v>
      </c>
      <c r="AK40" s="74">
        <f>_xlfn.IFNA(VLOOKUP(CONCATENATE($AK$5,$B40,$C40),'ESP4'!$A$6:$N$135,14,FALSE),0)</f>
        <v>0</v>
      </c>
      <c r="AL40" s="75">
        <f>_xlfn.IFNA(VLOOKUP(CONCATENATE($AL$5,$B40,$C40),FEST!$A$6:$N$133,14,FALSE),0)</f>
        <v>0</v>
      </c>
      <c r="AM40" s="75">
        <f>_xlfn.IFNA(VLOOKUP(CONCATENATE($AM$5,$B40,$C40),'MR3'!$A$6:$N$133,14,FALSE),0)</f>
        <v>0</v>
      </c>
      <c r="AN40" s="75">
        <f>_xlfn.IFNA(VLOOKUP(CONCATENATE($AN$5,$B40,$C40),'BUS4'!$A$6:$N$133,14,FALSE),0)</f>
        <v>0</v>
      </c>
      <c r="AO40" s="75">
        <f>_xlfn.IFNA(VLOOKUP(CONCATENATE($AO$5,$B40,$C40),'MR3'!$A$6:$N$77,14,FALSE),0)</f>
        <v>0</v>
      </c>
      <c r="AP40" s="75">
        <f>_xlfn.IFNA(VLOOKUP(CONCATENATE($AP$5,$B40,$C40),'BUS4'!$A$6:$N$250,14,FALSE),0)</f>
        <v>0</v>
      </c>
      <c r="AQ40" s="75"/>
      <c r="AR40" s="75"/>
      <c r="AS40" s="75"/>
      <c r="AT40" s="75">
        <f>_xlfn.IFNA(VLOOKUP(CONCATENATE($AT$5,$B40,$C40),'MR1'!$A$6:$N$135,14,FALSE),0)</f>
        <v>0</v>
      </c>
      <c r="AU40" s="405"/>
      <c r="AV40" s="76"/>
      <c r="AW40" s="40"/>
    </row>
    <row r="41" spans="1:49" x14ac:dyDescent="0.3">
      <c r="A41" s="782"/>
      <c r="B41" s="315"/>
      <c r="C41" s="316"/>
      <c r="D41" s="316"/>
      <c r="E41" s="316"/>
      <c r="F41" s="317"/>
      <c r="G41" s="318"/>
      <c r="H41" s="69"/>
      <c r="I41" s="70"/>
      <c r="J41" s="73"/>
      <c r="K41" s="74">
        <f>_xlfn.IFNA(VLOOKUP(CONCATENATE($J$5,$B41,$C41),'ESP1'!$A$6:$N$135,14,FALSE),0)</f>
        <v>0</v>
      </c>
      <c r="L41" s="74">
        <f>_xlfn.IFNA(VLOOKUP(CONCATENATE($L$5,$B41,$C41),'CAP1'!$A$6:$N$107,14,FALSE),0)</f>
        <v>0</v>
      </c>
      <c r="M41" s="711">
        <f>_xlfn.IFNA(VLOOKUP(CONCATENATE(M$5,$B41,$C41),WEST!$A$6:$N$107,14,FALSE),0)</f>
        <v>0</v>
      </c>
      <c r="N41" s="711">
        <f>_xlfn.IFNA(VLOOKUP(CONCATENATE($N$5,$B41,$C41),MUR!$A$6:$N$95,14,FALSE),0)</f>
        <v>0</v>
      </c>
      <c r="O41" s="74">
        <f>_xlfn.IFNA(VLOOKUP(CONCATENATE($O$5,$B41,$C41),'SER1'!$A$6:$N$131,14,FALSE),0)</f>
        <v>0</v>
      </c>
      <c r="P41" s="74">
        <f>_xlfn.IFNA(VLOOKUP(CONCATENATE($P$5,$B41,$C41),'BUS1'!$A$6:$N$110,14,FALSE),0)</f>
        <v>0</v>
      </c>
      <c r="Q41" s="74">
        <f>_xlfn.IFNA(VLOOKUP(CONCATENATE($Q$5,$B41,$C41),'OG1'!$A$6:$N$135,14,FALSE),0)</f>
        <v>0</v>
      </c>
      <c r="R41" s="74">
        <f>_xlfn.IFNA(VLOOKUP(CONCATENATE($RR$5,$B41,$C41),'DRY1'!$A$6:$N$133,14,FALSE),0)</f>
        <v>0</v>
      </c>
      <c r="S41" s="74">
        <f>_xlfn.IFNA(VLOOKUP(CONCATENATE($S$5,$B41,$C41),DARD!G42,FALSE),0)</f>
        <v>0</v>
      </c>
      <c r="T41" s="74">
        <f>_xlfn.IFNA(VLOOKUP(CONCATENATE($T$5,$B41,$C41),'HO1'!$A$6:$N$56,14,FALSE),0)</f>
        <v>0</v>
      </c>
      <c r="U41" s="74">
        <f>_xlfn.IFNA(VLOOKUP(CONCATENATE($U$5,$B41,$C41),VIR!$A$6:$N$135,14,FALSE),0)</f>
        <v>0</v>
      </c>
      <c r="V41" s="74">
        <f>_xlfn.IFNA(VLOOKUP(CONCATENATE($UW$5,$B41,$C41),'BUS2'!$A$8:$N$135,14,FALSE),0)</f>
        <v>0</v>
      </c>
      <c r="W41" s="74">
        <f>_xlfn.IFNA(VLOOKUP(CONCATENATE($W$5,$B41,$C41),BEV!$A$8:$N$135,14,FALSE),0)</f>
        <v>0</v>
      </c>
      <c r="X41" s="74">
        <f>_xlfn.IFNA(VLOOKUP(CONCATENATE($X$5,$B41,$C41),'OG2'!$A$6:$N$169,14,FALSE),0)</f>
        <v>0</v>
      </c>
      <c r="Y41" s="74">
        <f>_xlfn.IFNA(VLOOKUP(CONCATENATE($Y$5,$B41,$C41),'SER2'!$A$6:$N$133,14,FALSE),0)</f>
        <v>0</v>
      </c>
      <c r="Z41" s="74">
        <f>_xlfn.IFNA(VLOOKUP(CONCATENATE($Z$5,$B41,$C41),'DRY2'!$A$6:$N$133,14,FALSE),0)</f>
        <v>0</v>
      </c>
      <c r="AA41" s="74">
        <f>_xlfn.IFNA(VLOOKUP(CONCATENATE($AA$5,$B41,$C41),'BUN1'!$A$6:$N$124,14,FALSE),0)</f>
        <v>0</v>
      </c>
      <c r="AB41" s="711">
        <f>_xlfn.IFNA(VLOOKUP(CONCATENATE($AB$5,$B41,$C41),BAL!$A$6:$N$124,14,FALSE),0)</f>
        <v>0</v>
      </c>
      <c r="AC41" s="74">
        <f>_xlfn.IFNA(VLOOKUP(CONCATENATE($AC$5,$B41,$C41),'MR1'!$A$6:$N$135,14,FALSE),0)</f>
        <v>0</v>
      </c>
      <c r="AD41" s="74">
        <f>_xlfn.IFNA(VLOOKUP(CONCATENATE($AD$5,$B41,$C41),'CAP2'!$A$6:$O$129,14,FALSE),0)</f>
        <v>0</v>
      </c>
      <c r="AE41" s="74">
        <f>_xlfn.IFNA(VLOOKUP(CONCATENATE($AE$5,$B41,$C41),'ESP2'!$A$6:$O$129,14,FALSE),0)</f>
        <v>0</v>
      </c>
      <c r="AF41" s="74">
        <f>_xlfn.IFNA(VLOOKUP(CONCATENATE($AF$5,$B41,$C41),'BUN2'!$A$6:$N$134,14,FALSE),0)</f>
        <v>0</v>
      </c>
      <c r="AG41" s="74">
        <f>_xlfn.IFNA(VLOOKUP(CONCATENATE($AG$5,$B41,$C41),SC!$A$6:$N$135,14,FALSE),0)</f>
        <v>0</v>
      </c>
      <c r="AH41" s="74">
        <f>_xlfn.IFNA(VLOOKUP(CONCATENATE($AH$5,$B41,$C41),'OG3'!$A$6:$N$131,14,FALSE),0)</f>
        <v>0</v>
      </c>
      <c r="AI41" s="74">
        <f>_xlfn.IFNA(VLOOKUP(CONCATENATE($AI$5,$B41,$C41),'MR2'!$A$6:$N$131,14,FALSE),0)</f>
        <v>0</v>
      </c>
      <c r="AJ41" s="74">
        <f>_xlfn.IFNA(VLOOKUP(CONCATENATE($AJ$5,$B41,$C41),'BUS3'!$A$6:$N$135,14,FALSE),0)</f>
        <v>0</v>
      </c>
      <c r="AK41" s="74">
        <f>_xlfn.IFNA(VLOOKUP(CONCATENATE($AK$5,$B41,$C41),'ESP4'!$A$6:$N$135,14,FALSE),0)</f>
        <v>0</v>
      </c>
      <c r="AL41" s="75">
        <f>_xlfn.IFNA(VLOOKUP(CONCATENATE($AL$5,$B41,$C41),FEST!$A$6:$N$133,14,FALSE),0)</f>
        <v>0</v>
      </c>
      <c r="AM41" s="75">
        <f>_xlfn.IFNA(VLOOKUP(CONCATENATE($AM$5,$B41,$C41),'MR3'!$A$6:$N$133,14,FALSE),0)</f>
        <v>0</v>
      </c>
      <c r="AN41" s="75">
        <f>_xlfn.IFNA(VLOOKUP(CONCATENATE($AN$5,$B41,$C41),'BUS4'!$A$6:$N$133,14,FALSE),0)</f>
        <v>0</v>
      </c>
      <c r="AO41" s="75">
        <f>_xlfn.IFNA(VLOOKUP(CONCATENATE($AO$5,$B41,$C41),'MR3'!$A$6:$N$77,14,FALSE),0)</f>
        <v>0</v>
      </c>
      <c r="AP41" s="75">
        <f>_xlfn.IFNA(VLOOKUP(CONCATENATE($AP$5,$B41,$C41),'BUS4'!$A$6:$N$250,14,FALSE),0)</f>
        <v>0</v>
      </c>
      <c r="AQ41" s="75"/>
      <c r="AR41" s="75"/>
      <c r="AS41" s="75"/>
      <c r="AT41" s="75">
        <f>_xlfn.IFNA(VLOOKUP(CONCATENATE($AT$5,$B41,$C41),'MR1'!$A$6:$N$135,14,FALSE),0)</f>
        <v>0</v>
      </c>
      <c r="AU41" s="405"/>
      <c r="AV41" s="76"/>
      <c r="AW41" s="40"/>
    </row>
    <row r="42" spans="1:49" x14ac:dyDescent="0.3">
      <c r="A42" s="782"/>
      <c r="B42" s="315"/>
      <c r="C42" s="316"/>
      <c r="D42" s="316"/>
      <c r="E42" s="316"/>
      <c r="F42" s="317"/>
      <c r="G42" s="318"/>
      <c r="H42" s="69"/>
      <c r="I42" s="70"/>
      <c r="J42" s="73"/>
      <c r="K42" s="74">
        <f>_xlfn.IFNA(VLOOKUP(CONCATENATE($J$5,$B42,$C42),'ESP1'!$A$6:$N$135,14,FALSE),0)</f>
        <v>0</v>
      </c>
      <c r="L42" s="74">
        <f>_xlfn.IFNA(VLOOKUP(CONCATENATE($L$5,$B42,$C42),'CAP1'!$A$6:$N$107,14,FALSE),0)</f>
        <v>0</v>
      </c>
      <c r="M42" s="74">
        <f>_xlfn.IFNA(VLOOKUP(CONCATENATE(N42&lt;M$5,$B42,$C42),WEST!$A$6:$N$107,14,FALSE),0)</f>
        <v>0</v>
      </c>
      <c r="N42" s="74">
        <f>_xlfn.IFNA(VLOOKUP(CONCATENATE($N$5,$B42,$C42),MUR!$A$6:$L$95,14,FALSE),0)</f>
        <v>0</v>
      </c>
      <c r="O42" s="74">
        <f>_xlfn.IFNA(VLOOKUP(CONCATENATE($O$5,$B42,$C42),'SER1'!$A$6:$N$131,14,FALSE),0)</f>
        <v>0</v>
      </c>
      <c r="P42" s="74">
        <f>_xlfn.IFNA(VLOOKUP(CONCATENATE($P$5,$B42,$C42),'BUS1'!$A$6:$N$110,14,FALSE),0)</f>
        <v>0</v>
      </c>
      <c r="Q42" s="74">
        <f>_xlfn.IFNA(VLOOKUP(CONCATENATE($Q$5,$B42,$C42),'OG1'!$A$6:$N$135,14,FALSE),0)</f>
        <v>0</v>
      </c>
      <c r="R42" s="74">
        <f>_xlfn.IFNA(VLOOKUP(CONCATENATE($RR$5,$B42,$C42),'DRY1'!$A$6:$N$133,14,FALSE),0)</f>
        <v>0</v>
      </c>
      <c r="S42" s="74">
        <f>_xlfn.IFNA(VLOOKUP(CONCATENATE($S$5,$B42,$C42),DARD!G43,FALSE),0)</f>
        <v>0</v>
      </c>
      <c r="T42" s="74">
        <f>_xlfn.IFNA(VLOOKUP(CONCATENATE($T$5,$B42,$C42),'HO1'!$A$6:$N$56,14,FALSE),0)</f>
        <v>0</v>
      </c>
      <c r="U42" s="74">
        <f>_xlfn.IFNA(VLOOKUP(CONCATENATE($U$5,$B42,$C42),VIR!$A$6:$N$135,14,FALSE),0)</f>
        <v>0</v>
      </c>
      <c r="V42" s="74">
        <f>_xlfn.IFNA(VLOOKUP(CONCATENATE($UW$5,$B42,$C42),'BUS2'!$A$8:$N$135,14,FALSE),0)</f>
        <v>0</v>
      </c>
      <c r="W42" s="74">
        <f>_xlfn.IFNA(VLOOKUP(CONCATENATE($W$5,$B42,$C42),BEV!$A$8:$N$135,14,FALSE),0)</f>
        <v>0</v>
      </c>
      <c r="X42" s="74">
        <f>_xlfn.IFNA(VLOOKUP(CONCATENATE($X$5,$B42,$C42),'OG2'!$A$6:$N$169,14,FALSE),0)</f>
        <v>0</v>
      </c>
      <c r="Y42" s="74">
        <f>_xlfn.IFNA(VLOOKUP(CONCATENATE($Y$5,$B42,$C42),'SER2'!$A$6:$N$133,14,FALSE),0)</f>
        <v>0</v>
      </c>
      <c r="Z42" s="74">
        <f>_xlfn.IFNA(VLOOKUP(CONCATENATE($Z$5,$B42,$C42),'DRY2'!$A$6:$N$133,14,FALSE),0)</f>
        <v>0</v>
      </c>
      <c r="AA42" s="74">
        <f>_xlfn.IFNA(VLOOKUP(CONCATENATE($AA$5,$B42,$C42),'BUN1'!$A$6:$N$124,14,FALSE),0)</f>
        <v>0</v>
      </c>
      <c r="AB42" s="711">
        <f>_xlfn.IFNA(VLOOKUP(CONCATENATE($AB$5,$B42,$C42),BAL!$A$6:$N$124,14,FALSE),0)</f>
        <v>0</v>
      </c>
      <c r="AC42" s="74">
        <f>_xlfn.IFNA(VLOOKUP(CONCATENATE($AC$5,$B42,$C42),'MR1'!$A$6:$N$135,14,FALSE),0)</f>
        <v>0</v>
      </c>
      <c r="AD42" s="74">
        <f>_xlfn.IFNA(VLOOKUP(CONCATENATE($AD$5,$B42,$C42),'CAP2'!$A$6:$O$129,14,FALSE),0)</f>
        <v>0</v>
      </c>
      <c r="AE42" s="74">
        <f>_xlfn.IFNA(VLOOKUP(CONCATENATE($AE$5,$B42,$C42),'ESP2'!$A$6:$O$129,14,FALSE),0)</f>
        <v>0</v>
      </c>
      <c r="AF42" s="74">
        <f>_xlfn.IFNA(VLOOKUP(CONCATENATE($AF$5,$B42,$C42),'BUN2'!$A$6:$N$134,14,FALSE),0)</f>
        <v>0</v>
      </c>
      <c r="AG42" s="74">
        <f>_xlfn.IFNA(VLOOKUP(CONCATENATE($AG$5,$B42,$C42),SC!$A$6:$N$135,14,FALSE),0)</f>
        <v>0</v>
      </c>
      <c r="AH42" s="74">
        <f>_xlfn.IFNA(VLOOKUP(CONCATENATE($AH$5,$B42,$C42),'OG3'!$A$6:$N$131,14,FALSE),0)</f>
        <v>0</v>
      </c>
      <c r="AI42" s="74">
        <f>_xlfn.IFNA(VLOOKUP(CONCATENATE($AI$5,$B42,$C42),'MR2'!$A$6:$N$131,14,FALSE),0)</f>
        <v>0</v>
      </c>
      <c r="AJ42" s="74">
        <f>_xlfn.IFNA(VLOOKUP(CONCATENATE($AJ$5,$B42,$C42),'BUS3'!$A$6:$N$135,14,FALSE),0)</f>
        <v>0</v>
      </c>
      <c r="AK42" s="74">
        <f>_xlfn.IFNA(VLOOKUP(CONCATENATE($AK$5,$B42,$C42),'ESP4'!$A$6:$N$135,14,FALSE),0)</f>
        <v>0</v>
      </c>
      <c r="AL42" s="75">
        <f>_xlfn.IFNA(VLOOKUP(CONCATENATE($AL$5,$B42,$C42),FEST!$A$6:$N$133,14,FALSE),0)</f>
        <v>0</v>
      </c>
      <c r="AM42" s="75">
        <f>_xlfn.IFNA(VLOOKUP(CONCATENATE($AM$5,$B42,$C42),'MR3'!$A$6:$N$133,14,FALSE),0)</f>
        <v>0</v>
      </c>
      <c r="AN42" s="75">
        <f>_xlfn.IFNA(VLOOKUP(CONCATENATE($AN$5,$B42,$C42),'BUS4'!$A$6:$N$133,14,FALSE),0)</f>
        <v>0</v>
      </c>
      <c r="AO42" s="75">
        <f>_xlfn.IFNA(VLOOKUP(CONCATENATE($AO$5,$B42,$C42),'MR3'!$A$6:$N$77,14,FALSE),0)</f>
        <v>0</v>
      </c>
      <c r="AP42" s="562">
        <f>_xlfn.IFNA(VLOOKUP(CONCATENATE($AP$5,$B42,$C42),'BUS4'!$A$6:$N$250,14,FALSE),0)</f>
        <v>0</v>
      </c>
      <c r="AQ42" s="75"/>
      <c r="AR42" s="75"/>
      <c r="AS42" s="75"/>
      <c r="AT42" s="75">
        <f>_xlfn.IFNA(VLOOKUP(CONCATENATE($AT$5,$B42,$C42),'MR1'!$A$6:$N$135,14,FALSE),0)</f>
        <v>0</v>
      </c>
      <c r="AU42" s="405"/>
      <c r="AV42" s="76"/>
      <c r="AW42" s="40"/>
    </row>
    <row r="43" spans="1:49" x14ac:dyDescent="0.3">
      <c r="A43" s="782"/>
      <c r="B43" s="315"/>
      <c r="C43" s="316"/>
      <c r="D43" s="316"/>
      <c r="E43" s="316"/>
      <c r="F43" s="317"/>
      <c r="G43" s="318"/>
      <c r="H43" s="69"/>
      <c r="I43" s="70"/>
      <c r="J43" s="73"/>
      <c r="K43" s="74">
        <f>_xlfn.IFNA(VLOOKUP(CONCATENATE($J$5,$B43,$C43),'ESP1'!$A$6:$N$135,14,FALSE),0)</f>
        <v>0</v>
      </c>
      <c r="L43" s="74">
        <f>_xlfn.IFNA(VLOOKUP(CONCATENATE($L$5,$B43,$C43),'CAP1'!$A$6:$N$107,14,FALSE),0)</f>
        <v>0</v>
      </c>
      <c r="M43" s="74">
        <f>_xlfn.IFNA(VLOOKUP(CONCATENATE($M$5,$B43,$C43),WEST!$A$6:$N$95,14,FALSE),0)</f>
        <v>0</v>
      </c>
      <c r="N43" s="74">
        <f>_xlfn.IFNA(VLOOKUP(CONCATENATE($N$5,$B43,$C43),MUR!$A$6:$L$131,14,FALSE),0)</f>
        <v>0</v>
      </c>
      <c r="O43" s="74">
        <f>_xlfn.IFNA(VLOOKUP(CONCATENATE($O$5,$B43,$C43),'SER1'!$A$6:$N$110,14,FALSE),0)</f>
        <v>0</v>
      </c>
      <c r="P43" s="74">
        <f>_xlfn.IFNA(VLOOKUP(CONCATENATE($P$5,$B43,$C43),'BUS1'!$A$6:$N$135,14,FALSE),0)</f>
        <v>0</v>
      </c>
      <c r="Q43" s="74">
        <f>_xlfn.IFNA(VLOOKUP(CONCATENATE($Q$5,$B43,$C43),DARD!$A$6:$N$133,14,FALSE),0)</f>
        <v>0</v>
      </c>
      <c r="R43" s="74">
        <f>_xlfn.IFNA(VLOOKUP(CONCATENATE($R$5,$B43,$C43),'BUS2'!F45,FALSE),0)</f>
        <v>0</v>
      </c>
      <c r="S43" s="74">
        <f>_xlfn.IFNA(VLOOKUP(CONCATENATE($S$5,$B43,$C43),'OG1'!$A$6:$N$56,14,FALSE),0)</f>
        <v>0</v>
      </c>
      <c r="T43" s="74">
        <f>_xlfn.IFNA(VLOOKUP(CONCATENATE($T$5,$B43,$C43),'DRY1'!$A$6:$N$135,14,FALSE),0)</f>
        <v>0</v>
      </c>
      <c r="U43" s="74">
        <f>_xlfn.IFNA(VLOOKUP(CONCATENATE($U$5,$B43,$C43),'HO1'!$A$8:$N$135,14,FALSE),0)</f>
        <v>0</v>
      </c>
      <c r="V43" s="74">
        <f>_xlfn.IFNA(VLOOKUP(CONCATENATE($V$5,$B43,$C43),'BUS3'!$A$8:$N$135,14,FALSE),0)</f>
        <v>0</v>
      </c>
      <c r="W43" s="74">
        <f>_xlfn.IFNA(VLOOKUP(CONCATENATE($W$5,$B43,$C43),'DRY2'!$A$6:$N$169,14,FALSE),0)</f>
        <v>0</v>
      </c>
      <c r="X43" s="74">
        <f>_xlfn.IFNA(VLOOKUP(CONCATENATE($X$5,$B43,$C43),'OG2'!$A$6:$N$133,14,FALSE),0)</f>
        <v>0</v>
      </c>
      <c r="Y43" s="74">
        <f>_xlfn.IFNA(VLOOKUP(CONCATENATE($Y$5,$B43,$C43),'MR1'!$A$6:$N$133,14,FALSE),0)</f>
        <v>0</v>
      </c>
      <c r="Z43" s="74">
        <f>_xlfn.IFNA(VLOOKUP(CONCATENATE($Z$5,$B43,$C43),BEV!$A$6:$N$124,14,FALSE),0)</f>
        <v>0</v>
      </c>
      <c r="AA43" s="74">
        <f>_xlfn.IFNA(VLOOKUP(CONCATENATE($AA$5,$B43,$C43),'SER2'!$A$6:$N$135,14,FALSE),0)</f>
        <v>0</v>
      </c>
      <c r="AB43" s="711">
        <f>_xlfn.IFNA(VLOOKUP(CONCATENATE($AB$5,$B43,$C43),BAL!$A$6:$N$124,14,FALSE),0)</f>
        <v>0</v>
      </c>
      <c r="AC43" s="74">
        <f>_xlfn.IFNA(VLOOKUP(CONCATENATE($AC$5,$B43,$C43),VIR!$A$6:$O$129,14,FALSE),0)</f>
        <v>0</v>
      </c>
      <c r="AD43" s="74" cm="1">
        <f t="array" ref="AD43">_xlfn.IFNA(VLOOKUP(CONCATENATE($AD$5,$B43,$C43),BUP38,AD44:AE55,FALSE),0)</f>
        <v>0</v>
      </c>
      <c r="AE43" s="74">
        <f>_xlfn.IFNA(VLOOKUP(CONCATENATE($AE$5,$B43,$C43),'CAP2'!$A$6:$N$135,14,FALSE),0)</f>
        <v>0</v>
      </c>
      <c r="AF43" s="74">
        <f>_xlfn.IFNA(VLOOKUP(CONCATENATE($AF$5,$B43,$C43),FEST!$A$6:$N$135,14,FALSE),0)</f>
        <v>0</v>
      </c>
      <c r="AG43" s="74">
        <f>_xlfn.IFNA(VLOOKUP(CONCATENATE($AG$5,$B43,$C43),'ESP2'!$A$6:$N$131,14,FALSE),0)</f>
        <v>0</v>
      </c>
      <c r="AH43" s="74">
        <f>_xlfn.IFNA(VLOOKUP(CONCATENATE($AG$5,$B43,$C43),'OG2'!$A$6:$N$131,14,FALSE),0)</f>
        <v>0</v>
      </c>
      <c r="AI43" s="74">
        <f>_xlfn.IFNA(VLOOKUP(CONCATENATE($AI$5,$B43,$C43),'BUN2'!$A$6:$N$134,14,FALSE),0)</f>
        <v>0</v>
      </c>
      <c r="AJ43" s="74">
        <f>_xlfn.IFNA(VLOOKUP(CONCATENATE($AJ$5,$B43,$C43),SC!$A$6:$N$135,14,FALSE),0)</f>
        <v>0</v>
      </c>
      <c r="AK43" s="74">
        <f>_xlfn.IFNA(VLOOKUP(CONCATENATE($AK$5,$B43,$C43),'MR3'!$A$6:$N$133,14,FALSE),0)</f>
        <v>0</v>
      </c>
      <c r="AL43" s="75">
        <f>_xlfn.IFNA(VLOOKUP(CONCATENATE($AK$5,$B43,$C43),BAL!$A$6:$N$133,14,FALSE),0)</f>
        <v>0</v>
      </c>
      <c r="AM43" s="75">
        <f>_xlfn.IFNA(VLOOKUP(CONCATENATE($AM$5,$B43,$C43),'ESP4'!$A$6:$N$135,14,FALSE),0)</f>
        <v>0</v>
      </c>
      <c r="AN43" s="75">
        <f>_xlfn.IFNA(VLOOKUP(CONCATENATE($AN$5,$B43,$C43),'MR2'!$A$6:$N$77,14,FALSE),0)</f>
        <v>0</v>
      </c>
      <c r="AO43" s="75">
        <f>_xlfn.IFNA(VLOOKUP(CONCATENATE($AO$5,$B43,$C43),'BUS4'!$A$6:$N$250,14,FALSE),0)</f>
        <v>0</v>
      </c>
      <c r="AP43" s="75">
        <f>_xlfn.IFNA(VLOOKUP(CONCATENATE($AP$5,$B43,$C43),'CAP2'!$A$6:$N$77,14,FALSE),0)</f>
        <v>0</v>
      </c>
      <c r="AQ43" s="75"/>
      <c r="AR43" s="75"/>
      <c r="AS43" s="75"/>
      <c r="AT43" s="75">
        <f>_xlfn.IFNA(VLOOKUP(CONCATENATE($AT$5,$B43,$C43),'MR1'!$A$6:$N$135,14,FALSE),0)</f>
        <v>0</v>
      </c>
      <c r="AU43" s="405"/>
      <c r="AV43" s="76"/>
      <c r="AW43" s="40"/>
    </row>
    <row r="44" spans="1:49" x14ac:dyDescent="0.3">
      <c r="A44" s="782"/>
      <c r="B44" s="315"/>
      <c r="C44" s="316"/>
      <c r="D44" s="316"/>
      <c r="E44" s="316"/>
      <c r="F44" s="317"/>
      <c r="G44" s="318"/>
      <c r="H44" s="69"/>
      <c r="I44" s="70"/>
      <c r="J44" s="73"/>
      <c r="K44" s="74">
        <f>_xlfn.IFNA(VLOOKUP(CONCATENATE($K$5,$B44,$C44),'CAP1'!$A$6:$N$107,14,FALSE),0)</f>
        <v>0</v>
      </c>
      <c r="L44" s="74">
        <f>_xlfn.IFNA(VLOOKUP(CONCATENATE($L$5,$B44,$C44),'ESP1'!$A$6:$N$135,14,FALSE),0)</f>
        <v>0</v>
      </c>
      <c r="M44" s="74">
        <f>_xlfn.IFNA(VLOOKUP(CONCATENATE($M$5,$B44,$C44),WEST!$A$6:$N$95,14,FALSE),0)</f>
        <v>0</v>
      </c>
      <c r="N44" s="74">
        <f>_xlfn.IFNA(VLOOKUP(CONCATENATE($N$5,$B44,$C44),MUR!$A$6:$L$131,14,FALSE),0)</f>
        <v>0</v>
      </c>
      <c r="O44" s="74">
        <f>_xlfn.IFNA(VLOOKUP(CONCATENATE($O$5,$B44,$C44),'SER1'!$A$6:$N$110,14,FALSE),0)</f>
        <v>0</v>
      </c>
      <c r="P44" s="74">
        <f>_xlfn.IFNA(VLOOKUP(CONCATENATE($P$5,$B44,$C44),'BUS1'!$A$6:$N$135,14,FALSE),0)</f>
        <v>0</v>
      </c>
      <c r="Q44" s="74">
        <f>_xlfn.IFNA(VLOOKUP(CONCATENATE($Q$5,$B44,$C44),DARD!$A$6:$N$133,14,FALSE),0)</f>
        <v>0</v>
      </c>
      <c r="R44" s="74">
        <f>_xlfn.IFNA(VLOOKUP(CONCATENATE($R$5,$B44,$C44),'BUS2'!F46,FALSE),0)</f>
        <v>0</v>
      </c>
      <c r="S44" s="74">
        <f>_xlfn.IFNA(VLOOKUP(CONCATENATE($S$5,$B44,$C44),'OG1'!$A$6:$N$56,14,FALSE),0)</f>
        <v>0</v>
      </c>
      <c r="T44" s="74">
        <f>_xlfn.IFNA(VLOOKUP(CONCATENATE($T$5,$B44,$C44),'DRY1'!$A$6:$N$135,14,FALSE),0)</f>
        <v>0</v>
      </c>
      <c r="U44" s="74">
        <f>_xlfn.IFNA(VLOOKUP(CONCATENATE($U$5,$B44,$C44),'HO1'!$A$8:$N$135,14,FALSE),0)</f>
        <v>0</v>
      </c>
      <c r="V44" s="74">
        <f>_xlfn.IFNA(VLOOKUP(CONCATENATE($V$5,$B44,$C44),'BUS3'!$A$8:$N$135,14,FALSE),0)</f>
        <v>0</v>
      </c>
      <c r="W44" s="74">
        <f>_xlfn.IFNA(VLOOKUP(CONCATENATE($W$5,$B44,$C44),'DRY2'!$A$6:$N$169,14,FALSE),0)</f>
        <v>0</v>
      </c>
      <c r="X44" s="74">
        <f>_xlfn.IFNA(VLOOKUP(CONCATENATE($X$5,$B44,$C44),'OG2'!$A$6:$N$133,14,FALSE),0)</f>
        <v>0</v>
      </c>
      <c r="Y44" s="74">
        <f>_xlfn.IFNA(VLOOKUP(CONCATENATE($Y$5,$B44,$C44),'MR1'!$A$6:$N$133,14,FALSE),0)</f>
        <v>0</v>
      </c>
      <c r="Z44" s="74">
        <f>_xlfn.IFNA(VLOOKUP(CONCATENATE($Z$5,$B44,$C44),BEV!$A$6:$N$124,14,FALSE),0)</f>
        <v>0</v>
      </c>
      <c r="AA44" s="74">
        <f>_xlfn.IFNA(VLOOKUP(CONCATENATE($AA$5,$B44,$C44),'SER2'!$A$6:$N$135,14,FALSE),0)</f>
        <v>0</v>
      </c>
      <c r="AB44" s="711">
        <f>_xlfn.IFNA(VLOOKUP(CONCATENATE($AB$5,$B44,$C44),BAL!$A$6:$N$124,14,FALSE),0)</f>
        <v>0</v>
      </c>
      <c r="AC44" s="74">
        <f>_xlfn.IFNA(VLOOKUP(CONCATENATE($AC$5,$B44,$C44),VIR!$A$6:$O$129,14,FALSE),0)</f>
        <v>0</v>
      </c>
      <c r="AD44" s="74" cm="1">
        <f t="array" ref="AD44">_xlfn.IFNA(VLOOKUP(CONCATENATE($AD$5,$B44,$C44),BUP39,AD45:AE56,FALSE),0)</f>
        <v>0</v>
      </c>
      <c r="AE44" s="74">
        <f>_xlfn.IFNA(VLOOKUP(CONCATENATE($AE$5,$B44,$C44),'CAP2'!$A$6:$N$135,14,FALSE),0)</f>
        <v>0</v>
      </c>
      <c r="AF44" s="74">
        <f>_xlfn.IFNA(VLOOKUP(CONCATENATE($AF$5,$B44,$C44),FEST!$A$6:$N$135,14,FALSE),0)</f>
        <v>0</v>
      </c>
      <c r="AG44" s="74">
        <f>_xlfn.IFNA(VLOOKUP(CONCATENATE($AG$5,$B44,$C44),'ESP2'!$A$6:$N$131,14,FALSE),0)</f>
        <v>0</v>
      </c>
      <c r="AH44" s="74">
        <f>_xlfn.IFNA(VLOOKUP(CONCATENATE($AG$5,$B44,$C44),'OG2'!$A$6:$N$131,14,FALSE),0)</f>
        <v>0</v>
      </c>
      <c r="AI44" s="74">
        <f>_xlfn.IFNA(VLOOKUP(CONCATENATE($AI$5,$B44,$C44),'BUN2'!$A$6:$N$134,14,FALSE),0)</f>
        <v>0</v>
      </c>
      <c r="AJ44" s="74">
        <f>_xlfn.IFNA(VLOOKUP(CONCATENATE($AJ$5,$B44,$C44),SC!$A$6:$N$135,14,FALSE),0)</f>
        <v>0</v>
      </c>
      <c r="AK44" s="74">
        <f>_xlfn.IFNA(VLOOKUP(CONCATENATE($AK$5,$B44,$C44),'MR3'!$A$6:$N$133,14,FALSE),0)</f>
        <v>0</v>
      </c>
      <c r="AL44" s="75">
        <f>_xlfn.IFNA(VLOOKUP(CONCATENATE($AK$5,$B44,$C44),BAL!$A$6:$N$133,14,FALSE),0)</f>
        <v>0</v>
      </c>
      <c r="AM44" s="75">
        <f>_xlfn.IFNA(VLOOKUP(CONCATENATE($AM$5,$B44,$C44),'ESP4'!$A$6:$N$135,14,FALSE),0)</f>
        <v>0</v>
      </c>
      <c r="AN44" s="75">
        <f>_xlfn.IFNA(VLOOKUP(CONCATENATE($AN$5,$B44,$C44),'MR2'!$A$6:$N$77,14,FALSE),0)</f>
        <v>0</v>
      </c>
      <c r="AO44" s="75">
        <f>_xlfn.IFNA(VLOOKUP(CONCATENATE($AO$5,$B44,$C44),'BUS4'!$A$6:$N$250,14,FALSE),0)</f>
        <v>0</v>
      </c>
      <c r="AP44" s="75">
        <f>_xlfn.IFNA(VLOOKUP(CONCATENATE($AP$5,$B44,$C44),'CAP2'!$A$6:$N$77,14,FALSE),0)</f>
        <v>0</v>
      </c>
      <c r="AQ44" s="75"/>
      <c r="AR44" s="75"/>
      <c r="AS44" s="75"/>
      <c r="AT44" s="75">
        <f>_xlfn.IFNA(VLOOKUP(CONCATENATE($AT$5,$B44,$C44),'MR1'!$A$6:$N$135,14,FALSE),0)</f>
        <v>0</v>
      </c>
      <c r="AU44" s="405"/>
      <c r="AV44" s="76"/>
      <c r="AW44" s="40"/>
    </row>
    <row r="45" spans="1:49" x14ac:dyDescent="0.3">
      <c r="A45" s="782"/>
      <c r="B45" s="315"/>
      <c r="C45" s="316"/>
      <c r="D45" s="316"/>
      <c r="E45" s="316"/>
      <c r="F45" s="317"/>
      <c r="G45" s="318"/>
      <c r="H45" s="69"/>
      <c r="I45" s="70"/>
      <c r="J45" s="73"/>
      <c r="K45" s="74">
        <f>_xlfn.IFNA(VLOOKUP(CONCATENATE($K$5,$B45,$C45),'CAP1'!$A$6:$N$107,14,FALSE),0)</f>
        <v>0</v>
      </c>
      <c r="L45" s="74">
        <f>_xlfn.IFNA(VLOOKUP(CONCATENATE($L$5,$B45,$C45),'ESP1'!$A$6:$N$135,14,FALSE),0)</f>
        <v>0</v>
      </c>
      <c r="M45" s="74">
        <f>_xlfn.IFNA(VLOOKUP(CONCATENATE($M$5,$B45,$C45),WEST!$A$6:$N$95,14,FALSE),0)</f>
        <v>0</v>
      </c>
      <c r="N45" s="74">
        <f>_xlfn.IFNA(VLOOKUP(CONCATENATE($N$5,$B45,$C45),MUR!$A$6:$L$131,14,FALSE),0)</f>
        <v>0</v>
      </c>
      <c r="O45" s="74">
        <f>_xlfn.IFNA(VLOOKUP(CONCATENATE($O$5,$B45,$C45),'SER1'!$A$6:$N$110,14,FALSE),0)</f>
        <v>0</v>
      </c>
      <c r="P45" s="74">
        <f>_xlfn.IFNA(VLOOKUP(CONCATENATE($P$5,$B45,$C45),'BUS1'!$A$6:$N$135,14,FALSE),0)</f>
        <v>0</v>
      </c>
      <c r="Q45" s="74">
        <f>_xlfn.IFNA(VLOOKUP(CONCATENATE($Q$5,$B45,$C45),DARD!$A$6:$N$133,14,FALSE),0)</f>
        <v>0</v>
      </c>
      <c r="R45" s="74">
        <f>_xlfn.IFNA(VLOOKUP(CONCATENATE($R$5,$B45,$C45),'BUS2'!F47,FALSE),0)</f>
        <v>0</v>
      </c>
      <c r="S45" s="74">
        <f>_xlfn.IFNA(VLOOKUP(CONCATENATE($S$5,$B45,$C45),'OG1'!$A$6:$N$56,14,FALSE),0)</f>
        <v>0</v>
      </c>
      <c r="T45" s="74">
        <f>_xlfn.IFNA(VLOOKUP(CONCATENATE($T$5,$B45,$C45),'DRY1'!$A$6:$N$135,14,FALSE),0)</f>
        <v>0</v>
      </c>
      <c r="U45" s="74">
        <f>_xlfn.IFNA(VLOOKUP(CONCATENATE($U$5,$B45,$C45),'HO1'!$A$8:$N$135,14,FALSE),0)</f>
        <v>0</v>
      </c>
      <c r="V45" s="74">
        <f>_xlfn.IFNA(VLOOKUP(CONCATENATE($V$5,$B45,$C45),'BUS3'!$A$8:$N$135,14,FALSE),0)</f>
        <v>0</v>
      </c>
      <c r="W45" s="74">
        <f>_xlfn.IFNA(VLOOKUP(CONCATENATE($W$5,$B45,$C45),'DRY2'!$A$6:$N$169,14,FALSE),0)</f>
        <v>0</v>
      </c>
      <c r="X45" s="74">
        <f>_xlfn.IFNA(VLOOKUP(CONCATENATE($X$5,$B45,$C45),'OG2'!$A$6:$N$133,14,FALSE),0)</f>
        <v>0</v>
      </c>
      <c r="Y45" s="74">
        <f>_xlfn.IFNA(VLOOKUP(CONCATENATE($Y$5,$B45,$C45),'MR1'!$A$6:$N$133,14,FALSE),0)</f>
        <v>0</v>
      </c>
      <c r="Z45" s="74">
        <f>_xlfn.IFNA(VLOOKUP(CONCATENATE($Z$5,$B45,$C45),BEV!$A$6:$N$124,14,FALSE),0)</f>
        <v>0</v>
      </c>
      <c r="AA45" s="74">
        <f>_xlfn.IFNA(VLOOKUP(CONCATENATE($AA$5,$B45,$C45),'SER2'!$A$6:$N$135,14,FALSE),0)</f>
        <v>0</v>
      </c>
      <c r="AB45" s="711">
        <f>_xlfn.IFNA(VLOOKUP(CONCATENATE($AB$5,$B45,$C45),BAL!$A$6:$N$124,14,FALSE),0)</f>
        <v>0</v>
      </c>
      <c r="AC45" s="74">
        <f>_xlfn.IFNA(VLOOKUP(CONCATENATE($AC$5,$B45,$C45),VIR!$A$6:$O$129,14,FALSE),0)</f>
        <v>0</v>
      </c>
      <c r="AD45" s="74" cm="1">
        <f t="array" ref="AD45">_xlfn.IFNA(VLOOKUP(CONCATENATE($AD$5,$B45,$C45),BUP40,AD46:AE57,FALSE),0)</f>
        <v>0</v>
      </c>
      <c r="AE45" s="74">
        <f>_xlfn.IFNA(VLOOKUP(CONCATENATE($AE$5,$B45,$C45),'CAP2'!$A$6:$N$135,14,FALSE),0)</f>
        <v>0</v>
      </c>
      <c r="AF45" s="74">
        <f>_xlfn.IFNA(VLOOKUP(CONCATENATE($AF$5,$B45,$C45),FEST!$A$6:$N$135,14,FALSE),0)</f>
        <v>0</v>
      </c>
      <c r="AG45" s="74">
        <f>_xlfn.IFNA(VLOOKUP(CONCATENATE($AG$5,$B45,$C45),'ESP2'!$A$6:$N$131,14,FALSE),0)</f>
        <v>0</v>
      </c>
      <c r="AH45" s="74">
        <f>_xlfn.IFNA(VLOOKUP(CONCATENATE($AG$5,$B45,$C45),'OG2'!$A$6:$N$131,14,FALSE),0)</f>
        <v>0</v>
      </c>
      <c r="AI45" s="74">
        <f>_xlfn.IFNA(VLOOKUP(CONCATENATE($AI$5,$B45,$C45),'BUN2'!$A$6:$N$134,14,FALSE),0)</f>
        <v>0</v>
      </c>
      <c r="AJ45" s="74">
        <f>_xlfn.IFNA(VLOOKUP(CONCATENATE($AJ$5,$B45,$C45),SC!$A$6:$N$135,14,FALSE),0)</f>
        <v>0</v>
      </c>
      <c r="AK45" s="74">
        <f>_xlfn.IFNA(VLOOKUP(CONCATENATE($AK$5,$B45,$C45),'MR3'!$A$6:$N$133,14,FALSE),0)</f>
        <v>0</v>
      </c>
      <c r="AL45" s="75">
        <f>_xlfn.IFNA(VLOOKUP(CONCATENATE($AK$5,$B45,$C45),BAL!$A$6:$N$133,14,FALSE),0)</f>
        <v>0</v>
      </c>
      <c r="AM45" s="75">
        <f>_xlfn.IFNA(VLOOKUP(CONCATENATE($AM$5,$B45,$C45),'ESP4'!$A$6:$N$135,14,FALSE),0)</f>
        <v>0</v>
      </c>
      <c r="AN45" s="75">
        <f>_xlfn.IFNA(VLOOKUP(CONCATENATE($AN$5,$B45,$C45),'MR2'!$A$6:$N$77,14,FALSE),0)</f>
        <v>0</v>
      </c>
      <c r="AO45" s="75">
        <f>_xlfn.IFNA(VLOOKUP(CONCATENATE($AO$5,$B45,$C45),'BUS4'!$A$6:$N$250,14,FALSE),0)</f>
        <v>0</v>
      </c>
      <c r="AP45" s="75">
        <f>_xlfn.IFNA(VLOOKUP(CONCATENATE($AP$5,$B45,$C45),'CAP2'!$A$6:$N$77,14,FALSE),0)</f>
        <v>0</v>
      </c>
      <c r="AQ45" s="75"/>
      <c r="AR45" s="75"/>
      <c r="AS45" s="75"/>
      <c r="AT45" s="75">
        <f>_xlfn.IFNA(VLOOKUP(CONCATENATE($AT$5,$B45,$C45),'MR1'!$A$6:$N$135,14,FALSE),0)</f>
        <v>0</v>
      </c>
      <c r="AU45" s="405"/>
      <c r="AV45" s="76"/>
      <c r="AW45" s="40"/>
    </row>
    <row r="46" spans="1:49" x14ac:dyDescent="0.3">
      <c r="A46" s="782"/>
      <c r="B46" s="315"/>
      <c r="C46" s="316"/>
      <c r="D46" s="316"/>
      <c r="E46" s="316"/>
      <c r="F46" s="317"/>
      <c r="G46" s="318"/>
      <c r="H46" s="69"/>
      <c r="I46" s="70"/>
      <c r="J46" s="73"/>
      <c r="K46" s="74">
        <f>_xlfn.IFNA(VLOOKUP(CONCATENATE($K$5,$B46,$C46),'CAP1'!$A$6:$N$107,14,FALSE),0)</f>
        <v>0</v>
      </c>
      <c r="L46" s="74">
        <f>_xlfn.IFNA(VLOOKUP(CONCATENATE($L$5,$B46,$C46),'ESP1'!$A$6:$N$135,14,FALSE),0)</f>
        <v>0</v>
      </c>
      <c r="M46" s="74">
        <f>_xlfn.IFNA(VLOOKUP(CONCATENATE($M$5,$B46,$C46),WEST!$A$6:$N$95,14,FALSE),0)</f>
        <v>0</v>
      </c>
      <c r="N46" s="74">
        <f>_xlfn.IFNA(VLOOKUP(CONCATENATE($N$5,$B46,$C46),MUR!$A$6:$L$131,14,FALSE),0)</f>
        <v>0</v>
      </c>
      <c r="O46" s="74">
        <f>_xlfn.IFNA(VLOOKUP(CONCATENATE($O$5,$B46,$C46),'SER1'!$A$6:$N$110,14,FALSE),0)</f>
        <v>0</v>
      </c>
      <c r="P46" s="74">
        <f>_xlfn.IFNA(VLOOKUP(CONCATENATE($P$5,$B46,$C46),'BUS1'!$A$6:$N$135,14,FALSE),0)</f>
        <v>0</v>
      </c>
      <c r="Q46" s="74">
        <f>_xlfn.IFNA(VLOOKUP(CONCATENATE($Q$5,$B46,$C46),DARD!$A$6:$N$133,14,FALSE),0)</f>
        <v>0</v>
      </c>
      <c r="R46" s="74">
        <f>_xlfn.IFNA(VLOOKUP(CONCATENATE($R$5,$B46,$C46),'BUS2'!F48,FALSE),0)</f>
        <v>0</v>
      </c>
      <c r="S46" s="74">
        <f>_xlfn.IFNA(VLOOKUP(CONCATENATE($S$5,$B46,$C46),'OG1'!$A$6:$N$56,14,FALSE),0)</f>
        <v>0</v>
      </c>
      <c r="T46" s="74">
        <f>_xlfn.IFNA(VLOOKUP(CONCATENATE($T$5,$B46,$C46),'DRY1'!$A$6:$N$135,14,FALSE),0)</f>
        <v>0</v>
      </c>
      <c r="U46" s="74">
        <f>_xlfn.IFNA(VLOOKUP(CONCATENATE($U$5,$B46,$C46),'HO1'!$A$8:$N$135,14,FALSE),0)</f>
        <v>0</v>
      </c>
      <c r="V46" s="74">
        <f>_xlfn.IFNA(VLOOKUP(CONCATENATE($V$5,$B46,$C46),'BUS3'!$A$8:$N$135,14,FALSE),0)</f>
        <v>0</v>
      </c>
      <c r="W46" s="74">
        <f>_xlfn.IFNA(VLOOKUP(CONCATENATE($W$5,$B46,$C46),'DRY2'!$A$6:$N$169,14,FALSE),0)</f>
        <v>0</v>
      </c>
      <c r="X46" s="74">
        <f>_xlfn.IFNA(VLOOKUP(CONCATENATE($X$5,$B46,$C46),'OG2'!$A$6:$N$133,14,FALSE),0)</f>
        <v>0</v>
      </c>
      <c r="Y46" s="74">
        <f>_xlfn.IFNA(VLOOKUP(CONCATENATE($Y$5,$B46,$C46),'MR1'!$A$6:$N$133,14,FALSE),0)</f>
        <v>0</v>
      </c>
      <c r="Z46" s="74">
        <f>_xlfn.IFNA(VLOOKUP(CONCATENATE($Z$5,$B46,$C46),BEV!$A$6:$N$124,14,FALSE),0)</f>
        <v>0</v>
      </c>
      <c r="AA46" s="74">
        <f>_xlfn.IFNA(VLOOKUP(CONCATENATE($AA$5,$B46,$C46),'SER2'!$A$6:$N$135,14,FALSE),0)</f>
        <v>0</v>
      </c>
      <c r="AB46" s="711">
        <f>_xlfn.IFNA(VLOOKUP(CONCATENATE($AB$5,$B46,$C46),BAL!$A$6:$N$124,14,FALSE),0)</f>
        <v>0</v>
      </c>
      <c r="AC46" s="74">
        <f>_xlfn.IFNA(VLOOKUP(CONCATENATE($AC$5,$B46,$C46),VIR!$A$6:$O$129,14,FALSE),0)</f>
        <v>0</v>
      </c>
      <c r="AD46" s="74" cm="1">
        <f t="array" ref="AD46">_xlfn.IFNA(VLOOKUP(CONCATENATE($AD$5,$B46,$C46),BUP41,AD47:AE58,FALSE),0)</f>
        <v>0</v>
      </c>
      <c r="AE46" s="74">
        <f>_xlfn.IFNA(VLOOKUP(CONCATENATE($AE$5,$B46,$C46),'CAP2'!$A$6:$N$135,14,FALSE),0)</f>
        <v>0</v>
      </c>
      <c r="AF46" s="74">
        <f>_xlfn.IFNA(VLOOKUP(CONCATENATE($AF$5,$B46,$C46),FEST!$A$6:$N$135,14,FALSE),0)</f>
        <v>0</v>
      </c>
      <c r="AG46" s="74">
        <f>_xlfn.IFNA(VLOOKUP(CONCATENATE($AG$5,$B46,$C46),'ESP2'!$A$6:$N$131,14,FALSE),0)</f>
        <v>0</v>
      </c>
      <c r="AH46" s="74">
        <f>_xlfn.IFNA(VLOOKUP(CONCATENATE($AG$5,$B46,$C46),'OG2'!$A$6:$N$131,14,FALSE),0)</f>
        <v>0</v>
      </c>
      <c r="AI46" s="74">
        <f>_xlfn.IFNA(VLOOKUP(CONCATENATE($AI$5,$B46,$C46),'BUN2'!$A$6:$N$134,14,FALSE),0)</f>
        <v>0</v>
      </c>
      <c r="AJ46" s="74">
        <f>_xlfn.IFNA(VLOOKUP(CONCATENATE($AJ$5,$B46,$C46),SC!$A$6:$N$135,14,FALSE),0)</f>
        <v>0</v>
      </c>
      <c r="AK46" s="74">
        <f>_xlfn.IFNA(VLOOKUP(CONCATENATE($AK$5,$B46,$C46),'MR3'!$A$6:$N$133,14,FALSE),0)</f>
        <v>0</v>
      </c>
      <c r="AL46" s="75">
        <f>_xlfn.IFNA(VLOOKUP(CONCATENATE($AK$5,$B46,$C46),BAL!$A$6:$N$133,14,FALSE),0)</f>
        <v>0</v>
      </c>
      <c r="AM46" s="75">
        <f>_xlfn.IFNA(VLOOKUP(CONCATENATE($AM$5,$B46,$C46),'ESP4'!$A$6:$N$135,14,FALSE),0)</f>
        <v>0</v>
      </c>
      <c r="AN46" s="75">
        <f>_xlfn.IFNA(VLOOKUP(CONCATENATE($AN$5,$B46,$C46),'MR2'!$A$6:$N$77,14,FALSE),0)</f>
        <v>0</v>
      </c>
      <c r="AO46" s="75">
        <f>_xlfn.IFNA(VLOOKUP(CONCATENATE($AO$5,$B46,$C46),'BUS4'!$A$6:$N$250,14,FALSE),0)</f>
        <v>0</v>
      </c>
      <c r="AP46" s="75">
        <f>_xlfn.IFNA(VLOOKUP(CONCATENATE($AP$5,$B46,$C46),'CAP2'!$A$6:$N$77,14,FALSE),0)</f>
        <v>0</v>
      </c>
      <c r="AQ46" s="75"/>
      <c r="AR46" s="75"/>
      <c r="AS46" s="75"/>
      <c r="AT46" s="75">
        <f>_xlfn.IFNA(VLOOKUP(CONCATENATE($AT$5,$B46,$C46),'MR1'!$A$6:$N$135,14,FALSE),0)</f>
        <v>0</v>
      </c>
      <c r="AU46" s="405"/>
      <c r="AV46" s="76"/>
      <c r="AW46" s="40"/>
    </row>
    <row r="47" spans="1:49" ht="14.4" thickBot="1" x14ac:dyDescent="0.35">
      <c r="A47" s="782"/>
      <c r="B47" s="232"/>
      <c r="C47" s="233"/>
      <c r="D47" s="233"/>
      <c r="E47" s="233"/>
      <c r="F47" s="234"/>
      <c r="G47" s="235"/>
      <c r="H47" s="236"/>
      <c r="I47" s="237"/>
      <c r="J47" s="235"/>
      <c r="K47" s="74">
        <f>_xlfn.IFNA(VLOOKUP(CONCATENATE($K$5,$B47,$C47),'CAP1'!$A$6:$N$107,14,FALSE),0)</f>
        <v>0</v>
      </c>
      <c r="L47" s="74">
        <f>_xlfn.IFNA(VLOOKUP(CONCATENATE($L$5,$B47,$C47),'ESP1'!$A$6:$N$135,14,FALSE),0)</f>
        <v>0</v>
      </c>
      <c r="M47" s="74">
        <f>_xlfn.IFNA(VLOOKUP(CONCATENATE($M$5,$B47,$C47),WEST!$A$6:$N$95,14,FALSE),0)</f>
        <v>0</v>
      </c>
      <c r="N47" s="74">
        <f>_xlfn.IFNA(VLOOKUP(CONCATENATE($N$5,$B47,$C47),MUR!$A$6:$L$131,14,FALSE),0)</f>
        <v>0</v>
      </c>
      <c r="O47" s="74">
        <f>_xlfn.IFNA(VLOOKUP(CONCATENATE($O$5,$B47,$C47),'SER1'!$A$6:$N$110,14,FALSE),0)</f>
        <v>0</v>
      </c>
      <c r="P47" s="74">
        <f>_xlfn.IFNA(VLOOKUP(CONCATENATE($P$5,$B47,$C47),'BUS1'!$A$6:$N$135,14,FALSE),0)</f>
        <v>0</v>
      </c>
      <c r="Q47" s="74">
        <f>_xlfn.IFNA(VLOOKUP(CONCATENATE($Q$5,$B47,$C47),DARD!$A$6:$N$133,14,FALSE),0)</f>
        <v>0</v>
      </c>
      <c r="R47" s="74">
        <f>_xlfn.IFNA(VLOOKUP(CONCATENATE($R$5,$B47,$C47),'BUS2'!F49,FALSE),0)</f>
        <v>0</v>
      </c>
      <c r="S47" s="74">
        <f>_xlfn.IFNA(VLOOKUP(CONCATENATE($S$5,$B47,$C47),'OG1'!$A$6:$N$56,14,FALSE),0)</f>
        <v>0</v>
      </c>
      <c r="T47" s="74">
        <f>_xlfn.IFNA(VLOOKUP(CONCATENATE($T$5,$B47,$C47),'DRY1'!$A$6:$N$135,14,FALSE),0)</f>
        <v>0</v>
      </c>
      <c r="U47" s="74">
        <f>_xlfn.IFNA(VLOOKUP(CONCATENATE($U$5,$B47,$C47),'HO1'!$A$8:$N$135,14,FALSE),0)</f>
        <v>0</v>
      </c>
      <c r="V47" s="74">
        <f>_xlfn.IFNA(VLOOKUP(CONCATENATE($V$5,$B47,$C47),'BUS3'!$A$8:$N$135,14,FALSE),0)</f>
        <v>0</v>
      </c>
      <c r="W47" s="74">
        <f>_xlfn.IFNA(VLOOKUP(CONCATENATE($W$5,$B47,$C47),'DRY2'!$A$6:$N$169,14,FALSE),0)</f>
        <v>0</v>
      </c>
      <c r="X47" s="74">
        <f>_xlfn.IFNA(VLOOKUP(CONCATENATE($X$5,$B47,$C47),'OG2'!$A$6:$N$133,14,FALSE),0)</f>
        <v>0</v>
      </c>
      <c r="Y47" s="74">
        <f>_xlfn.IFNA(VLOOKUP(CONCATENATE($Y$5,$B47,$C47),'MR1'!$A$6:$N$133,14,FALSE),0)</f>
        <v>0</v>
      </c>
      <c r="Z47" s="74">
        <f>_xlfn.IFNA(VLOOKUP(CONCATENATE($Z$5,$B47,$C47),BEV!$A$6:$N$124,14,FALSE),0)</f>
        <v>0</v>
      </c>
      <c r="AA47" s="74">
        <f>_xlfn.IFNA(VLOOKUP(CONCATENATE($AA$5,$B47,$C47),'SER2'!$A$6:$N$135,14,FALSE),0)</f>
        <v>0</v>
      </c>
      <c r="AB47" s="711">
        <f>_xlfn.IFNA(VLOOKUP(CONCATENATE($AB$5,$B47,$C47),BAL!$A$6:$N$124,14,FALSE),0)</f>
        <v>0</v>
      </c>
      <c r="AC47" s="74">
        <f>_xlfn.IFNA(VLOOKUP(CONCATENATE($AC$5,$B47,$C47),VIR!$A$6:$O$129,14,FALSE),0)</f>
        <v>0</v>
      </c>
      <c r="AD47" s="74" cm="1">
        <f t="array" ref="AD47">_xlfn.IFNA(VLOOKUP(CONCATENATE($AD$5,$B47,$C47),BUP42,AD48:AE59,FALSE),0)</f>
        <v>0</v>
      </c>
      <c r="AE47" s="74">
        <f>_xlfn.IFNA(VLOOKUP(CONCATENATE($AE$5,$B47,$C47),'CAP2'!$A$6:$N$135,14,FALSE),0)</f>
        <v>0</v>
      </c>
      <c r="AF47" s="74">
        <f>_xlfn.IFNA(VLOOKUP(CONCATENATE($AF$5,$B47,$C47),FEST!$A$6:$N$135,14,FALSE),0)</f>
        <v>0</v>
      </c>
      <c r="AG47" s="74">
        <f>_xlfn.IFNA(VLOOKUP(CONCATENATE($AG$5,$B47,$C47),'ESP2'!$A$6:$N$131,14,FALSE),0)</f>
        <v>0</v>
      </c>
      <c r="AH47" s="74">
        <f>_xlfn.IFNA(VLOOKUP(CONCATENATE($AG$5,$B47,$C47),'OG2'!$A$6:$N$131,14,FALSE),0)</f>
        <v>0</v>
      </c>
      <c r="AI47" s="74">
        <f>_xlfn.IFNA(VLOOKUP(CONCATENATE($AI$5,$B47,$C47),'BUN2'!$A$6:$N$134,14,FALSE),0)</f>
        <v>0</v>
      </c>
      <c r="AJ47" s="74">
        <f>_xlfn.IFNA(VLOOKUP(CONCATENATE($AJ$5,$B47,$C47),SC!$A$6:$N$135,14,FALSE),0)</f>
        <v>0</v>
      </c>
      <c r="AK47" s="74">
        <f>_xlfn.IFNA(VLOOKUP(CONCATENATE($AK$5,$B47,$C47),'MR3'!$A$6:$N$133,14,FALSE),0)</f>
        <v>0</v>
      </c>
      <c r="AL47" s="75">
        <f>_xlfn.IFNA(VLOOKUP(CONCATENATE($AK$5,$B47,$C47),BAL!$A$6:$N$133,14,FALSE),0)</f>
        <v>0</v>
      </c>
      <c r="AM47" s="75">
        <f>_xlfn.IFNA(VLOOKUP(CONCATENATE($AM$5,$B47,$C47),'ESP4'!$A$6:$N$135,14,FALSE),0)</f>
        <v>0</v>
      </c>
      <c r="AN47" s="75">
        <f>_xlfn.IFNA(VLOOKUP(CONCATENATE($AN$5,$B47,$C47),'MR2'!$A$6:$N$77,14,FALSE),0)</f>
        <v>0</v>
      </c>
      <c r="AO47" s="75">
        <f>_xlfn.IFNA(VLOOKUP(CONCATENATE($AO$5,$B47,$C47),'BUS4'!$A$6:$N$250,14,FALSE),0)</f>
        <v>0</v>
      </c>
      <c r="AP47" s="238">
        <f>_xlfn.IFNA(VLOOKUP(CONCATENATE($AP$5,$B47,$C47),'CAP2'!$A$6:$N$77,14,FALSE),0)</f>
        <v>0</v>
      </c>
      <c r="AQ47" s="238"/>
      <c r="AR47" s="238"/>
      <c r="AS47" s="238"/>
      <c r="AT47" s="238">
        <f>_xlfn.IFNA(VLOOKUP(CONCATENATE($AT$5,$B47,$C47),'MR1'!$A$6:$N$135,14,FALSE),0)</f>
        <v>0</v>
      </c>
      <c r="AU47" s="406"/>
      <c r="AV47" s="239"/>
      <c r="AW47" s="40"/>
    </row>
    <row r="48" spans="1:49" x14ac:dyDescent="0.3">
      <c r="A48" s="782"/>
      <c r="B48" s="14" t="s">
        <v>40</v>
      </c>
      <c r="C48" s="14" t="s">
        <v>40</v>
      </c>
      <c r="D48" s="14"/>
      <c r="E48" s="14" t="s">
        <v>40</v>
      </c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9:49" ht="15" customHeight="1" x14ac:dyDescent="0.3"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9:49" x14ac:dyDescent="0.3"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9:49" x14ac:dyDescent="0.3"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9:49" x14ac:dyDescent="0.3"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9:49" x14ac:dyDescent="0.3"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9:49" x14ac:dyDescent="0.3"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9:49" x14ac:dyDescent="0.3"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9:49" x14ac:dyDescent="0.3"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9:49" x14ac:dyDescent="0.3"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</row>
    <row r="58" spans="9:49" x14ac:dyDescent="0.3"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</row>
    <row r="59" spans="9:49" x14ac:dyDescent="0.3"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  <row r="60" spans="9:49" x14ac:dyDescent="0.3"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</row>
    <row r="61" spans="9:49" x14ac:dyDescent="0.3"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</row>
    <row r="62" spans="9:49" x14ac:dyDescent="0.3"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</row>
    <row r="63" spans="9:49" x14ac:dyDescent="0.3"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</row>
    <row r="64" spans="9:49" x14ac:dyDescent="0.3"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</row>
    <row r="65" spans="9:49" x14ac:dyDescent="0.3"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</row>
    <row r="66" spans="9:49" x14ac:dyDescent="0.3"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</row>
    <row r="67" spans="9:49" x14ac:dyDescent="0.3"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</row>
    <row r="68" spans="9:49" x14ac:dyDescent="0.3"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</row>
    <row r="69" spans="9:49" x14ac:dyDescent="0.3"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</row>
    <row r="70" spans="9:49" x14ac:dyDescent="0.3"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</row>
    <row r="71" spans="9:49" x14ac:dyDescent="0.3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</row>
    <row r="72" spans="9:49" x14ac:dyDescent="0.3"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</row>
    <row r="73" spans="9:49" x14ac:dyDescent="0.3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</row>
    <row r="74" spans="9:49" x14ac:dyDescent="0.3"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</row>
    <row r="75" spans="9:49" x14ac:dyDescent="0.3"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</row>
    <row r="76" spans="9:49" x14ac:dyDescent="0.3"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</row>
    <row r="77" spans="9:49" x14ac:dyDescent="0.3"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</row>
    <row r="78" spans="9:49" x14ac:dyDescent="0.3"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</row>
    <row r="79" spans="9:49" x14ac:dyDescent="0.3"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</row>
    <row r="80" spans="9:49" x14ac:dyDescent="0.3"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</row>
    <row r="81" spans="9:49" x14ac:dyDescent="0.3"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</row>
  </sheetData>
  <sortState xmlns:xlrd2="http://schemas.microsoft.com/office/spreadsheetml/2017/richdata2" ref="B6:AV28">
    <sortCondition descending="1" ref="I6:I28"/>
    <sortCondition ref="J6:J28"/>
  </sortState>
  <mergeCells count="94">
    <mergeCell ref="AB1:AB2"/>
    <mergeCell ref="AB3:AB4"/>
    <mergeCell ref="AJ3:AJ4"/>
    <mergeCell ref="U3:U4"/>
    <mergeCell ref="AV1:AV2"/>
    <mergeCell ref="AV3:AV4"/>
    <mergeCell ref="AN1:AN2"/>
    <mergeCell ref="AN3:AN4"/>
    <mergeCell ref="AK3:AK4"/>
    <mergeCell ref="AK1:AK2"/>
    <mergeCell ref="AU3:AU4"/>
    <mergeCell ref="AU1:AU2"/>
    <mergeCell ref="AS1:AS2"/>
    <mergeCell ref="AT1:AT2"/>
    <mergeCell ref="AL1:AL2"/>
    <mergeCell ref="AO1:AO2"/>
    <mergeCell ref="AT3:AT4"/>
    <mergeCell ref="AG1:AG2"/>
    <mergeCell ref="AH1:AH2"/>
    <mergeCell ref="AG3:AG4"/>
    <mergeCell ref="AH3:AH4"/>
    <mergeCell ref="AM1:AM2"/>
    <mergeCell ref="AM3:AM4"/>
    <mergeCell ref="AL3:AL4"/>
    <mergeCell ref="AO3:AO4"/>
    <mergeCell ref="AP3:AP4"/>
    <mergeCell ref="AQ3:AQ4"/>
    <mergeCell ref="AR3:AR4"/>
    <mergeCell ref="AJ1:AJ2"/>
    <mergeCell ref="AS3:AS4"/>
    <mergeCell ref="AQ1:AQ2"/>
    <mergeCell ref="AR1:AR2"/>
    <mergeCell ref="R1:R2"/>
    <mergeCell ref="U1:U2"/>
    <mergeCell ref="S1:S2"/>
    <mergeCell ref="X1:X2"/>
    <mergeCell ref="O3:O4"/>
    <mergeCell ref="P3:P4"/>
    <mergeCell ref="R3:R4"/>
    <mergeCell ref="Q3:Q4"/>
    <mergeCell ref="T3:T4"/>
    <mergeCell ref="S3:S4"/>
    <mergeCell ref="P1:P2"/>
    <mergeCell ref="Q1:Q2"/>
    <mergeCell ref="T1:T2"/>
    <mergeCell ref="X3:X4"/>
    <mergeCell ref="A1:A48"/>
    <mergeCell ref="AP1:AP2"/>
    <mergeCell ref="B1:B2"/>
    <mergeCell ref="C1:C2"/>
    <mergeCell ref="E1:E2"/>
    <mergeCell ref="F1:F2"/>
    <mergeCell ref="G1:G4"/>
    <mergeCell ref="B3:B4"/>
    <mergeCell ref="C3:C4"/>
    <mergeCell ref="E3:E4"/>
    <mergeCell ref="F3:F4"/>
    <mergeCell ref="AA1:AA2"/>
    <mergeCell ref="Z1:Z2"/>
    <mergeCell ref="AF1:AF2"/>
    <mergeCell ref="AI1:AI2"/>
    <mergeCell ref="D1:D2"/>
    <mergeCell ref="D3:D4"/>
    <mergeCell ref="AD3:AD4"/>
    <mergeCell ref="AE3:AE4"/>
    <mergeCell ref="AC1:AC2"/>
    <mergeCell ref="AC3:AC4"/>
    <mergeCell ref="L3:L4"/>
    <mergeCell ref="M3:M4"/>
    <mergeCell ref="N3:N4"/>
    <mergeCell ref="N1:N2"/>
    <mergeCell ref="O1:O2"/>
    <mergeCell ref="Y1:Y2"/>
    <mergeCell ref="M1:M2"/>
    <mergeCell ref="V1:V2"/>
    <mergeCell ref="V3:V4"/>
    <mergeCell ref="W3:W4"/>
    <mergeCell ref="K1:K2"/>
    <mergeCell ref="K3:K4"/>
    <mergeCell ref="AI3:AI4"/>
    <mergeCell ref="W1:W2"/>
    <mergeCell ref="H1:H2"/>
    <mergeCell ref="J3:J4"/>
    <mergeCell ref="J1:J2"/>
    <mergeCell ref="H3:H4"/>
    <mergeCell ref="I3:I4"/>
    <mergeCell ref="I1:I2"/>
    <mergeCell ref="AD1:AD2"/>
    <mergeCell ref="AE1:AE2"/>
    <mergeCell ref="AF3:AF4"/>
    <mergeCell ref="Y3:Y4"/>
    <mergeCell ref="Z3:Z4"/>
    <mergeCell ref="AA3:AA4"/>
    <mergeCell ref="L1:L2"/>
  </mergeCells>
  <phoneticPr fontId="18" type="noConversion"/>
  <conditionalFormatting sqref="B48">
    <cfRule type="duplicateValues" dxfId="148" priority="784"/>
  </conditionalFormatting>
  <conditionalFormatting sqref="B49:B1048576 B1:B2">
    <cfRule type="duplicateValues" dxfId="147" priority="785"/>
  </conditionalFormatting>
  <conditionalFormatting sqref="D1 C1:C5 C6:D47 C49:D1048576 D48">
    <cfRule type="duplicateValues" dxfId="146" priority="783"/>
  </conditionalFormatting>
  <conditionalFormatting sqref="H6:J47">
    <cfRule type="containsText" dxfId="145" priority="14" operator="containsText" text="10">
      <formula>NOT(ISERROR(SEARCH("10",H6)))</formula>
    </cfRule>
  </conditionalFormatting>
  <conditionalFormatting sqref="K6:AV47">
    <cfRule type="cellIs" dxfId="144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8EC8-5373-4003-8E04-366E9208E57A}">
  <sheetPr codeName="Sheet6">
    <tabColor rgb="FFF2F2F2"/>
    <pageSetUpPr fitToPage="1"/>
  </sheetPr>
  <dimension ref="A1:CF69"/>
  <sheetViews>
    <sheetView zoomScale="75" zoomScaleNormal="75" zoomScaleSheetLayoutView="90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M23" sqref="M23"/>
    </sheetView>
  </sheetViews>
  <sheetFormatPr defaultColWidth="26.88671875" defaultRowHeight="13.8" x14ac:dyDescent="0.3"/>
  <cols>
    <col min="1" max="1" width="4.5546875" style="11" bestFit="1" customWidth="1"/>
    <col min="2" max="2" width="21" style="6" bestFit="1" customWidth="1"/>
    <col min="3" max="3" width="30" style="6" bestFit="1" customWidth="1"/>
    <col min="4" max="4" width="11" style="6" customWidth="1"/>
    <col min="5" max="5" width="16.88671875" style="6" bestFit="1" customWidth="1"/>
    <col min="6" max="6" width="14" style="11" bestFit="1" customWidth="1"/>
    <col min="7" max="7" width="5.88671875" style="7" bestFit="1" customWidth="1"/>
    <col min="8" max="8" width="14" style="7" bestFit="1" customWidth="1"/>
    <col min="9" max="9" width="8.6640625" style="5" bestFit="1" customWidth="1"/>
    <col min="10" max="10" width="10.6640625" style="2" bestFit="1" customWidth="1"/>
    <col min="11" max="11" width="11.6640625" style="4" bestFit="1" customWidth="1"/>
    <col min="12" max="13" width="13.109375" style="4" bestFit="1" customWidth="1"/>
    <col min="14" max="15" width="13.88671875" style="4" bestFit="1" customWidth="1"/>
    <col min="16" max="17" width="12.5546875" style="4" bestFit="1" customWidth="1"/>
    <col min="18" max="21" width="13.44140625" style="4" bestFit="1" customWidth="1"/>
    <col min="22" max="22" width="12.5546875" style="4" bestFit="1" customWidth="1"/>
    <col min="23" max="23" width="13.44140625" style="4" bestFit="1" customWidth="1"/>
    <col min="24" max="24" width="12.88671875" style="4" bestFit="1" customWidth="1"/>
    <col min="25" max="27" width="13.44140625" style="4" bestFit="1" customWidth="1"/>
    <col min="28" max="28" width="11.44140625" style="4" customWidth="1"/>
    <col min="29" max="29" width="13.44140625" style="4" bestFit="1" customWidth="1"/>
    <col min="30" max="31" width="13.88671875" style="4" bestFit="1" customWidth="1"/>
    <col min="32" max="33" width="12.5546875" style="4" bestFit="1" customWidth="1"/>
    <col min="34" max="34" width="13.109375" style="4" bestFit="1" customWidth="1"/>
    <col min="35" max="35" width="12.109375" style="4" bestFit="1" customWidth="1"/>
    <col min="36" max="36" width="12.5546875" style="4" bestFit="1" customWidth="1"/>
    <col min="37" max="37" width="12.33203125" style="4" bestFit="1" customWidth="1"/>
    <col min="38" max="38" width="13.88671875" style="4" bestFit="1" customWidth="1"/>
    <col min="39" max="39" width="12.6640625" style="4" bestFit="1" customWidth="1"/>
    <col min="40" max="40" width="13.109375" style="4" bestFit="1" customWidth="1"/>
    <col min="41" max="41" width="13.44140625" style="43" bestFit="1" customWidth="1"/>
    <col min="42" max="42" width="8.33203125" style="43" bestFit="1" customWidth="1"/>
    <col min="43" max="43" width="8.33203125" style="4" bestFit="1" customWidth="1"/>
    <col min="44" max="45" width="8" style="43" bestFit="1" customWidth="1"/>
    <col min="46" max="16384" width="26.88671875" style="11"/>
  </cols>
  <sheetData>
    <row r="1" spans="1:84" s="9" customFormat="1" ht="12.75" customHeight="1" x14ac:dyDescent="0.25">
      <c r="A1" s="822" t="s">
        <v>183</v>
      </c>
      <c r="B1" s="811" t="s">
        <v>0</v>
      </c>
      <c r="C1" s="811" t="s">
        <v>19</v>
      </c>
      <c r="D1" s="815" t="s">
        <v>187</v>
      </c>
      <c r="E1" s="811" t="s">
        <v>1</v>
      </c>
      <c r="F1" s="811" t="s">
        <v>2</v>
      </c>
      <c r="G1" s="813" t="s">
        <v>3</v>
      </c>
      <c r="H1" s="817" t="s">
        <v>4</v>
      </c>
      <c r="I1" s="811" t="s">
        <v>5</v>
      </c>
      <c r="J1" s="820" t="s">
        <v>45</v>
      </c>
      <c r="K1" s="811" t="s">
        <v>168</v>
      </c>
      <c r="L1" s="805" t="s">
        <v>420</v>
      </c>
      <c r="M1" s="805" t="s">
        <v>424</v>
      </c>
      <c r="N1" s="805" t="s">
        <v>169</v>
      </c>
      <c r="O1" s="805" t="s">
        <v>133</v>
      </c>
      <c r="P1" s="805" t="s">
        <v>47</v>
      </c>
      <c r="Q1" s="805" t="s">
        <v>49</v>
      </c>
      <c r="R1" s="805" t="s">
        <v>134</v>
      </c>
      <c r="S1" s="805" t="s">
        <v>425</v>
      </c>
      <c r="T1" s="805" t="s">
        <v>170</v>
      </c>
      <c r="U1" s="805" t="s">
        <v>426</v>
      </c>
      <c r="V1" s="805" t="s">
        <v>48</v>
      </c>
      <c r="W1" s="805" t="s">
        <v>427</v>
      </c>
      <c r="X1" s="805" t="s">
        <v>51</v>
      </c>
      <c r="Y1" s="805" t="s">
        <v>54</v>
      </c>
      <c r="Z1" s="805" t="s">
        <v>135</v>
      </c>
      <c r="AA1" s="805" t="s">
        <v>50</v>
      </c>
      <c r="AB1" s="808" t="s">
        <v>532</v>
      </c>
      <c r="AC1" s="805" t="s">
        <v>125</v>
      </c>
      <c r="AD1" s="805" t="s">
        <v>428</v>
      </c>
      <c r="AE1" s="805" t="s">
        <v>171</v>
      </c>
      <c r="AF1" s="805" t="s">
        <v>52</v>
      </c>
      <c r="AG1" s="805" t="s">
        <v>55</v>
      </c>
      <c r="AH1" s="805" t="s">
        <v>53</v>
      </c>
      <c r="AI1" s="805" t="s">
        <v>126</v>
      </c>
      <c r="AJ1" s="805" t="s">
        <v>151</v>
      </c>
      <c r="AK1" s="805" t="s">
        <v>172</v>
      </c>
      <c r="AL1" s="805" t="s">
        <v>136</v>
      </c>
      <c r="AM1" s="805" t="s">
        <v>147</v>
      </c>
      <c r="AN1" s="805" t="s">
        <v>173</v>
      </c>
      <c r="AO1" s="805" t="s">
        <v>147</v>
      </c>
      <c r="AP1" s="805" t="s">
        <v>173</v>
      </c>
      <c r="AQ1" s="805"/>
      <c r="AR1" s="805"/>
      <c r="AS1" s="805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s="9" customFormat="1" ht="12.75" customHeight="1" x14ac:dyDescent="0.25">
      <c r="A2" s="822"/>
      <c r="B2" s="812"/>
      <c r="C2" s="812"/>
      <c r="D2" s="816"/>
      <c r="E2" s="812"/>
      <c r="F2" s="812"/>
      <c r="G2" s="814"/>
      <c r="H2" s="818"/>
      <c r="I2" s="812"/>
      <c r="J2" s="819"/>
      <c r="K2" s="812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9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/>
      <c r="AN2" s="806"/>
      <c r="AO2" s="806"/>
      <c r="AP2" s="806"/>
      <c r="AQ2" s="806"/>
      <c r="AR2" s="806"/>
      <c r="AS2" s="806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s="9" customFormat="1" ht="15.75" customHeight="1" x14ac:dyDescent="0.25">
      <c r="A3" s="822"/>
      <c r="B3" s="812" t="s">
        <v>6</v>
      </c>
      <c r="C3" s="812" t="s">
        <v>7</v>
      </c>
      <c r="D3" s="816"/>
      <c r="E3" s="812" t="s">
        <v>12</v>
      </c>
      <c r="F3" s="812" t="s">
        <v>8</v>
      </c>
      <c r="G3" s="814"/>
      <c r="H3" s="818" t="s">
        <v>9</v>
      </c>
      <c r="I3" s="812" t="s">
        <v>10</v>
      </c>
      <c r="J3" s="819" t="s">
        <v>44</v>
      </c>
      <c r="K3" s="821">
        <v>45304</v>
      </c>
      <c r="L3" s="807">
        <v>45340</v>
      </c>
      <c r="M3" s="807">
        <v>45346</v>
      </c>
      <c r="N3" s="807">
        <v>45347</v>
      </c>
      <c r="O3" s="807">
        <v>45355</v>
      </c>
      <c r="P3" s="807">
        <v>45361</v>
      </c>
      <c r="Q3" s="807">
        <v>45361</v>
      </c>
      <c r="R3" s="807">
        <v>45367</v>
      </c>
      <c r="S3" s="807">
        <v>45367</v>
      </c>
      <c r="T3" s="807">
        <v>45368</v>
      </c>
      <c r="U3" s="807" t="s">
        <v>421</v>
      </c>
      <c r="V3" s="807" t="s">
        <v>422</v>
      </c>
      <c r="W3" s="807">
        <v>45395</v>
      </c>
      <c r="X3" s="807">
        <v>45403</v>
      </c>
      <c r="Y3" s="807">
        <v>45409</v>
      </c>
      <c r="Z3" s="807">
        <v>45423</v>
      </c>
      <c r="AA3" s="807">
        <v>45438</v>
      </c>
      <c r="AB3" s="810">
        <v>45438</v>
      </c>
      <c r="AC3" s="807">
        <v>45459</v>
      </c>
      <c r="AD3" s="807">
        <v>45459</v>
      </c>
      <c r="AE3" s="807">
        <v>45472</v>
      </c>
      <c r="AF3" s="807">
        <v>45473</v>
      </c>
      <c r="AG3" s="807" t="s">
        <v>423</v>
      </c>
      <c r="AH3" s="807">
        <v>45494</v>
      </c>
      <c r="AI3" s="807">
        <v>45508</v>
      </c>
      <c r="AJ3" s="807">
        <v>45564</v>
      </c>
      <c r="AK3" s="807">
        <v>45564</v>
      </c>
      <c r="AL3" s="807">
        <v>45565</v>
      </c>
      <c r="AM3" s="823">
        <v>45571</v>
      </c>
      <c r="AN3" s="823">
        <v>45585</v>
      </c>
      <c r="AO3" s="807">
        <v>45213</v>
      </c>
      <c r="AP3" s="806">
        <v>45221</v>
      </c>
      <c r="AQ3" s="806"/>
      <c r="AR3" s="806"/>
      <c r="AS3" s="824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s="10" customFormat="1" ht="15.75" customHeight="1" x14ac:dyDescent="0.25">
      <c r="A4" s="822"/>
      <c r="B4" s="812" t="s">
        <v>6</v>
      </c>
      <c r="C4" s="812" t="s">
        <v>7</v>
      </c>
      <c r="D4" s="816"/>
      <c r="E4" s="812" t="s">
        <v>12</v>
      </c>
      <c r="F4" s="812" t="s">
        <v>8</v>
      </c>
      <c r="G4" s="814"/>
      <c r="H4" s="818" t="s">
        <v>9</v>
      </c>
      <c r="I4" s="812" t="s">
        <v>10</v>
      </c>
      <c r="J4" s="819"/>
      <c r="K4" s="821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10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23"/>
      <c r="AN4" s="823"/>
      <c r="AO4" s="807"/>
      <c r="AP4" s="806"/>
      <c r="AQ4" s="806"/>
      <c r="AR4" s="806"/>
      <c r="AS4" s="80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5" spans="1:84" s="10" customFormat="1" ht="14.4" thickBot="1" x14ac:dyDescent="0.3">
      <c r="A5" s="822"/>
      <c r="B5" s="77"/>
      <c r="C5" s="77"/>
      <c r="D5" s="77"/>
      <c r="E5" s="77"/>
      <c r="F5" s="77"/>
      <c r="G5" s="78"/>
      <c r="H5" s="448" t="s">
        <v>9</v>
      </c>
      <c r="I5" s="77" t="s">
        <v>10</v>
      </c>
      <c r="J5" s="449" t="s">
        <v>11</v>
      </c>
      <c r="K5" s="77" t="s">
        <v>73</v>
      </c>
      <c r="L5" s="447" t="s">
        <v>73</v>
      </c>
      <c r="M5" s="447" t="s">
        <v>73</v>
      </c>
      <c r="N5" s="447" t="s">
        <v>73</v>
      </c>
      <c r="O5" s="447" t="s">
        <v>73</v>
      </c>
      <c r="P5" s="447" t="s">
        <v>73</v>
      </c>
      <c r="Q5" s="447" t="s">
        <v>73</v>
      </c>
      <c r="R5" s="447" t="s">
        <v>73</v>
      </c>
      <c r="S5" s="447" t="s">
        <v>73</v>
      </c>
      <c r="T5" s="447" t="s">
        <v>73</v>
      </c>
      <c r="U5" s="447" t="s">
        <v>73</v>
      </c>
      <c r="V5" s="447" t="s">
        <v>73</v>
      </c>
      <c r="W5" s="447" t="s">
        <v>73</v>
      </c>
      <c r="X5" s="447" t="s">
        <v>73</v>
      </c>
      <c r="Y5" s="447" t="s">
        <v>73</v>
      </c>
      <c r="Z5" s="447" t="s">
        <v>73</v>
      </c>
      <c r="AA5" s="726" t="s">
        <v>73</v>
      </c>
      <c r="AB5" s="77" t="s">
        <v>73</v>
      </c>
      <c r="AC5" s="727" t="s">
        <v>73</v>
      </c>
      <c r="AD5" s="447" t="s">
        <v>73</v>
      </c>
      <c r="AE5" s="447" t="s">
        <v>73</v>
      </c>
      <c r="AF5" s="447" t="s">
        <v>73</v>
      </c>
      <c r="AG5" s="447" t="s">
        <v>73</v>
      </c>
      <c r="AH5" s="447" t="s">
        <v>73</v>
      </c>
      <c r="AI5" s="447" t="s">
        <v>73</v>
      </c>
      <c r="AJ5" s="447" t="s">
        <v>73</v>
      </c>
      <c r="AK5" s="447" t="s">
        <v>73</v>
      </c>
      <c r="AL5" s="447" t="s">
        <v>73</v>
      </c>
      <c r="AM5" s="447" t="s">
        <v>73</v>
      </c>
      <c r="AN5" s="674" t="s">
        <v>128</v>
      </c>
      <c r="AO5" s="447" t="s">
        <v>73</v>
      </c>
      <c r="AP5" s="451" t="s">
        <v>73</v>
      </c>
      <c r="AQ5" s="451" t="s">
        <v>73</v>
      </c>
      <c r="AR5" s="451" t="s">
        <v>73</v>
      </c>
      <c r="AS5" s="451" t="s">
        <v>73</v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</row>
    <row r="6" spans="1:84" s="1" customFormat="1" x14ac:dyDescent="0.3">
      <c r="A6" s="822"/>
      <c r="B6" s="492" t="s">
        <v>188</v>
      </c>
      <c r="C6" s="493" t="s">
        <v>241</v>
      </c>
      <c r="D6" s="493"/>
      <c r="E6" s="493" t="s">
        <v>195</v>
      </c>
      <c r="F6" s="494">
        <v>45368</v>
      </c>
      <c r="G6" s="495">
        <v>24</v>
      </c>
      <c r="H6" s="498">
        <f>COUNTIF(K6:AR6,"&gt;0")</f>
        <v>1</v>
      </c>
      <c r="I6" s="499">
        <f>SUM(K6:AR6)</f>
        <v>8</v>
      </c>
      <c r="J6" s="673">
        <f t="shared" ref="J6:J48" si="0">RANK(I6,$I$6:$I$58)</f>
        <v>9</v>
      </c>
      <c r="K6" s="194">
        <f>_xlfn.IFNA(VLOOKUP(CONCATENATE($K$5,$B6,$C6),'ESP1'!$A$6:$N$135,14,FALSE),0)</f>
        <v>0</v>
      </c>
      <c r="L6" s="194">
        <f>_xlfn.IFNA(VLOOKUP(CONCATENATE($L$5,$B6,$C6),'CAP1'!$A$6:$N$107,14,FALSE),0)</f>
        <v>0</v>
      </c>
      <c r="M6" s="194">
        <f>_xlfn.IFNA(VLOOKUP(CONCATENATE(M$5,$B6,$C6),WEST!$A$6:$N$107,14,FALSE),0)</f>
        <v>8</v>
      </c>
      <c r="N6" s="194">
        <f>_xlfn.IFNA(VLOOKUP(CONCATENATE($N$5,$B6,$C6),MUR!$A$6:$N$95,14,FALSE),0)</f>
        <v>0</v>
      </c>
      <c r="O6" s="194">
        <f>_xlfn.IFNA(VLOOKUP(CONCATENATE($O$5,$B6,$C6),'SER1'!$A$6:$N$131,14,FALSE),0)</f>
        <v>0</v>
      </c>
      <c r="P6" s="194">
        <f>_xlfn.IFNA(VLOOKUP(CONCATENATE($P$5,$B6,$C6),'BUS1'!$A$6:$N$110,14,FALSE),0)</f>
        <v>0</v>
      </c>
      <c r="Q6" s="194">
        <f>_xlfn.IFNA(VLOOKUP(CONCATENATE($Q$5,$B6,$C6),'OG1'!$A$6:$N$135,14,FALSE),0)</f>
        <v>0</v>
      </c>
      <c r="R6" s="194">
        <f>_xlfn.IFNA(VLOOKUP(CONCATENATE($R$5,$B6,$C6),'DRY1'!$A$6:$N$133,14,FALSE),0)</f>
        <v>0</v>
      </c>
      <c r="S6" s="194">
        <f>_xlfn.IFNA(VLOOKUP(CONCATENATE($S$5,$B6,$C6),DARD!G7,FALSE),0)</f>
        <v>0</v>
      </c>
      <c r="T6" s="194">
        <f>_xlfn.IFNA(VLOOKUP(CONCATENATE($T$5,$B6,$C6),'HO1'!$A$6:$N$56,14,FALSE),0)</f>
        <v>0</v>
      </c>
      <c r="U6" s="194">
        <f>_xlfn.IFNA(VLOOKUP(CONCATENATE($U$5,$B6,$C6),VIR!$A$6:$N$135,14,FALSE),0)</f>
        <v>0</v>
      </c>
      <c r="V6" s="194">
        <f>_xlfn.IFNA(VLOOKUP(CONCATENATE($UW$5,$B6,$C6),'BUS2'!$A$8:$N$135,14,FALSE),0)</f>
        <v>0</v>
      </c>
      <c r="W6" s="194">
        <f>_xlfn.IFNA(VLOOKUP(CONCATENATE($W$5,$B6,$C6),BEV!$A$8:$N$135,14,FALSE),0)</f>
        <v>0</v>
      </c>
      <c r="X6" s="194">
        <f>_xlfn.IFNA(VLOOKUP(CONCATENATE($X$5,$B6,$C6),'OG2'!$A$6:$N$169,14,FALSE),0)</f>
        <v>0</v>
      </c>
      <c r="Y6" s="194">
        <f>_xlfn.IFNA(VLOOKUP(CONCATENATE($Y$5,$B6,$C6),'SER2'!$A$6:$N$133,14,FALSE),0)</f>
        <v>0</v>
      </c>
      <c r="Z6" s="194">
        <f>_xlfn.IFNA(VLOOKUP(CONCATENATE($Z$5,$B6,$C6),'DRY2'!$A$6:$N$133,14,FALSE),0)</f>
        <v>0</v>
      </c>
      <c r="AA6" s="194">
        <f>_xlfn.IFNA(VLOOKUP(CONCATENATE($AA$5,$B6,$C6),'BUN1'!$A$6:$N$124,14,FALSE),0)</f>
        <v>0</v>
      </c>
      <c r="AB6" s="194">
        <f>_xlfn.IFNA(VLOOKUP(CONCATENATE($AB$5,$B6,$C6),BAL!$A$6:$N$124,14,FALSE),0)</f>
        <v>0</v>
      </c>
      <c r="AC6" s="194">
        <f>_xlfn.IFNA(VLOOKUP(CONCATENATE($AC$5,$B6,$C6),'MR1'!$A$6:$N$135,14,FALSE),0)</f>
        <v>0</v>
      </c>
      <c r="AD6" s="194">
        <f>_xlfn.IFNA(VLOOKUP(CONCATENATE($AD$5,$B6,$C6),'CAP2'!$A$6:$O$129,14,FALSE),0)</f>
        <v>0</v>
      </c>
      <c r="AE6" s="194">
        <f>_xlfn.IFNA(VLOOKUP(CONCATENATE($AE$5,$B6,$C6),'ESP2'!$A$6:$O$129,14,FALSE),0)</f>
        <v>0</v>
      </c>
      <c r="AF6" s="194">
        <f>_xlfn.IFNA(VLOOKUP(CONCATENATE($AF$5,$B6,$C6),'BUN2'!$A$6:$N$134,14,FALSE),0)</f>
        <v>0</v>
      </c>
      <c r="AG6" s="194">
        <f>_xlfn.IFNA(VLOOKUP(CONCATENATE($AG$5,$B6,$C6),SC!$A$6:$N$135,14,FALSE),0)</f>
        <v>0</v>
      </c>
      <c r="AH6" s="194">
        <f>_xlfn.IFNA(VLOOKUP(CONCATENATE($AH$5,$B6,$C6),'OG3'!$A$6:$N$131,14,FALSE),0)</f>
        <v>0</v>
      </c>
      <c r="AI6" s="194">
        <f>_xlfn.IFNA(VLOOKUP(CONCATENATE($AI$5,$B6,$C6),'MR2'!$A$6:$N$131,14,FALSE),0)</f>
        <v>0</v>
      </c>
      <c r="AJ6" s="194">
        <f>_xlfn.IFNA(VLOOKUP(CONCATENATE($AJ$5,$B6,$C6),'BUS3'!$A$6:$N$135,14,FALSE),0)</f>
        <v>0</v>
      </c>
      <c r="AK6" s="194">
        <f>_xlfn.IFNA(VLOOKUP(CONCATENATE($AK$5,$B6,$C6),'ESP4'!$A$6:$N$135,14,FALSE),0)</f>
        <v>0</v>
      </c>
      <c r="AL6" s="195">
        <f>_xlfn.IFNA(VLOOKUP(CONCATENATE($AL$5,$B6,$C6),FEST!$A$6:$N$133,14,FALSE),0)</f>
        <v>0</v>
      </c>
      <c r="AM6" s="195">
        <f>_xlfn.IFNA(VLOOKUP(CONCATENATE($AM$5,$B6,$C6),'MR3'!$A$6:$N$133,14,FALSE),0)</f>
        <v>0</v>
      </c>
      <c r="AN6" s="195">
        <f>_xlfn.IFNA(VLOOKUP(CONCATENATE($AN$5,$B6,$C6),'BUS4'!$A$6:$N$133,14,FALSE),0)</f>
        <v>0</v>
      </c>
      <c r="AO6" s="195">
        <f>_xlfn.IFNA(VLOOKUP(CONCATENATE($AO$5,$B6,$C6),'MR3'!$A$6:$N$77,14,FALSE),0)</f>
        <v>0</v>
      </c>
      <c r="AP6" s="442">
        <f>_xlfn.IFNA(VLOOKUP(CONCATENATE($AP$5,$B6,$C6),'BUS4'!$A$6:$N$250,14,FALSE),0)</f>
        <v>0</v>
      </c>
      <c r="AQ6" s="442">
        <f>_xlfn.IFNA(VLOOKUP(CONCATENATE($AQ$5,$B6,$C6),SC!$A$6:$O$255,14,FALSE),0)</f>
        <v>0</v>
      </c>
      <c r="AR6" s="442">
        <f>_xlfn.IFNA(VLOOKUP(CONCATENATE($AR$5,$B6,$C6),BAL!$A$6:$N$134,14,FALSE),0)</f>
        <v>0</v>
      </c>
      <c r="AS6" s="442">
        <f>_xlfn.IFNA(VLOOKUP(CONCATENATE($AS$5,$B6,$C6),'MR2'!$A$6:$N$124,14,FALSE),0)</f>
        <v>0</v>
      </c>
    </row>
    <row r="7" spans="1:84" s="1" customFormat="1" x14ac:dyDescent="0.3">
      <c r="A7" s="822"/>
      <c r="B7" s="29" t="s">
        <v>189</v>
      </c>
      <c r="C7" s="496" t="s">
        <v>192</v>
      </c>
      <c r="D7" s="496"/>
      <c r="E7" s="496" t="s">
        <v>196</v>
      </c>
      <c r="F7" s="500">
        <v>45382</v>
      </c>
      <c r="G7" s="497">
        <v>21</v>
      </c>
      <c r="H7" s="33">
        <f t="shared" ref="H7:H15" si="1">COUNTIF(K7:AS7,"&gt;0")</f>
        <v>2</v>
      </c>
      <c r="I7" s="34">
        <f>SUM(K7:AS7)</f>
        <v>12</v>
      </c>
      <c r="J7" s="32">
        <f t="shared" si="0"/>
        <v>5</v>
      </c>
      <c r="K7" s="194">
        <f>_xlfn.IFNA(VLOOKUP(CONCATENATE($K$5,$B7,$C7),'ESP1'!$A$6:$N$135,14,FALSE),0)</f>
        <v>0</v>
      </c>
      <c r="L7" s="194">
        <f>_xlfn.IFNA(VLOOKUP(CONCATENATE($L$5,$B7,$C7),'CAP1'!$A$6:$N$107,14,FALSE),0)</f>
        <v>0</v>
      </c>
      <c r="M7" s="194">
        <f>_xlfn.IFNA(VLOOKUP(CONCATENATE(M$5,$B7,$C7),WEST!$A$6:$N$107,14,FALSE),0)</f>
        <v>0</v>
      </c>
      <c r="N7" s="194">
        <f>_xlfn.IFNA(VLOOKUP(CONCATENATE($N$5,$B7,$C7),MUR!$A$6:$N$95,14,FALSE),0)</f>
        <v>0</v>
      </c>
      <c r="O7" s="194">
        <f>_xlfn.IFNA(VLOOKUP(CONCATENATE($O$5,$B7,$C7),'SER1'!$A$6:$N$110,14,FALSE),0)</f>
        <v>0</v>
      </c>
      <c r="P7" s="194">
        <f>_xlfn.IFNA(VLOOKUP(CONCATENATE($P$5,$B7,$C7),'BUS1'!$A$6:$N$135,14,FALSE),0)</f>
        <v>0</v>
      </c>
      <c r="Q7" s="194">
        <f>_xlfn.IFNA(VLOOKUP(CONCATENATE($Q$5,$B7,$C7),'OG1'!$A$6:$N$135,14,FALSE),0)</f>
        <v>0</v>
      </c>
      <c r="R7" s="194">
        <f>_xlfn.IFNA(VLOOKUP(CONCATENATE($R$5,$B7,$C7),'DRY1'!$A$6:$N$133,14,FALSE),0)</f>
        <v>0</v>
      </c>
      <c r="S7" s="194">
        <f>_xlfn.IFNA(VLOOKUP(CONCATENATE($S$5,$B7,$C7),'OG1'!$A$6:$N$56,14,FALSE),0)</f>
        <v>0</v>
      </c>
      <c r="T7" s="194">
        <f>_xlfn.IFNA(VLOOKUP(CONCATENATE($T$5,$B7,$C7),'DRY1'!$A$6:$N$135,14,FALSE),0)</f>
        <v>0</v>
      </c>
      <c r="U7" s="194">
        <f>_xlfn.IFNA(VLOOKUP(CONCATENATE($U$5,$B7,$C7),'HO1'!$A$8:$N$135,14,FALSE),0)</f>
        <v>0</v>
      </c>
      <c r="V7" s="194">
        <f>_xlfn.IFNA(VLOOKUP(CONCATENATE($V$5,$B7,$C7),'BUS3'!$A$8:$N$135,14,FALSE),0)</f>
        <v>0</v>
      </c>
      <c r="W7" s="194">
        <f>_xlfn.IFNA(VLOOKUP(CONCATENATE($W$5,$B7,$C7),'DRY2'!$A$6:$N$169,14,FALSE),0)</f>
        <v>0</v>
      </c>
      <c r="X7" s="194">
        <f>_xlfn.IFNA(VLOOKUP(CONCATENATE($X$5,$B7,$C7),'OG2'!$A$6:$N$133,14,FALSE),0)</f>
        <v>0</v>
      </c>
      <c r="Y7" s="194">
        <f>_xlfn.IFNA(VLOOKUP(CONCATENATE($Y$5,$B7,$C7),'MR1'!$A$6:$N$133,14,FALSE),0)</f>
        <v>6</v>
      </c>
      <c r="Z7" s="194">
        <f>_xlfn.IFNA(VLOOKUP(CONCATENATE($Z$5,$B7,$C7),BEV!$A$6:$N$124,14,FALSE),0)</f>
        <v>0</v>
      </c>
      <c r="AA7" s="194">
        <f>_xlfn.IFNA(VLOOKUP(CONCATENATE($AA$5,$B7,$C7),'SER2'!$A$6:$N$135,14,FALSE),0)</f>
        <v>0</v>
      </c>
      <c r="AB7" s="194">
        <f>_xlfn.IFNA(VLOOKUP(CONCATENATE($AB$5,$B7,$C7),BAL!$A$6:$N$124,14,FALSE),0)</f>
        <v>0</v>
      </c>
      <c r="AC7" s="194">
        <f>_xlfn.IFNA(VLOOKUP(CONCATENATE($AC$5,$B7,$C7),'MR1'!$A$6:$N$135,14,FALSE),0)</f>
        <v>6</v>
      </c>
      <c r="AD7" s="194">
        <f>_xlfn.IFNA(VLOOKUP(CONCATENATE($AD$5,$B7,$C7),'CAP2'!$A$6:$O$129,14,FALSE),0)</f>
        <v>0</v>
      </c>
      <c r="AE7" s="194">
        <f>_xlfn.IFNA(VLOOKUP(CONCATENATE($AE$5,$B7,$C7),'ESP2'!$A$6:$O$129,14,FALSE),0)</f>
        <v>0</v>
      </c>
      <c r="AF7" s="194">
        <f>_xlfn.IFNA(VLOOKUP(CONCATENATE($AF$5,$B7,$C7),'BUN2'!$A$6:$N$134,14,FALSE),0)</f>
        <v>0</v>
      </c>
      <c r="AG7" s="194">
        <f>_xlfn.IFNA(VLOOKUP(CONCATENATE($AG$5,$B7,$C7),SC!$A$6:$N$135,14,FALSE),0)</f>
        <v>0</v>
      </c>
      <c r="AH7" s="194">
        <f>_xlfn.IFNA(VLOOKUP(CONCATENATE($AG$5,$B7,$C7),'OG2'!$A$6:$N$131,14,FALSE),0)</f>
        <v>0</v>
      </c>
      <c r="AI7" s="194">
        <f>_xlfn.IFNA(VLOOKUP(CONCATENATE($AI$5,$B7,$C7),'MR2'!$A$6:$N$131,14,FALSE),0)</f>
        <v>0</v>
      </c>
      <c r="AJ7" s="194">
        <f>_xlfn.IFNA(VLOOKUP(CONCATENATE($AJ$5,$B7,$C7),'BUS3'!$A$6:$N$135,14,FALSE),0)</f>
        <v>0</v>
      </c>
      <c r="AK7" s="194">
        <f>_xlfn.IFNA(VLOOKUP(CONCATENATE($AK$5,$B7,$C7),'ESP4'!$A$6:$N$135,14,FALSE),0)</f>
        <v>0</v>
      </c>
      <c r="AL7" s="195">
        <f>_xlfn.IFNA(VLOOKUP(CONCATENATE($AK$5,$B7,$C7),BAL!$A$6:$N$133,14,FALSE),0)</f>
        <v>0</v>
      </c>
      <c r="AM7" s="195">
        <f>_xlfn.IFNA(VLOOKUP(CONCATENATE($AM$5,$B7,$C7),'ESP4'!$A$6:$N$135,14,FALSE),0)</f>
        <v>0</v>
      </c>
      <c r="AN7" s="195">
        <f>_xlfn.IFNA(VLOOKUP(CONCATENATE($AN$5,$B7,$C7),'MR2'!$A$6:$N$77,14,FALSE),0)</f>
        <v>0</v>
      </c>
      <c r="AO7" s="195">
        <f>_xlfn.IFNA(VLOOKUP(CONCATENATE($AO$5,$B7,$C7),'BUS4'!$A$6:$N$250,14,FALSE),0)</f>
        <v>0</v>
      </c>
      <c r="AP7" s="195">
        <f>_xlfn.IFNA(VLOOKUP(CONCATENATE($AP$5,$B7,$C7),'Spare '!$A$6:$N$77,14,FALSE),0)</f>
        <v>0</v>
      </c>
      <c r="AQ7" s="195">
        <f>_xlfn.IFNA(VLOOKUP(CONCATENATE($AQ$5,$B7,$C7),SC!$A$6:$O$255,14,FALSE),0)</f>
        <v>0</v>
      </c>
      <c r="AR7" s="195">
        <f>_xlfn.IFNA(VLOOKUP(CONCATENATE($AR$5,$B7,$C7),BAL!$A$6:$N$134,14,FALSE),0)</f>
        <v>0</v>
      </c>
      <c r="AS7" s="195">
        <f>_xlfn.IFNA(VLOOKUP(CONCATENATE($AS$5,$B7,$C7),'MR2'!$A$6:$N$124,14,FALSE),0)</f>
        <v>0</v>
      </c>
    </row>
    <row r="8" spans="1:84" s="1" customFormat="1" x14ac:dyDescent="0.3">
      <c r="A8" s="822"/>
      <c r="B8" s="29" t="s">
        <v>189</v>
      </c>
      <c r="C8" s="30" t="s">
        <v>193</v>
      </c>
      <c r="D8" s="30"/>
      <c r="E8" s="30" t="s">
        <v>196</v>
      </c>
      <c r="F8" s="31">
        <v>45382</v>
      </c>
      <c r="G8" s="32">
        <v>21</v>
      </c>
      <c r="H8" s="33">
        <f t="shared" si="1"/>
        <v>2</v>
      </c>
      <c r="I8" s="34">
        <f>SUM(K8:AR8)</f>
        <v>14</v>
      </c>
      <c r="J8" s="32">
        <f t="shared" si="0"/>
        <v>4</v>
      </c>
      <c r="K8" s="194">
        <f>_xlfn.IFNA(VLOOKUP(CONCATENATE($K$5,$B8,$C8),'ESP1'!$A$6:$N$135,14,FALSE),0)</f>
        <v>0</v>
      </c>
      <c r="L8" s="194">
        <f>_xlfn.IFNA(VLOOKUP(CONCATENATE($L$5,$B8,$C8),'CAP1'!$A$6:$N$107,14,FALSE),0)</f>
        <v>0</v>
      </c>
      <c r="M8" s="194">
        <f>_xlfn.IFNA(VLOOKUP(CONCATENATE(M$5,$B8,$C8),WEST!$A$6:$N$107,14,FALSE),0)</f>
        <v>0</v>
      </c>
      <c r="N8" s="194">
        <f>_xlfn.IFNA(VLOOKUP(CONCATENATE($N$5,$B8,$C8),MUR!$A$6:$N$95,14,FALSE),0)</f>
        <v>0</v>
      </c>
      <c r="O8" s="194">
        <f>_xlfn.IFNA(VLOOKUP(CONCATENATE($O$5,$B8,$C8),'SER1'!$A$6:$N$110,14,FALSE),0)</f>
        <v>0</v>
      </c>
      <c r="P8" s="194">
        <f>_xlfn.IFNA(VLOOKUP(CONCATENATE($P$5,$B8,$C8),'BUS1'!$A$6:$N$135,14,FALSE),0)</f>
        <v>0</v>
      </c>
      <c r="Q8" s="194">
        <f>_xlfn.IFNA(VLOOKUP(CONCATENATE($Q$5,$B8,$C8),'OG1'!$A$6:$N$135,14,FALSE),0)</f>
        <v>0</v>
      </c>
      <c r="R8" s="194">
        <f>_xlfn.IFNA(VLOOKUP(CONCATENATE($R$5,$B8,$C8),'DRY1'!$A$6:$N$133,14,FALSE),0)</f>
        <v>0</v>
      </c>
      <c r="S8" s="194">
        <f>_xlfn.IFNA(VLOOKUP(CONCATENATE($S$5,$B8,$C8),'OG1'!$A$6:$N$56,14,FALSE),0)</f>
        <v>0</v>
      </c>
      <c r="T8" s="194">
        <f>_xlfn.IFNA(VLOOKUP(CONCATENATE($T$5,$B8,$C8),'DRY1'!$A$6:$N$135,14,FALSE),0)</f>
        <v>0</v>
      </c>
      <c r="U8" s="194">
        <f>_xlfn.IFNA(VLOOKUP(CONCATENATE($U$5,$B8,$C8),'HO1'!$A$8:$N$135,14,FALSE),0)</f>
        <v>0</v>
      </c>
      <c r="V8" s="194">
        <f>_xlfn.IFNA(VLOOKUP(CONCATENATE($V$5,$B8,$C8),'BUS3'!$A$8:$N$135,14,FALSE),0)</f>
        <v>0</v>
      </c>
      <c r="W8" s="194">
        <f>_xlfn.IFNA(VLOOKUP(CONCATENATE($W$5,$B8,$C8),'DRY2'!$A$6:$N$169,14,FALSE),0)</f>
        <v>0</v>
      </c>
      <c r="X8" s="194">
        <f>_xlfn.IFNA(VLOOKUP(CONCATENATE($X$5,$B8,$C8),'OG2'!$A$6:$N$133,14,FALSE),0)</f>
        <v>0</v>
      </c>
      <c r="Y8" s="194">
        <f>_xlfn.IFNA(VLOOKUP(CONCATENATE($Y$5,$B8,$C8),'MR1'!$A$6:$N$133,14,FALSE),0)</f>
        <v>7</v>
      </c>
      <c r="Z8" s="194">
        <f>_xlfn.IFNA(VLOOKUP(CONCATENATE($Z$5,$B8,$C8),BEV!$A$6:$N$124,14,FALSE),0)</f>
        <v>0</v>
      </c>
      <c r="AA8" s="194">
        <f>_xlfn.IFNA(VLOOKUP(CONCATENATE($AA$5,$B8,$C8),'SER2'!$A$6:$N$135,14,FALSE),0)</f>
        <v>0</v>
      </c>
      <c r="AB8" s="194">
        <f>_xlfn.IFNA(VLOOKUP(CONCATENATE($AB$5,$B8,$C8),BAL!$A$6:$N$124,14,FALSE),0)</f>
        <v>0</v>
      </c>
      <c r="AC8" s="194">
        <f>_xlfn.IFNA(VLOOKUP(CONCATENATE($AC$5,$B8,$C8),'MR1'!$A$6:$N$135,14,FALSE),0)</f>
        <v>7</v>
      </c>
      <c r="AD8" s="194">
        <f>_xlfn.IFNA(VLOOKUP(CONCATENATE($AD$5,$B8,$C8),'CAP2'!$A$6:$O$129,14,FALSE),0)</f>
        <v>0</v>
      </c>
      <c r="AE8" s="194">
        <f>_xlfn.IFNA(VLOOKUP(CONCATENATE($AE$5,$B8,$C8),'ESP2'!$A$6:$O$129,14,FALSE),0)</f>
        <v>0</v>
      </c>
      <c r="AF8" s="194">
        <f>_xlfn.IFNA(VLOOKUP(CONCATENATE($AF$5,$B8,$C8),'BUN2'!$A$6:$N$134,14,FALSE),0)</f>
        <v>0</v>
      </c>
      <c r="AG8" s="194">
        <f>_xlfn.IFNA(VLOOKUP(CONCATENATE($AG$5,$B8,$C8),SC!$A$6:$N$135,14,FALSE),0)</f>
        <v>0</v>
      </c>
      <c r="AH8" s="194">
        <f>_xlfn.IFNA(VLOOKUP(CONCATENATE($AG$5,$B8,$C8),'OG2'!$A$6:$N$131,14,FALSE),0)</f>
        <v>0</v>
      </c>
      <c r="AI8" s="194">
        <f>_xlfn.IFNA(VLOOKUP(CONCATENATE($AI$5,$B8,$C8),'MR2'!$A$6:$N$131,14,FALSE),0)</f>
        <v>0</v>
      </c>
      <c r="AJ8" s="194">
        <f>_xlfn.IFNA(VLOOKUP(CONCATENATE($AJ$5,$B8,$C8),'BUS3'!$A$6:$N$135,14,FALSE),0)</f>
        <v>0</v>
      </c>
      <c r="AK8" s="194">
        <f>_xlfn.IFNA(VLOOKUP(CONCATENATE($AK$5,$B8,$C8),'ESP4'!$A$6:$N$135,14,FALSE),0)</f>
        <v>0</v>
      </c>
      <c r="AL8" s="195">
        <f>_xlfn.IFNA(VLOOKUP(CONCATENATE($AK$5,$B8,$C8),BAL!$A$6:$N$133,14,FALSE),0)</f>
        <v>0</v>
      </c>
      <c r="AM8" s="195">
        <f>_xlfn.IFNA(VLOOKUP(CONCATENATE($AM$5,$B8,$C8),'ESP4'!$A$6:$N$135,14,FALSE),0)</f>
        <v>0</v>
      </c>
      <c r="AN8" s="195">
        <f>_xlfn.IFNA(VLOOKUP(CONCATENATE($AN$5,$B8,$C8),'MR2'!$A$6:$N$77,14,FALSE),0)</f>
        <v>0</v>
      </c>
      <c r="AO8" s="195">
        <f>_xlfn.IFNA(VLOOKUP(CONCATENATE($AO$5,$B8,$C8),'BUS4'!$A$6:$N$250,14,FALSE),0)</f>
        <v>0</v>
      </c>
      <c r="AP8" s="195">
        <f>_xlfn.IFNA(VLOOKUP(CONCATENATE($AP$5,$B8,$C8),'Spare '!$A$6:$N$77,14,FALSE),0)</f>
        <v>0</v>
      </c>
      <c r="AQ8" s="195">
        <f>_xlfn.IFNA(VLOOKUP(CONCATENATE($AQ$5,$B8,$C8),SC!$A$6:$O$255,14,FALSE),0)</f>
        <v>0</v>
      </c>
      <c r="AR8" s="195">
        <f>_xlfn.IFNA(VLOOKUP(CONCATENATE($AR$5,$B8,$C8),BAL!$A$6:$N$134,14,FALSE),0)</f>
        <v>0</v>
      </c>
      <c r="AS8" s="195">
        <f>_xlfn.IFNA(VLOOKUP(CONCATENATE($AS$5,$B8,$C8),'MR2'!$A$6:$N$124,14,FALSE),0)</f>
        <v>0</v>
      </c>
    </row>
    <row r="9" spans="1:84" s="1" customFormat="1" x14ac:dyDescent="0.3">
      <c r="A9" s="822"/>
      <c r="B9" s="29" t="s">
        <v>225</v>
      </c>
      <c r="C9" s="30" t="s">
        <v>226</v>
      </c>
      <c r="D9" s="30"/>
      <c r="E9" s="30" t="s">
        <v>224</v>
      </c>
      <c r="F9" s="31">
        <v>45412</v>
      </c>
      <c r="G9" s="32">
        <v>23</v>
      </c>
      <c r="H9" s="33">
        <f t="shared" si="1"/>
        <v>3</v>
      </c>
      <c r="I9" s="34">
        <f>SUM(K9:AR9)</f>
        <v>21</v>
      </c>
      <c r="J9" s="32">
        <f t="shared" si="0"/>
        <v>2</v>
      </c>
      <c r="K9" s="194">
        <f>_xlfn.IFNA(VLOOKUP(CONCATENATE($K$5,$B9,$C9),'ESP1'!$A$6:$N$135,14,FALSE),0)</f>
        <v>7</v>
      </c>
      <c r="L9" s="194">
        <f>_xlfn.IFNA(VLOOKUP(CONCATENATE($L$5,$B9,$C9),'CAP1'!$A$6:$N$107,14,FALSE),0)</f>
        <v>0</v>
      </c>
      <c r="M9" s="194">
        <f>_xlfn.IFNA(VLOOKUP(CONCATENATE(M$5,$B9,$C9),WEST!$A$6:$N$107,14,FALSE),0)</f>
        <v>0</v>
      </c>
      <c r="N9" s="194">
        <f>_xlfn.IFNA(VLOOKUP(CONCATENATE($N$5,$B9,$C9),MUR!$A$6:$N$95,14,FALSE),0)</f>
        <v>0</v>
      </c>
      <c r="O9" s="194">
        <f>_xlfn.IFNA(VLOOKUP(CONCATENATE($O$5,$B9,$C9),'SER1'!$A$6:$N$110,14,FALSE),0)</f>
        <v>0</v>
      </c>
      <c r="P9" s="194">
        <f>_xlfn.IFNA(VLOOKUP(CONCATENATE($P$5,$B9,$C9),'BUS1'!$A$6:$N$135,14,FALSE),0)</f>
        <v>0</v>
      </c>
      <c r="Q9" s="194">
        <f>_xlfn.IFNA(VLOOKUP(CONCATENATE($Q$5,$B9,$C9),'OG1'!$A$6:$N$135,14,FALSE),0)</f>
        <v>0</v>
      </c>
      <c r="R9" s="194">
        <f>_xlfn.IFNA(VLOOKUP(CONCATENATE($R$5,$B9,$C9),'DRY1'!$A$6:$N$133,14,FALSE),0)</f>
        <v>0</v>
      </c>
      <c r="S9" s="194">
        <f>_xlfn.IFNA(VLOOKUP(CONCATENATE($S$5,$B9,$C9),'OG1'!$A$6:$N$56,14,FALSE),0)</f>
        <v>0</v>
      </c>
      <c r="T9" s="194">
        <f>_xlfn.IFNA(VLOOKUP(CONCATENATE($T$5,$B9,$C9),'DRY1'!$A$6:$N$135,14,FALSE),0)</f>
        <v>0</v>
      </c>
      <c r="U9" s="194">
        <f>_xlfn.IFNA(VLOOKUP(CONCATENATE($U$5,$B9,$C9),'HO1'!$A$8:$N$135,14,FALSE),0)</f>
        <v>0</v>
      </c>
      <c r="V9" s="194">
        <f>_xlfn.IFNA(VLOOKUP(CONCATENATE($V$5,$B9,$C9),'BUS3'!$A$8:$N$135,14,FALSE),0)</f>
        <v>0</v>
      </c>
      <c r="W9" s="194">
        <f>_xlfn.IFNA(VLOOKUP(CONCATENATE($W$5,$B9,$C9),'DRY2'!$A$6:$N$169,14,FALSE),0)</f>
        <v>0</v>
      </c>
      <c r="X9" s="194">
        <f>_xlfn.IFNA(VLOOKUP(CONCATENATE($X$5,$B9,$C9),'OG2'!$A$6:$N$133,14,FALSE),0)</f>
        <v>7</v>
      </c>
      <c r="Y9" s="194">
        <f>_xlfn.IFNA(VLOOKUP(CONCATENATE($Y$5,$B9,$C9),'MR1'!$A$6:$N$133,14,FALSE),0)</f>
        <v>0</v>
      </c>
      <c r="Z9" s="194">
        <f>_xlfn.IFNA(VLOOKUP(CONCATENATE($Z$5,$B9,$C9),BEV!$A$6:$N$124,14,FALSE),0)</f>
        <v>0</v>
      </c>
      <c r="AA9" s="194">
        <f>_xlfn.IFNA(VLOOKUP(CONCATENATE($AA$5,$B9,$C9),'SER2'!$A$6:$N$135,14,FALSE),0)</f>
        <v>0</v>
      </c>
      <c r="AB9" s="194">
        <f>_xlfn.IFNA(VLOOKUP(CONCATENATE($AB$5,$B9,$C9),BAL!$A$6:$N$124,14,FALSE),0)</f>
        <v>0</v>
      </c>
      <c r="AC9" s="194">
        <f>_xlfn.IFNA(VLOOKUP(CONCATENATE($AC$5,$B9,$C9),'MR1'!$A$6:$N$135,14,FALSE),0)</f>
        <v>0</v>
      </c>
      <c r="AD9" s="194">
        <f>_xlfn.IFNA(VLOOKUP(CONCATENATE($AD$5,$B9,$C9),'CAP2'!$A$6:$O$129,14,FALSE),0)</f>
        <v>0</v>
      </c>
      <c r="AE9" s="194">
        <f>_xlfn.IFNA(VLOOKUP(CONCATENATE($AE$5,$B9,$C9),'ESP2'!$A$6:$O$129,14,FALSE),0)</f>
        <v>0</v>
      </c>
      <c r="AF9" s="194">
        <f>_xlfn.IFNA(VLOOKUP(CONCATENATE($AF$5,$B9,$C9),'BUN2'!$A$6:$N$134,14,FALSE),0)</f>
        <v>0</v>
      </c>
      <c r="AG9" s="194">
        <f>_xlfn.IFNA(VLOOKUP(CONCATENATE($AG$5,$B9,$C9),SC!$A$6:$N$135,14,FALSE),0)</f>
        <v>0</v>
      </c>
      <c r="AH9" s="194">
        <f>_xlfn.IFNA(VLOOKUP(CONCATENATE($AG$5,$B9,$C9),'OG2'!$A$6:$N$131,14,FALSE),0)</f>
        <v>7</v>
      </c>
      <c r="AI9" s="194">
        <f>_xlfn.IFNA(VLOOKUP(CONCATENATE($AI$5,$B9,$C9),'MR2'!$A$6:$N$131,14,FALSE),0)</f>
        <v>0</v>
      </c>
      <c r="AJ9" s="194">
        <f>_xlfn.IFNA(VLOOKUP(CONCATENATE($AJ$5,$B9,$C9),'BUS3'!$A$6:$N$135,14,FALSE),0)</f>
        <v>0</v>
      </c>
      <c r="AK9" s="194">
        <f>_xlfn.IFNA(VLOOKUP(CONCATENATE($AK$5,$B9,$C9),'ESP4'!$A$6:$N$135,14,FALSE),0)</f>
        <v>0</v>
      </c>
      <c r="AL9" s="195">
        <f>_xlfn.IFNA(VLOOKUP(CONCATENATE($AK$5,$B9,$C9),BAL!$A$6:$N$133,14,FALSE),0)</f>
        <v>0</v>
      </c>
      <c r="AM9" s="195">
        <f>_xlfn.IFNA(VLOOKUP(CONCATENATE($AM$5,$B9,$C9),'ESP4'!$A$6:$N$135,14,FALSE),0)</f>
        <v>0</v>
      </c>
      <c r="AN9" s="195">
        <f>_xlfn.IFNA(VLOOKUP(CONCATENATE($AN$5,$B9,$C9),'MR2'!$A$6:$N$77,14,FALSE),0)</f>
        <v>0</v>
      </c>
      <c r="AO9" s="195">
        <f>_xlfn.IFNA(VLOOKUP(CONCATENATE($AO$5,$B9,$C9),'BUS4'!$A$6:$N$250,14,FALSE),0)</f>
        <v>0</v>
      </c>
      <c r="AP9" s="195">
        <f>_xlfn.IFNA(VLOOKUP(CONCATENATE($AP$5,$B9,$C9),'Spare '!$A$6:$N$77,14,FALSE),0)</f>
        <v>0</v>
      </c>
      <c r="AQ9" s="195">
        <f>_xlfn.IFNA(VLOOKUP(CONCATENATE($AQ$5,$B9,$C9),SC!$A$6:$O$255,14,FALSE),0)</f>
        <v>0</v>
      </c>
      <c r="AR9" s="195">
        <f>_xlfn.IFNA(VLOOKUP(CONCATENATE($AR$5,$B9,$C9),BAL!$A$6:$N$134,14,FALSE),0)</f>
        <v>0</v>
      </c>
      <c r="AS9" s="195">
        <f>_xlfn.IFNA(VLOOKUP(CONCATENATE($AS$5,$B9,$C9),'MR2'!$A$6:$N$124,14,FALSE),0)</f>
        <v>0</v>
      </c>
    </row>
    <row r="10" spans="1:84" s="1" customFormat="1" x14ac:dyDescent="0.3">
      <c r="A10" s="822"/>
      <c r="B10" s="29" t="s">
        <v>190</v>
      </c>
      <c r="C10" s="30" t="s">
        <v>194</v>
      </c>
      <c r="D10" s="30"/>
      <c r="E10" s="30" t="s">
        <v>197</v>
      </c>
      <c r="F10" s="31">
        <v>45441</v>
      </c>
      <c r="G10" s="32">
        <v>22</v>
      </c>
      <c r="H10" s="33">
        <f t="shared" si="1"/>
        <v>4</v>
      </c>
      <c r="I10" s="34">
        <f>SUM(K10:AR10)</f>
        <v>26</v>
      </c>
      <c r="J10" s="32">
        <f t="shared" si="0"/>
        <v>1</v>
      </c>
      <c r="K10" s="194">
        <f>_xlfn.IFNA(VLOOKUP(CONCATENATE($K$5,$B10,$C10),'ESP1'!$A$6:$N$135,14,FALSE),0)</f>
        <v>0</v>
      </c>
      <c r="L10" s="194">
        <f>_xlfn.IFNA(VLOOKUP(CONCATENATE($L$5,$B10,$C10),'CAP1'!$A$6:$N$107,14,FALSE),0)</f>
        <v>0</v>
      </c>
      <c r="M10" s="194">
        <f>_xlfn.IFNA(VLOOKUP(CONCATENATE(M$5,$B10,$C10),WEST!$A$6:$N$107,14,FALSE),0)</f>
        <v>0</v>
      </c>
      <c r="N10" s="194">
        <f>_xlfn.IFNA(VLOOKUP(CONCATENATE($N$5,$B10,$C10),MUR!$A$6:$N$95,14,FALSE),0)</f>
        <v>0</v>
      </c>
      <c r="O10" s="194">
        <f>_xlfn.IFNA(VLOOKUP(CONCATENATE($O$5,$B10,$C10),'SER1'!$A$6:$N$110,14,FALSE),0)</f>
        <v>0</v>
      </c>
      <c r="P10" s="194">
        <f>_xlfn.IFNA(VLOOKUP(CONCATENATE($P$5,$B10,$C10),'BUS1'!$A$6:$N$135,14,FALSE),0)</f>
        <v>0</v>
      </c>
      <c r="Q10" s="194">
        <f>_xlfn.IFNA(VLOOKUP(CONCATENATE($Q$5,$B10,$C10),'OG1'!$A$6:$N$135,14,FALSE),0)</f>
        <v>0</v>
      </c>
      <c r="R10" s="194">
        <f>_xlfn.IFNA(VLOOKUP(CONCATENATE($R$5,$B10,$C10),'DRY1'!$A$6:$N$133,14,FALSE),0)</f>
        <v>0</v>
      </c>
      <c r="S10" s="194">
        <f>_xlfn.IFNA(VLOOKUP(CONCATENATE($S$5,$B10,$C10),'OG1'!$A$6:$N$56,14,FALSE),0)</f>
        <v>0</v>
      </c>
      <c r="T10" s="194">
        <f>_xlfn.IFNA(VLOOKUP(CONCATENATE($T$5,$B10,$C10),'DRY1'!$A$6:$N$135,14,FALSE),0)</f>
        <v>0</v>
      </c>
      <c r="U10" s="194">
        <f>_xlfn.IFNA(VLOOKUP(CONCATENATE($U$5,$B10,$C10),'HO1'!$A$8:$N$135,14,FALSE),0)</f>
        <v>0</v>
      </c>
      <c r="V10" s="194">
        <f>_xlfn.IFNA(VLOOKUP(CONCATENATE($V$5,$B10,$C10),'BUS3'!$A$8:$N$135,14,FALSE),0)</f>
        <v>0</v>
      </c>
      <c r="W10" s="194">
        <f>_xlfn.IFNA(VLOOKUP(CONCATENATE($W$5,$B10,$C10),'DRY2'!$A$6:$N$169,14,FALSE),0)</f>
        <v>0</v>
      </c>
      <c r="X10" s="194">
        <f>_xlfn.IFNA(VLOOKUP(CONCATENATE($X$5,$B10,$C10),'OG2'!$A$6:$N$133,14,FALSE),0)</f>
        <v>0</v>
      </c>
      <c r="Y10" s="194">
        <f>_xlfn.IFNA(VLOOKUP(CONCATENATE($Y$5,$B10,$C10),'MR1'!$A$6:$N$133,14,FALSE),0)</f>
        <v>0</v>
      </c>
      <c r="Z10" s="194">
        <f>_xlfn.IFNA(VLOOKUP(CONCATENATE($Z$5,$B10,$C10),BEV!$A$6:$N$124,14,FALSE),0)</f>
        <v>0</v>
      </c>
      <c r="AA10" s="194">
        <f>_xlfn.IFNA(VLOOKUP(CONCATENATE($AA$5,$B10,$C10),'SER2'!$A$6:$N$135,14,FALSE),0)</f>
        <v>5</v>
      </c>
      <c r="AB10" s="194">
        <f>_xlfn.IFNA(VLOOKUP(CONCATENATE($AB$5,$B10,$C10),BAL!$A$6:$N$124,14,FALSE),0)</f>
        <v>7</v>
      </c>
      <c r="AC10" s="194">
        <f>_xlfn.IFNA(VLOOKUP(CONCATENATE($AC$5,$B10,$C10),'MR1'!$A$6:$N$135,14,FALSE),0)</f>
        <v>0</v>
      </c>
      <c r="AD10" s="194">
        <f>_xlfn.IFNA(VLOOKUP(CONCATENATE($AD$5,$B10,$C10),'CAP2'!$A$6:$O$129,14,FALSE),0)</f>
        <v>0</v>
      </c>
      <c r="AE10" s="194">
        <f>_xlfn.IFNA(VLOOKUP(CONCATENATE($AE$5,$B10,$C10),'ESP2'!$A$6:$O$129,14,FALSE),0)</f>
        <v>0</v>
      </c>
      <c r="AF10" s="194">
        <f>_xlfn.IFNA(VLOOKUP(CONCATENATE($AF$5,$B10,$C10),'BUN2'!$A$6:$N$134,14,FALSE),0)</f>
        <v>0</v>
      </c>
      <c r="AG10" s="194">
        <f>_xlfn.IFNA(VLOOKUP(CONCATENATE($AG$5,$B10,$C10),SC!$A$6:$N$135,14,FALSE),0)</f>
        <v>0</v>
      </c>
      <c r="AH10" s="194">
        <f>_xlfn.IFNA(VLOOKUP(CONCATENATE($AG$5,$B10,$C10),'OG2'!$A$6:$N$131,14,FALSE),0)</f>
        <v>0</v>
      </c>
      <c r="AI10" s="194">
        <f>_xlfn.IFNA(VLOOKUP(CONCATENATE($AI$5,$B10,$C10),'MR2'!$A$6:$N$131,14,FALSE),0)</f>
        <v>0</v>
      </c>
      <c r="AJ10" s="194">
        <f>_xlfn.IFNA(VLOOKUP(CONCATENATE($AJ$5,$B10,$C10),'BUS3'!$A$6:$N$135,14,FALSE),0)</f>
        <v>0</v>
      </c>
      <c r="AK10" s="194">
        <f>_xlfn.IFNA(VLOOKUP(CONCATENATE($AK$5,$B10,$C10),'ESP4'!$A$6:$N$135,14,FALSE),0)</f>
        <v>0</v>
      </c>
      <c r="AL10" s="195">
        <f>_xlfn.IFNA(VLOOKUP(CONCATENATE($AK$5,$B10,$C10),BAL!$A$6:$N$133,14,FALSE),0)</f>
        <v>7</v>
      </c>
      <c r="AM10" s="195">
        <f>_xlfn.IFNA(VLOOKUP(CONCATENATE($AM$5,$B10,$C10),'ESP4'!$A$6:$N$135,14,FALSE),0)</f>
        <v>0</v>
      </c>
      <c r="AN10" s="195">
        <f>_xlfn.IFNA(VLOOKUP(CONCATENATE($AN$5,$B10,$C10),'MR2'!$A$6:$N$77,14,FALSE),0)</f>
        <v>0</v>
      </c>
      <c r="AO10" s="195">
        <f>_xlfn.IFNA(VLOOKUP(CONCATENATE($AO$5,$B10,$C10),'BUS4'!$A$6:$N$250,14,FALSE),0)</f>
        <v>0</v>
      </c>
      <c r="AP10" s="195">
        <f>_xlfn.IFNA(VLOOKUP(CONCATENATE($AP$5,$B10,$C10),'Spare '!$A$6:$N$77,14,FALSE),0)</f>
        <v>0</v>
      </c>
      <c r="AQ10" s="195">
        <f>_xlfn.IFNA(VLOOKUP(CONCATENATE($AQ$5,$B10,$C10),SC!$A$6:$O$255,14,FALSE),0)</f>
        <v>0</v>
      </c>
      <c r="AR10" s="195">
        <f>_xlfn.IFNA(VLOOKUP(CONCATENATE($AR$5,$B10,$C10),BAL!$A$6:$N$134,14,FALSE),0)</f>
        <v>7</v>
      </c>
      <c r="AS10" s="195">
        <f>_xlfn.IFNA(VLOOKUP(CONCATENATE($AS$5,$B10,$C10),'MR2'!$A$6:$N$124,14,FALSE),0)</f>
        <v>0</v>
      </c>
    </row>
    <row r="11" spans="1:84" s="1" customFormat="1" x14ac:dyDescent="0.3">
      <c r="A11" s="822"/>
      <c r="B11" s="29" t="s">
        <v>227</v>
      </c>
      <c r="C11" s="30" t="s">
        <v>228</v>
      </c>
      <c r="D11" s="30" t="s">
        <v>228</v>
      </c>
      <c r="E11" s="30" t="s">
        <v>237</v>
      </c>
      <c r="F11" s="31">
        <v>45366</v>
      </c>
      <c r="G11" s="32">
        <v>22</v>
      </c>
      <c r="H11" s="33">
        <f t="shared" si="1"/>
        <v>0</v>
      </c>
      <c r="I11" s="34">
        <f>SUM(K11:AR11)</f>
        <v>0</v>
      </c>
      <c r="J11" s="32">
        <f t="shared" si="0"/>
        <v>12</v>
      </c>
      <c r="K11" s="194">
        <f>_xlfn.IFNA(VLOOKUP(CONCATENATE($K$5,$B11,$C11),'ESP1'!$A$6:$N$135,14,FALSE),0)</f>
        <v>0</v>
      </c>
      <c r="L11" s="194">
        <f>_xlfn.IFNA(VLOOKUP(CONCATENATE($L$5,$B11,$C11),'CAP1'!$A$6:$N$107,14,FALSE),0)</f>
        <v>0</v>
      </c>
      <c r="M11" s="194">
        <f>_xlfn.IFNA(VLOOKUP(CONCATENATE(M$5,$B11,$C11),WEST!$A$6:$N$107,14,FALSE),0)</f>
        <v>0</v>
      </c>
      <c r="N11" s="194">
        <f>_xlfn.IFNA(VLOOKUP(CONCATENATE($N$5,$B11,$C11),MUR!$A$6:$N$95,14,FALSE),0)</f>
        <v>0</v>
      </c>
      <c r="O11" s="194">
        <f>_xlfn.IFNA(VLOOKUP(CONCATENATE($O$5,$B11,$C11),'SER1'!$A$6:$N$110,14,FALSE),0)</f>
        <v>0</v>
      </c>
      <c r="P11" s="194">
        <f>_xlfn.IFNA(VLOOKUP(CONCATENATE($P$5,$B11,$C11),'BUS1'!$A$6:$N$135,14,FALSE),0)</f>
        <v>0</v>
      </c>
      <c r="Q11" s="194">
        <f>_xlfn.IFNA(VLOOKUP(CONCATENATE($Q$5,$B11,$C11),'OG1'!$A$6:$N$135,14,FALSE),0)</f>
        <v>0</v>
      </c>
      <c r="R11" s="194">
        <f>_xlfn.IFNA(VLOOKUP(CONCATENATE($R$5,$B11,$C11),'DRY1'!$A$6:$N$133,14,FALSE),0)</f>
        <v>0</v>
      </c>
      <c r="S11" s="194">
        <f>_xlfn.IFNA(VLOOKUP(CONCATENATE($S$5,$B11,$C11),'OG1'!$A$6:$N$56,14,FALSE),0)</f>
        <v>0</v>
      </c>
      <c r="T11" s="194">
        <f>_xlfn.IFNA(VLOOKUP(CONCATENATE($T$5,$B11,$C11),'DRY1'!$A$6:$N$135,14,FALSE),0)</f>
        <v>0</v>
      </c>
      <c r="U11" s="194">
        <f>_xlfn.IFNA(VLOOKUP(CONCATENATE($U$5,$B11,$C11),'HO1'!$A$8:$N$135,14,FALSE),0)</f>
        <v>0</v>
      </c>
      <c r="V11" s="194">
        <f>_xlfn.IFNA(VLOOKUP(CONCATENATE($V$5,$B11,$C11),'BUS3'!$A$8:$N$135,14,FALSE),0)</f>
        <v>0</v>
      </c>
      <c r="W11" s="194">
        <f>_xlfn.IFNA(VLOOKUP(CONCATENATE($W$5,$B11,$C11),'DRY2'!$A$6:$N$169,14,FALSE),0)</f>
        <v>0</v>
      </c>
      <c r="X11" s="194">
        <f>_xlfn.IFNA(VLOOKUP(CONCATENATE($X$5,$B11,$C11),'OG2'!$A$6:$N$133,14,FALSE),0)</f>
        <v>0</v>
      </c>
      <c r="Y11" s="194">
        <f>_xlfn.IFNA(VLOOKUP(CONCATENATE($Y$5,$B11,$C11),'MR1'!$A$6:$N$133,14,FALSE),0)</f>
        <v>0</v>
      </c>
      <c r="Z11" s="194">
        <f>_xlfn.IFNA(VLOOKUP(CONCATENATE($Z$5,$B11,$C11),BEV!$A$6:$N$124,14,FALSE),0)</f>
        <v>0</v>
      </c>
      <c r="AA11" s="194">
        <f>_xlfn.IFNA(VLOOKUP(CONCATENATE($AA$5,$B11,$C11),'SER2'!$A$6:$N$135,14,FALSE),0)</f>
        <v>0</v>
      </c>
      <c r="AB11" s="194">
        <f>_xlfn.IFNA(VLOOKUP(CONCATENATE($AB$5,$B11,$C11),BAL!$A$6:$N$124,14,FALSE),0)</f>
        <v>0</v>
      </c>
      <c r="AC11" s="194">
        <f>_xlfn.IFNA(VLOOKUP(CONCATENATE($AC$5,$B11,$C11),'MR1'!$A$6:$N$135,14,FALSE),0)</f>
        <v>0</v>
      </c>
      <c r="AD11" s="194">
        <f>_xlfn.IFNA(VLOOKUP(CONCATENATE($AD$5,$B11,$C11),'CAP2'!$A$6:$O$129,14,FALSE),0)</f>
        <v>0</v>
      </c>
      <c r="AE11" s="194">
        <f>_xlfn.IFNA(VLOOKUP(CONCATENATE($AE$5,$B11,$C11),'ESP2'!$A$6:$O$129,14,FALSE),0)</f>
        <v>0</v>
      </c>
      <c r="AF11" s="194">
        <f>_xlfn.IFNA(VLOOKUP(CONCATENATE($AF$5,$B11,$C11),'BUN2'!$A$6:$N$134,14,FALSE),0)</f>
        <v>0</v>
      </c>
      <c r="AG11" s="194">
        <f>_xlfn.IFNA(VLOOKUP(CONCATENATE($AG$5,$B11,$C11),SC!$A$6:$N$135,14,FALSE),0)</f>
        <v>0</v>
      </c>
      <c r="AH11" s="194">
        <f>_xlfn.IFNA(VLOOKUP(CONCATENATE($AG$5,$B11,$C11),'OG2'!$A$6:$N$131,14,FALSE),0)</f>
        <v>0</v>
      </c>
      <c r="AI11" s="194">
        <f>_xlfn.IFNA(VLOOKUP(CONCATENATE($AI$5,$B11,$C11),'MR2'!$A$6:$N$131,14,FALSE),0)</f>
        <v>0</v>
      </c>
      <c r="AJ11" s="194">
        <f>_xlfn.IFNA(VLOOKUP(CONCATENATE($AJ$5,$B11,$C11),'BUS3'!$A$6:$N$135,14,FALSE),0)</f>
        <v>0</v>
      </c>
      <c r="AK11" s="194">
        <f>_xlfn.IFNA(VLOOKUP(CONCATENATE($AK$5,$B11,$C11),'ESP4'!$A$6:$N$135,14,FALSE),0)</f>
        <v>0</v>
      </c>
      <c r="AL11" s="195">
        <f>_xlfn.IFNA(VLOOKUP(CONCATENATE($AK$5,$B11,$C11),BAL!$A$6:$N$133,14,FALSE),0)</f>
        <v>0</v>
      </c>
      <c r="AM11" s="195">
        <f>_xlfn.IFNA(VLOOKUP(CONCATENATE($AM$5,$B11,$C11),'ESP4'!$A$6:$N$135,14,FALSE),0)</f>
        <v>0</v>
      </c>
      <c r="AN11" s="195">
        <f>_xlfn.IFNA(VLOOKUP(CONCATENATE($AN$5,$B11,$C11),'MR2'!$A$6:$N$77,14,FALSE),0)</f>
        <v>0</v>
      </c>
      <c r="AO11" s="195">
        <f>_xlfn.IFNA(VLOOKUP(CONCATENATE($AO$5,$B11,$C11),'BUS4'!$A$6:$N$250,14,FALSE),0)</f>
        <v>0</v>
      </c>
      <c r="AP11" s="195">
        <f>_xlfn.IFNA(VLOOKUP(CONCATENATE($AP$5,$B11,$C11),'Spare '!$A$6:$N$77,14,FALSE),0)</f>
        <v>0</v>
      </c>
      <c r="AQ11" s="195">
        <f>_xlfn.IFNA(VLOOKUP(CONCATENATE($AQ$5,$B11,$C11),SC!$A$6:$O$255,14,FALSE),0)</f>
        <v>0</v>
      </c>
      <c r="AR11" s="195">
        <f>_xlfn.IFNA(VLOOKUP(CONCATENATE($AR$5,$B11,$C11),BAL!$A$6:$N$134,14,FALSE),0)</f>
        <v>0</v>
      </c>
      <c r="AS11" s="195">
        <f>_xlfn.IFNA(VLOOKUP(CONCATENATE($AS$5,$B11,$C11),'MR2'!$A$6:$N$124,14,FALSE),0)</f>
        <v>0</v>
      </c>
    </row>
    <row r="12" spans="1:84" s="1" customFormat="1" x14ac:dyDescent="0.3">
      <c r="A12" s="822"/>
      <c r="B12" s="29" t="s">
        <v>229</v>
      </c>
      <c r="C12" s="30" t="s">
        <v>230</v>
      </c>
      <c r="D12" s="30"/>
      <c r="E12" s="30" t="s">
        <v>223</v>
      </c>
      <c r="F12" s="31">
        <v>45375</v>
      </c>
      <c r="G12" s="32">
        <v>21</v>
      </c>
      <c r="H12" s="33">
        <f t="shared" si="1"/>
        <v>0</v>
      </c>
      <c r="I12" s="34">
        <f>SUM(K12:AR12)</f>
        <v>0</v>
      </c>
      <c r="J12" s="32">
        <f t="shared" si="0"/>
        <v>12</v>
      </c>
      <c r="K12" s="194">
        <f>_xlfn.IFNA(VLOOKUP(CONCATENATE($K$5,$B12,$C12),'ESP1'!$A$6:$N$135,14,FALSE),0)</f>
        <v>0</v>
      </c>
      <c r="L12" s="194">
        <f>_xlfn.IFNA(VLOOKUP(CONCATENATE($L$5,$B12,$C12),'CAP1'!$A$6:$N$107,14,FALSE),0)</f>
        <v>0</v>
      </c>
      <c r="M12" s="194">
        <f>_xlfn.IFNA(VLOOKUP(CONCATENATE(M$5,$B12,$C12),WEST!$A$6:$N$107,14,FALSE),0)</f>
        <v>0</v>
      </c>
      <c r="N12" s="194">
        <f>_xlfn.IFNA(VLOOKUP(CONCATENATE($N$5,$B12,$C12),MUR!$A$6:$N$95,14,FALSE),0)</f>
        <v>0</v>
      </c>
      <c r="O12" s="194">
        <f>_xlfn.IFNA(VLOOKUP(CONCATENATE($O$5,$B12,$C12),'SER1'!$A$6:$N$110,14,FALSE),0)</f>
        <v>0</v>
      </c>
      <c r="P12" s="194">
        <f>_xlfn.IFNA(VLOOKUP(CONCATENATE($P$5,$B12,$C12),'BUS1'!$A$6:$N$135,14,FALSE),0)</f>
        <v>0</v>
      </c>
      <c r="Q12" s="194">
        <f>_xlfn.IFNA(VLOOKUP(CONCATENATE($Q$5,$B12,$C12),'OG1'!$A$6:$N$135,14,FALSE),0)</f>
        <v>0</v>
      </c>
      <c r="R12" s="194">
        <f>_xlfn.IFNA(VLOOKUP(CONCATENATE($R$5,$B12,$C12),'DRY1'!$A$6:$N$133,14,FALSE),0)</f>
        <v>0</v>
      </c>
      <c r="S12" s="194">
        <f>_xlfn.IFNA(VLOOKUP(CONCATENATE($S$5,$B12,$C12),'OG1'!$A$6:$N$56,14,FALSE),0)</f>
        <v>0</v>
      </c>
      <c r="T12" s="194">
        <f>_xlfn.IFNA(VLOOKUP(CONCATENATE($T$5,$B12,$C12),'DRY1'!$A$6:$N$135,14,FALSE),0)</f>
        <v>0</v>
      </c>
      <c r="U12" s="194">
        <f>_xlfn.IFNA(VLOOKUP(CONCATENATE($U$5,$B12,$C12),'HO1'!$A$8:$N$135,14,FALSE),0)</f>
        <v>0</v>
      </c>
      <c r="V12" s="194">
        <f>_xlfn.IFNA(VLOOKUP(CONCATENATE($V$5,$B12,$C12),'BUS3'!$A$8:$N$135,14,FALSE),0)</f>
        <v>0</v>
      </c>
      <c r="W12" s="194">
        <f>_xlfn.IFNA(VLOOKUP(CONCATENATE($W$5,$B12,$C12),'DRY2'!$A$6:$N$169,14,FALSE),0)</f>
        <v>0</v>
      </c>
      <c r="X12" s="194">
        <f>_xlfn.IFNA(VLOOKUP(CONCATENATE($X$5,$B12,$C12),'OG2'!$A$6:$N$133,14,FALSE),0)</f>
        <v>0</v>
      </c>
      <c r="Y12" s="194">
        <f>_xlfn.IFNA(VLOOKUP(CONCATENATE($Y$5,$B12,$C12),'MR1'!$A$6:$N$133,14,FALSE),0)</f>
        <v>0</v>
      </c>
      <c r="Z12" s="194">
        <f>_xlfn.IFNA(VLOOKUP(CONCATENATE($Z$5,$B12,$C12),BEV!$A$6:$N$124,14,FALSE),0)</f>
        <v>0</v>
      </c>
      <c r="AA12" s="194">
        <f>_xlfn.IFNA(VLOOKUP(CONCATENATE($AA$5,$B12,$C12),'SER2'!$A$6:$N$135,14,FALSE),0)</f>
        <v>0</v>
      </c>
      <c r="AB12" s="194">
        <f>_xlfn.IFNA(VLOOKUP(CONCATENATE($AB$5,$B12,$C12),BAL!$A$6:$N$124,14,FALSE),0)</f>
        <v>0</v>
      </c>
      <c r="AC12" s="194">
        <f>_xlfn.IFNA(VLOOKUP(CONCATENATE($AC$5,$B12,$C12),'MR1'!$A$6:$N$135,14,FALSE),0)</f>
        <v>0</v>
      </c>
      <c r="AD12" s="194">
        <f>_xlfn.IFNA(VLOOKUP(CONCATENATE($AD$5,$B12,$C12),'CAP2'!$A$6:$O$129,14,FALSE),0)</f>
        <v>0</v>
      </c>
      <c r="AE12" s="194">
        <f>_xlfn.IFNA(VLOOKUP(CONCATENATE($AE$5,$B12,$C12),'ESP2'!$A$6:$O$129,14,FALSE),0)</f>
        <v>0</v>
      </c>
      <c r="AF12" s="194">
        <f>_xlfn.IFNA(VLOOKUP(CONCATENATE($AF$5,$B12,$C12),'BUN2'!$A$6:$N$134,14,FALSE),0)</f>
        <v>0</v>
      </c>
      <c r="AG12" s="194">
        <f>_xlfn.IFNA(VLOOKUP(CONCATENATE($AG$5,$B12,$C12),SC!$A$6:$N$135,14,FALSE),0)</f>
        <v>0</v>
      </c>
      <c r="AH12" s="194">
        <f>_xlfn.IFNA(VLOOKUP(CONCATENATE($AG$5,$B12,$C12),'OG2'!$A$6:$N$131,14,FALSE),0)</f>
        <v>0</v>
      </c>
      <c r="AI12" s="194">
        <f>_xlfn.IFNA(VLOOKUP(CONCATENATE($AI$5,$B12,$C12),'MR2'!$A$6:$N$131,14,FALSE),0)</f>
        <v>0</v>
      </c>
      <c r="AJ12" s="194">
        <f>_xlfn.IFNA(VLOOKUP(CONCATENATE($AJ$5,$B12,$C12),'BUS3'!$A$6:$N$135,14,FALSE),0)</f>
        <v>0</v>
      </c>
      <c r="AK12" s="194">
        <f>_xlfn.IFNA(VLOOKUP(CONCATENATE($AK$5,$B12,$C12),'ESP4'!$A$6:$N$135,14,FALSE),0)</f>
        <v>0</v>
      </c>
      <c r="AL12" s="195">
        <f>_xlfn.IFNA(VLOOKUP(CONCATENATE($AK$5,$B12,$C12),BAL!$A$6:$N$133,14,FALSE),0)</f>
        <v>0</v>
      </c>
      <c r="AM12" s="195">
        <f>_xlfn.IFNA(VLOOKUP(CONCATENATE($AM$5,$B12,$C12),'ESP4'!$A$6:$N$135,14,FALSE),0)</f>
        <v>0</v>
      </c>
      <c r="AN12" s="195">
        <f>_xlfn.IFNA(VLOOKUP(CONCATENATE($AN$5,$B12,$C12),'MR2'!$A$6:$N$77,14,FALSE),0)</f>
        <v>0</v>
      </c>
      <c r="AO12" s="195">
        <f>_xlfn.IFNA(VLOOKUP(CONCATENATE($AO$5,$B12,$C12),'BUS4'!$A$6:$N$250,14,FALSE),0)</f>
        <v>0</v>
      </c>
      <c r="AP12" s="195">
        <f>_xlfn.IFNA(VLOOKUP(CONCATENATE($AP$5,$B12,$C12),'Spare '!$A$6:$N$77,14,FALSE),0)</f>
        <v>0</v>
      </c>
      <c r="AQ12" s="195">
        <f>_xlfn.IFNA(VLOOKUP(CONCATENATE($AQ$5,$B12,$C12),SC!$A$6:$O$255,14,FALSE),0)</f>
        <v>0</v>
      </c>
      <c r="AR12" s="195">
        <f>_xlfn.IFNA(VLOOKUP(CONCATENATE($AR$5,$B12,$C12),BAL!$A$6:$N$134,14,FALSE),0)</f>
        <v>0</v>
      </c>
      <c r="AS12" s="195">
        <f>_xlfn.IFNA(VLOOKUP(CONCATENATE($AS$5,$B12,$C12),'MR2'!$A$6:$N$124,14,FALSE),0)</f>
        <v>0</v>
      </c>
    </row>
    <row r="13" spans="1:84" x14ac:dyDescent="0.3">
      <c r="A13" s="822"/>
      <c r="B13" s="29" t="s">
        <v>231</v>
      </c>
      <c r="C13" s="30" t="s">
        <v>232</v>
      </c>
      <c r="D13" s="30" t="s">
        <v>233</v>
      </c>
      <c r="E13" s="30" t="s">
        <v>238</v>
      </c>
      <c r="F13" s="31">
        <v>45385</v>
      </c>
      <c r="G13" s="32">
        <v>24</v>
      </c>
      <c r="H13" s="33">
        <f t="shared" si="1"/>
        <v>2</v>
      </c>
      <c r="I13" s="34">
        <f>SUM(K13:AS13)</f>
        <v>12</v>
      </c>
      <c r="J13" s="32">
        <f t="shared" si="0"/>
        <v>5</v>
      </c>
      <c r="K13" s="194">
        <f>_xlfn.IFNA(VLOOKUP(CONCATENATE($K$5,$B13,$C13),'ESP1'!$A$6:$N$135,14,FALSE),0)</f>
        <v>0</v>
      </c>
      <c r="L13" s="194">
        <f>_xlfn.IFNA(VLOOKUP(CONCATENATE($L$5,$B13,$C13),'CAP1'!$A$6:$N$107,14,FALSE),0)</f>
        <v>0</v>
      </c>
      <c r="M13" s="194">
        <f>_xlfn.IFNA(VLOOKUP(CONCATENATE(M$5,$B13,$C13),WEST!$A$6:$N$107,14,FALSE),0)</f>
        <v>0</v>
      </c>
      <c r="N13" s="194">
        <f>_xlfn.IFNA(VLOOKUP(CONCATENATE($N$5,$B13,$C13),MUR!$A$6:$N$95,14,FALSE),0)</f>
        <v>0</v>
      </c>
      <c r="O13" s="194">
        <f>_xlfn.IFNA(VLOOKUP(CONCATENATE($O$5,$B13,$C13),'SER1'!$A$6:$N$110,14,FALSE),0)</f>
        <v>0</v>
      </c>
      <c r="P13" s="194">
        <f>_xlfn.IFNA(VLOOKUP(CONCATENATE($P$5,$B13,$C13),'BUS1'!$A$6:$N$135,14,FALSE),0)</f>
        <v>0</v>
      </c>
      <c r="Q13" s="194">
        <f>_xlfn.IFNA(VLOOKUP(CONCATENATE($Q$5,$B13,$C13),'OG1'!$A$6:$N$135,14,FALSE),0)</f>
        <v>0</v>
      </c>
      <c r="R13" s="194">
        <f>_xlfn.IFNA(VLOOKUP(CONCATENATE($R$5,$B13,$C13),'DRY1'!$A$6:$N$133,14,FALSE),0)</f>
        <v>0</v>
      </c>
      <c r="S13" s="194">
        <f>_xlfn.IFNA(VLOOKUP(CONCATENATE($S$5,$B13,$C13),'OG1'!$A$6:$N$56,14,FALSE),0)</f>
        <v>0</v>
      </c>
      <c r="T13" s="194">
        <f>_xlfn.IFNA(VLOOKUP(CONCATENATE($T$5,$B13,$C13),'DRY1'!$A$6:$N$135,14,FALSE),0)</f>
        <v>0</v>
      </c>
      <c r="U13" s="194">
        <f>_xlfn.IFNA(VLOOKUP(CONCATENATE($U$5,$B13,$C13),'HO1'!$A$8:$N$135,14,FALSE),0)</f>
        <v>0</v>
      </c>
      <c r="V13" s="194">
        <f>_xlfn.IFNA(VLOOKUP(CONCATENATE($V$5,$B13,$C13),'BUS3'!$A$8:$N$135,14,FALSE),0)</f>
        <v>0</v>
      </c>
      <c r="W13" s="194">
        <f>_xlfn.IFNA(VLOOKUP(CONCATENATE($W$5,$B13,$C13),'DRY2'!$A$6:$N$169,14,FALSE),0)</f>
        <v>0</v>
      </c>
      <c r="X13" s="194">
        <f>_xlfn.IFNA(VLOOKUP(CONCATENATE($X$5,$B13,$C13),'OG2'!$A$6:$N$133,14,FALSE),0)</f>
        <v>6</v>
      </c>
      <c r="Y13" s="194">
        <f>_xlfn.IFNA(VLOOKUP(CONCATENATE($Y$5,$B13,$C13),'MR1'!$A$6:$N$133,14,FALSE),0)</f>
        <v>0</v>
      </c>
      <c r="Z13" s="194">
        <f>_xlfn.IFNA(VLOOKUP(CONCATENATE($Z$5,$B13,$C13),BEV!$A$6:$N$124,14,FALSE),0)</f>
        <v>0</v>
      </c>
      <c r="AA13" s="194">
        <f>_xlfn.IFNA(VLOOKUP(CONCATENATE($AA$5,$B13,$C13),'SER2'!$A$6:$N$135,14,FALSE),0)</f>
        <v>0</v>
      </c>
      <c r="AB13" s="194">
        <f>_xlfn.IFNA(VLOOKUP(CONCATENATE($AB$5,$B13,$C13),BAL!$A$6:$N$124,14,FALSE),0)</f>
        <v>0</v>
      </c>
      <c r="AC13" s="194">
        <f>_xlfn.IFNA(VLOOKUP(CONCATENATE($AC$5,$B13,$C13),'MR1'!$A$6:$N$135,14,FALSE),0)</f>
        <v>0</v>
      </c>
      <c r="AD13" s="194">
        <f>_xlfn.IFNA(VLOOKUP(CONCATENATE($AD$5,$B13,$C13),'CAP2'!$A$6:$O$129,14,FALSE),0)</f>
        <v>0</v>
      </c>
      <c r="AE13" s="194">
        <f>_xlfn.IFNA(VLOOKUP(CONCATENATE($AE$5,$B13,$C13),'ESP2'!$A$6:$O$129,14,FALSE),0)</f>
        <v>0</v>
      </c>
      <c r="AF13" s="194">
        <f>_xlfn.IFNA(VLOOKUP(CONCATENATE($AF$5,$B13,$C13),'BUN2'!$A$6:$N$134,14,FALSE),0)</f>
        <v>0</v>
      </c>
      <c r="AG13" s="194">
        <f>_xlfn.IFNA(VLOOKUP(CONCATENATE($AG$5,$B13,$C13),SC!$A$6:$N$135,14,FALSE),0)</f>
        <v>0</v>
      </c>
      <c r="AH13" s="194">
        <f>_xlfn.IFNA(VLOOKUP(CONCATENATE($AG$5,$B13,$C13),'OG2'!$A$6:$N$131,14,FALSE),0)</f>
        <v>6</v>
      </c>
      <c r="AI13" s="194">
        <f>_xlfn.IFNA(VLOOKUP(CONCATENATE($AI$5,$B13,$C13),'MR2'!$A$6:$N$131,14,FALSE),0)</f>
        <v>0</v>
      </c>
      <c r="AJ13" s="194">
        <f>_xlfn.IFNA(VLOOKUP(CONCATENATE($AJ$5,$B13,$C13),'BUS3'!$A$6:$N$135,14,FALSE),0)</f>
        <v>0</v>
      </c>
      <c r="AK13" s="194">
        <f>_xlfn.IFNA(VLOOKUP(CONCATENATE($AK$5,$B13,$C13),'ESP4'!$A$6:$N$135,14,FALSE),0)</f>
        <v>0</v>
      </c>
      <c r="AL13" s="195">
        <f>_xlfn.IFNA(VLOOKUP(CONCATENATE($AK$5,$B13,$C13),BAL!$A$6:$N$133,14,FALSE),0)</f>
        <v>0</v>
      </c>
      <c r="AM13" s="195">
        <f>_xlfn.IFNA(VLOOKUP(CONCATENATE($AM$5,$B13,$C13),'ESP4'!$A$6:$N$135,14,FALSE),0)</f>
        <v>0</v>
      </c>
      <c r="AN13" s="195">
        <f>_xlfn.IFNA(VLOOKUP(CONCATENATE($AN$5,$B13,$C13),'MR2'!$A$6:$N$77,14,FALSE),0)</f>
        <v>0</v>
      </c>
      <c r="AO13" s="195">
        <f>_xlfn.IFNA(VLOOKUP(CONCATENATE($AO$5,$B13,$C13),'BUS4'!$A$6:$N$250,14,FALSE),0)</f>
        <v>0</v>
      </c>
      <c r="AP13" s="195">
        <f>_xlfn.IFNA(VLOOKUP(CONCATENATE($AP$5,$B13,$C13),'Spare '!$A$6:$N$77,14,FALSE),0)</f>
        <v>0</v>
      </c>
      <c r="AQ13" s="195">
        <f>_xlfn.IFNA(VLOOKUP(CONCATENATE($AQ$5,$B13,$C13),SC!$A$6:$O$255,14,FALSE),0)</f>
        <v>0</v>
      </c>
      <c r="AR13" s="195">
        <f>_xlfn.IFNA(VLOOKUP(CONCATENATE($AR$5,$B13,$C13),BAL!$A$6:$N$134,14,FALSE),0)</f>
        <v>0</v>
      </c>
      <c r="AS13" s="195">
        <f>_xlfn.IFNA(VLOOKUP(CONCATENATE($AS$5,$B13,$C13),'MR2'!$A$6:$N$124,14,FALSE),0)</f>
        <v>0</v>
      </c>
    </row>
    <row r="14" spans="1:84" x14ac:dyDescent="0.3">
      <c r="A14" s="822"/>
      <c r="B14" s="29" t="s">
        <v>231</v>
      </c>
      <c r="C14" s="30" t="s">
        <v>234</v>
      </c>
      <c r="D14" s="30"/>
      <c r="E14" s="30" t="s">
        <v>238</v>
      </c>
      <c r="F14" s="31">
        <v>45385</v>
      </c>
      <c r="G14" s="32">
        <v>24</v>
      </c>
      <c r="H14" s="33">
        <f t="shared" si="1"/>
        <v>2</v>
      </c>
      <c r="I14" s="34">
        <f>SUM(K14:AR14)</f>
        <v>10</v>
      </c>
      <c r="J14" s="32">
        <f t="shared" si="0"/>
        <v>7</v>
      </c>
      <c r="K14" s="194">
        <f>_xlfn.IFNA(VLOOKUP(CONCATENATE($K$5,$B14,$C14),'ESP1'!$A$6:$N$135,14,FALSE),0)</f>
        <v>0</v>
      </c>
      <c r="L14" s="194">
        <f>_xlfn.IFNA(VLOOKUP(CONCATENATE($L$5,$B14,$C14),'CAP1'!$A$6:$N$107,14,FALSE),0)</f>
        <v>0</v>
      </c>
      <c r="M14" s="194">
        <f>_xlfn.IFNA(VLOOKUP(CONCATENATE(M$5,$B14,$C14),WEST!$A$6:$N$107,14,FALSE),0)</f>
        <v>0</v>
      </c>
      <c r="N14" s="194">
        <f>_xlfn.IFNA(VLOOKUP(CONCATENATE($N$5,$B14,$C14),MUR!$A$6:$N$95,14,FALSE),0)</f>
        <v>0</v>
      </c>
      <c r="O14" s="194">
        <f>_xlfn.IFNA(VLOOKUP(CONCATENATE($O$5,$B14,$C14),'SER1'!$A$6:$N$110,14,FALSE),0)</f>
        <v>0</v>
      </c>
      <c r="P14" s="194">
        <f>_xlfn.IFNA(VLOOKUP(CONCATENATE($P$5,$B14,$C14),'BUS1'!$A$6:$N$135,14,FALSE),0)</f>
        <v>0</v>
      </c>
      <c r="Q14" s="194">
        <f>_xlfn.IFNA(VLOOKUP(CONCATENATE($Q$5,$B14,$C14),'OG1'!$A$6:$N$135,14,FALSE),0)</f>
        <v>0</v>
      </c>
      <c r="R14" s="194">
        <f>_xlfn.IFNA(VLOOKUP(CONCATENATE($R$5,$B14,$C14),'DRY1'!$A$6:$N$133,14,FALSE),0)</f>
        <v>0</v>
      </c>
      <c r="S14" s="194">
        <f>_xlfn.IFNA(VLOOKUP(CONCATENATE($S$5,$B14,$C14),'OG1'!$A$6:$N$56,14,FALSE),0)</f>
        <v>0</v>
      </c>
      <c r="T14" s="194">
        <f>_xlfn.IFNA(VLOOKUP(CONCATENATE($T$5,$B14,$C14),'DRY1'!$A$6:$N$135,14,FALSE),0)</f>
        <v>0</v>
      </c>
      <c r="U14" s="194">
        <f>_xlfn.IFNA(VLOOKUP(CONCATENATE($U$5,$B14,$C14),'HO1'!$A$8:$N$135,14,FALSE),0)</f>
        <v>0</v>
      </c>
      <c r="V14" s="194">
        <f>_xlfn.IFNA(VLOOKUP(CONCATENATE($V$5,$B14,$C14),'BUS3'!$A$8:$N$135,14,FALSE),0)</f>
        <v>0</v>
      </c>
      <c r="W14" s="194">
        <f>_xlfn.IFNA(VLOOKUP(CONCATENATE($W$5,$B14,$C14),'DRY2'!$A$6:$N$169,14,FALSE),0)</f>
        <v>0</v>
      </c>
      <c r="X14" s="194">
        <f>_xlfn.IFNA(VLOOKUP(CONCATENATE($X$5,$B14,$C14),'OG2'!$A$6:$N$133,14,FALSE),0)</f>
        <v>5</v>
      </c>
      <c r="Y14" s="194">
        <f>_xlfn.IFNA(VLOOKUP(CONCATENATE($Y$5,$B14,$C14),'MR1'!$A$6:$N$133,14,FALSE),0)</f>
        <v>0</v>
      </c>
      <c r="Z14" s="194">
        <f>_xlfn.IFNA(VLOOKUP(CONCATENATE($Z$5,$B14,$C14),BEV!$A$6:$N$124,14,FALSE),0)</f>
        <v>0</v>
      </c>
      <c r="AA14" s="194">
        <f>_xlfn.IFNA(VLOOKUP(CONCATENATE($AA$5,$B14,$C14),'SER2'!$A$6:$N$135,14,FALSE),0)</f>
        <v>0</v>
      </c>
      <c r="AB14" s="194">
        <f>_xlfn.IFNA(VLOOKUP(CONCATENATE($AB$5,$B14,$C14),BAL!$A$6:$N$124,14,FALSE),0)</f>
        <v>0</v>
      </c>
      <c r="AC14" s="194">
        <f>_xlfn.IFNA(VLOOKUP(CONCATENATE($AC$5,$B14,$C14),'MR1'!$A$6:$N$135,14,FALSE),0)</f>
        <v>0</v>
      </c>
      <c r="AD14" s="194">
        <f>_xlfn.IFNA(VLOOKUP(CONCATENATE($AD$5,$B14,$C14),'CAP2'!$A$6:$O$129,14,FALSE),0)</f>
        <v>0</v>
      </c>
      <c r="AE14" s="194">
        <f>_xlfn.IFNA(VLOOKUP(CONCATENATE($AE$5,$B14,$C14),'ESP2'!$A$6:$O$129,14,FALSE),0)</f>
        <v>0</v>
      </c>
      <c r="AF14" s="194">
        <f>_xlfn.IFNA(VLOOKUP(CONCATENATE($AF$5,$B14,$C14),'BUN2'!$A$6:$N$134,14,FALSE),0)</f>
        <v>0</v>
      </c>
      <c r="AG14" s="194">
        <f>_xlfn.IFNA(VLOOKUP(CONCATENATE($AG$5,$B14,$C14),SC!$A$6:$N$135,14,FALSE),0)</f>
        <v>0</v>
      </c>
      <c r="AH14" s="194">
        <f>_xlfn.IFNA(VLOOKUP(CONCATENATE($AG$5,$B14,$C14),'OG2'!$A$6:$N$131,14,FALSE),0)</f>
        <v>5</v>
      </c>
      <c r="AI14" s="194">
        <f>_xlfn.IFNA(VLOOKUP(CONCATENATE($AI$5,$B14,$C14),'MR2'!$A$6:$N$131,14,FALSE),0)</f>
        <v>0</v>
      </c>
      <c r="AJ14" s="194">
        <f>_xlfn.IFNA(VLOOKUP(CONCATENATE($AJ$5,$B14,$C14),'BUS3'!$A$6:$N$135,14,FALSE),0)</f>
        <v>0</v>
      </c>
      <c r="AK14" s="194">
        <f>_xlfn.IFNA(VLOOKUP(CONCATENATE($AK$5,$B14,$C14),'ESP4'!$A$6:$N$135,14,FALSE),0)</f>
        <v>0</v>
      </c>
      <c r="AL14" s="195">
        <f>_xlfn.IFNA(VLOOKUP(CONCATENATE($AK$5,$B14,$C14),BAL!$A$6:$N$133,14,FALSE),0)</f>
        <v>0</v>
      </c>
      <c r="AM14" s="195">
        <f>_xlfn.IFNA(VLOOKUP(CONCATENATE($AM$5,$B14,$C14),'ESP4'!$A$6:$N$135,14,FALSE),0)</f>
        <v>0</v>
      </c>
      <c r="AN14" s="195">
        <f>_xlfn.IFNA(VLOOKUP(CONCATENATE($AN$5,$B14,$C14),'MR2'!$A$6:$N$77,14,FALSE),0)</f>
        <v>0</v>
      </c>
      <c r="AO14" s="195">
        <f>_xlfn.IFNA(VLOOKUP(CONCATENATE($AO$5,$B14,$C14),'BUS4'!$A$6:$N$250,14,FALSE),0)</f>
        <v>0</v>
      </c>
      <c r="AP14" s="195">
        <f>_xlfn.IFNA(VLOOKUP(CONCATENATE($AP$5,$B14,$C14),'Spare '!$A$6:$N$77,14,FALSE),0)</f>
        <v>0</v>
      </c>
      <c r="AQ14" s="195">
        <f>_xlfn.IFNA(VLOOKUP(CONCATENATE($AQ$5,$B14,$C14),SC!$A$6:$O$255,14,FALSE),0)</f>
        <v>0</v>
      </c>
      <c r="AR14" s="195">
        <f>_xlfn.IFNA(VLOOKUP(CONCATENATE($AR$5,$B14,$C14),BAL!$A$6:$N$134,14,FALSE),0)</f>
        <v>0</v>
      </c>
      <c r="AS14" s="195">
        <f>_xlfn.IFNA(VLOOKUP(CONCATENATE($AS$5,$B14,$C14),'MR2'!$A$6:$N$124,14,FALSE),0)</f>
        <v>0</v>
      </c>
    </row>
    <row r="15" spans="1:84" x14ac:dyDescent="0.3">
      <c r="A15" s="822"/>
      <c r="B15" s="29" t="s">
        <v>240</v>
      </c>
      <c r="C15" s="30" t="s">
        <v>236</v>
      </c>
      <c r="D15" s="30" t="s">
        <v>236</v>
      </c>
      <c r="E15" s="30" t="s">
        <v>239</v>
      </c>
      <c r="F15" s="31">
        <v>45405</v>
      </c>
      <c r="G15" s="32">
        <v>17</v>
      </c>
      <c r="H15" s="33">
        <f t="shared" si="1"/>
        <v>1</v>
      </c>
      <c r="I15" s="34">
        <f>SUM(K15:AS15)</f>
        <v>6</v>
      </c>
      <c r="J15" s="32">
        <f t="shared" si="0"/>
        <v>10</v>
      </c>
      <c r="K15" s="194">
        <f>_xlfn.IFNA(VLOOKUP(CONCATENATE($K$5,$B15,$C15),'ESP1'!$A$6:$N$135,14,FALSE),0)</f>
        <v>6</v>
      </c>
      <c r="L15" s="194">
        <f>_xlfn.IFNA(VLOOKUP(CONCATENATE($L$5,$B15,$C15),'CAP1'!$A$6:$N$107,14,FALSE),0)</f>
        <v>0</v>
      </c>
      <c r="M15" s="194">
        <f>_xlfn.IFNA(VLOOKUP(CONCATENATE(M$5,$B15,$C15),WEST!$A$6:$N$107,14,FALSE),0)</f>
        <v>0</v>
      </c>
      <c r="N15" s="194">
        <f>_xlfn.IFNA(VLOOKUP(CONCATENATE($N$5,$B15,$C15),MUR!$A$6:$N$95,14,FALSE),0)</f>
        <v>0</v>
      </c>
      <c r="O15" s="194">
        <f>_xlfn.IFNA(VLOOKUP(CONCATENATE($O$5,$B15,$C15),'SER1'!$A$6:$N$110,14,FALSE),0)</f>
        <v>0</v>
      </c>
      <c r="P15" s="194">
        <f>_xlfn.IFNA(VLOOKUP(CONCATENATE($P$5,$B15,$C15),'BUS1'!$A$6:$N$135,14,FALSE),0)</f>
        <v>0</v>
      </c>
      <c r="Q15" s="194">
        <f>_xlfn.IFNA(VLOOKUP(CONCATENATE($Q$5,$B15,$C15),'OG1'!$A$6:$N$135,14,FALSE),0)</f>
        <v>0</v>
      </c>
      <c r="R15" s="194">
        <f>_xlfn.IFNA(VLOOKUP(CONCATENATE($R$5,$B15,$C15),'DRY1'!$A$6:$N$133,14,FALSE),0)</f>
        <v>0</v>
      </c>
      <c r="S15" s="194">
        <f>_xlfn.IFNA(VLOOKUP(CONCATENATE($S$5,$B15,$C15),'OG1'!$A$6:$N$56,14,FALSE),0)</f>
        <v>0</v>
      </c>
      <c r="T15" s="194">
        <f>_xlfn.IFNA(VLOOKUP(CONCATENATE($T$5,$B15,$C15),'DRY1'!$A$6:$N$135,14,FALSE),0)</f>
        <v>0</v>
      </c>
      <c r="U15" s="194">
        <f>_xlfn.IFNA(VLOOKUP(CONCATENATE($U$5,$B15,$C15),'HO1'!$A$8:$N$135,14,FALSE),0)</f>
        <v>0</v>
      </c>
      <c r="V15" s="194">
        <f>_xlfn.IFNA(VLOOKUP(CONCATENATE($V$5,$B15,$C15),'BUS3'!$A$8:$N$135,14,FALSE),0)</f>
        <v>0</v>
      </c>
      <c r="W15" s="194">
        <f>_xlfn.IFNA(VLOOKUP(CONCATENATE($W$5,$B15,$C15),'DRY2'!$A$6:$N$169,14,FALSE),0)</f>
        <v>0</v>
      </c>
      <c r="X15" s="194">
        <f>_xlfn.IFNA(VLOOKUP(CONCATENATE($X$5,$B15,$C15),'OG2'!$A$6:$N$133,14,FALSE),0)</f>
        <v>0</v>
      </c>
      <c r="Y15" s="194">
        <f>_xlfn.IFNA(VLOOKUP(CONCATENATE($Y$5,$B15,$C15),'MR1'!$A$6:$N$133,14,FALSE),0)</f>
        <v>0</v>
      </c>
      <c r="Z15" s="194">
        <f>_xlfn.IFNA(VLOOKUP(CONCATENATE($Z$5,$B15,$C15),BEV!$A$6:$N$124,14,FALSE),0)</f>
        <v>0</v>
      </c>
      <c r="AA15" s="194">
        <f>_xlfn.IFNA(VLOOKUP(CONCATENATE($AA$5,$B15,$C15),'SER2'!$A$6:$N$135,14,FALSE),0)</f>
        <v>0</v>
      </c>
      <c r="AB15" s="194">
        <f>_xlfn.IFNA(VLOOKUP(CONCATENATE($AB$5,$B15,$C15),BAL!$A$6:$N$124,14,FALSE),0)</f>
        <v>0</v>
      </c>
      <c r="AC15" s="194">
        <f>_xlfn.IFNA(VLOOKUP(CONCATENATE($AC$5,$B15,$C15),'MR1'!$A$6:$N$135,14,FALSE),0)</f>
        <v>0</v>
      </c>
      <c r="AD15" s="194">
        <f>_xlfn.IFNA(VLOOKUP(CONCATENATE($AD$5,$B15,$C15),'CAP2'!$A$6:$O$129,14,FALSE),0)</f>
        <v>0</v>
      </c>
      <c r="AE15" s="194">
        <f>_xlfn.IFNA(VLOOKUP(CONCATENATE($AE$5,$B15,$C15),'ESP2'!$A$6:$O$129,14,FALSE),0)</f>
        <v>0</v>
      </c>
      <c r="AF15" s="194">
        <f>_xlfn.IFNA(VLOOKUP(CONCATENATE($AF$5,$B15,$C15),'BUN2'!$A$6:$N$134,14,FALSE),0)</f>
        <v>0</v>
      </c>
      <c r="AG15" s="194">
        <f>_xlfn.IFNA(VLOOKUP(CONCATENATE($AG$5,$B15,$C15),SC!$A$6:$N$135,14,FALSE),0)</f>
        <v>0</v>
      </c>
      <c r="AH15" s="194">
        <f>_xlfn.IFNA(VLOOKUP(CONCATENATE($AG$5,$B15,$C15),'OG2'!$A$6:$N$131,14,FALSE),0)</f>
        <v>0</v>
      </c>
      <c r="AI15" s="194">
        <f>_xlfn.IFNA(VLOOKUP(CONCATENATE($AI$5,$B15,$C15),'MR2'!$A$6:$N$131,14,FALSE),0)</f>
        <v>0</v>
      </c>
      <c r="AJ15" s="194">
        <f>_xlfn.IFNA(VLOOKUP(CONCATENATE($AJ$5,$B15,$C15),'BUS3'!$A$6:$N$135,14,FALSE),0)</f>
        <v>0</v>
      </c>
      <c r="AK15" s="194">
        <f>_xlfn.IFNA(VLOOKUP(CONCATENATE($AK$5,$B15,$C15),'ESP4'!$A$6:$N$135,14,FALSE),0)</f>
        <v>0</v>
      </c>
      <c r="AL15" s="195">
        <f>_xlfn.IFNA(VLOOKUP(CONCATENATE($AK$5,$B15,$C15),BAL!$A$6:$N$133,14,FALSE),0)</f>
        <v>0</v>
      </c>
      <c r="AM15" s="195">
        <f>_xlfn.IFNA(VLOOKUP(CONCATENATE($AM$5,$B15,$C15),'ESP4'!$A$6:$N$135,14,FALSE),0)</f>
        <v>0</v>
      </c>
      <c r="AN15" s="195">
        <f>_xlfn.IFNA(VLOOKUP(CONCATENATE($AN$5,$B15,$C15),'MR2'!$A$6:$N$77,14,FALSE),0)</f>
        <v>0</v>
      </c>
      <c r="AO15" s="195">
        <f>_xlfn.IFNA(VLOOKUP(CONCATENATE($AO$5,$B15,$C15),'BUS4'!$A$6:$N$250,14,FALSE),0)</f>
        <v>0</v>
      </c>
      <c r="AP15" s="195">
        <f>_xlfn.IFNA(VLOOKUP(CONCATENATE($AP$5,$B15,$C15),'Spare '!$A$6:$N$77,14,FALSE),0)</f>
        <v>0</v>
      </c>
      <c r="AQ15" s="195">
        <f>_xlfn.IFNA(VLOOKUP(CONCATENATE($AQ$5,$B15,$C15),SC!$A$6:$O$255,14,FALSE),0)</f>
        <v>0</v>
      </c>
      <c r="AR15" s="195">
        <f>_xlfn.IFNA(VLOOKUP(CONCATENATE($AR$5,$B15,$C15),BAL!$A$6:$N$134,14,FALSE),0)</f>
        <v>0</v>
      </c>
      <c r="AS15" s="195">
        <f>_xlfn.IFNA(VLOOKUP(CONCATENATE($AS$5,$B15,$C15),'MR2'!$A$6:$N$124,14,FALSE),0)</f>
        <v>0</v>
      </c>
    </row>
    <row r="16" spans="1:84" x14ac:dyDescent="0.3">
      <c r="A16" s="822"/>
      <c r="B16" s="29" t="s">
        <v>462</v>
      </c>
      <c r="C16" s="30" t="s">
        <v>476</v>
      </c>
      <c r="D16" s="30"/>
      <c r="E16" s="30" t="s">
        <v>299</v>
      </c>
      <c r="F16" s="31">
        <v>45471</v>
      </c>
      <c r="G16" s="32">
        <v>18</v>
      </c>
      <c r="H16" s="33">
        <f>COUNTIF(K16:AR16,"&gt;0")</f>
        <v>3</v>
      </c>
      <c r="I16" s="34">
        <f>SUM(K16:AR16)</f>
        <v>15</v>
      </c>
      <c r="J16" s="32">
        <f t="shared" si="0"/>
        <v>3</v>
      </c>
      <c r="K16" s="194">
        <f>_xlfn.IFNA(VLOOKUP(CONCATENATE($K$5,$B16,$C16),'ESP1'!$A$6:$N$135,14,FALSE),0)</f>
        <v>0</v>
      </c>
      <c r="L16" s="194">
        <f>_xlfn.IFNA(VLOOKUP(CONCATENATE($L$5,$B16,$C16),'CAP1'!$A$6:$N$107,14,FALSE),0)</f>
        <v>0</v>
      </c>
      <c r="M16" s="194">
        <f>_xlfn.IFNA(VLOOKUP(CONCATENATE(M$5,$B16,$C16),WEST!$A$6:$N$107,14,FALSE),0)</f>
        <v>0</v>
      </c>
      <c r="N16" s="194">
        <f>_xlfn.IFNA(VLOOKUP(CONCATENATE($N$5,$B16,$C16),MUR!$A$6:$N$95,14,FALSE),0)</f>
        <v>0</v>
      </c>
      <c r="O16" s="194">
        <f>_xlfn.IFNA(VLOOKUP(CONCATENATE($O$5,$B16,$C16),'SER1'!$A$6:$N$110,14,FALSE),0)</f>
        <v>0</v>
      </c>
      <c r="P16" s="194">
        <f>_xlfn.IFNA(VLOOKUP(CONCATENATE($P$5,$B16,$C16),'BUS1'!$A$6:$N$135,14,FALSE),0)</f>
        <v>0</v>
      </c>
      <c r="Q16" s="194">
        <f>_xlfn.IFNA(VLOOKUP(CONCATENATE($Q$5,$B16,$C16),'OG1'!$A$6:$N$135,14,FALSE),0)</f>
        <v>0</v>
      </c>
      <c r="R16" s="194">
        <f>_xlfn.IFNA(VLOOKUP(CONCATENATE($R$5,$B16,$C16),'DRY1'!$A$6:$N$133,14,FALSE),0)</f>
        <v>0</v>
      </c>
      <c r="S16" s="194">
        <f>_xlfn.IFNA(VLOOKUP(CONCATENATE($S$5,$B16,$C16),'OG1'!$A$6:$N$56,14,FALSE),0)</f>
        <v>0</v>
      </c>
      <c r="T16" s="194">
        <f>_xlfn.IFNA(VLOOKUP(CONCATENATE($T$5,$B16,$C16),'DRY1'!$A$6:$N$135,14,FALSE),0)</f>
        <v>0</v>
      </c>
      <c r="U16" s="194">
        <f>_xlfn.IFNA(VLOOKUP(CONCATENATE($U$5,$B16,$C16),'HO1'!$A$8:$N$135,14,FALSE),0)</f>
        <v>0</v>
      </c>
      <c r="V16" s="194">
        <f>_xlfn.IFNA(VLOOKUP(CONCATENATE($V$5,$B16,$C16),'BUS3'!$A$8:$N$135,14,FALSE),0)</f>
        <v>0</v>
      </c>
      <c r="W16" s="194">
        <f>_xlfn.IFNA(VLOOKUP(CONCATENATE($W$5,$B16,$C16),'DRY2'!$A$6:$N$169,14,FALSE),0)</f>
        <v>0</v>
      </c>
      <c r="X16" s="194">
        <f>_xlfn.IFNA(VLOOKUP(CONCATENATE($X$5,$B16,$C16),'OG2'!$A$6:$N$133,14,FALSE),0)</f>
        <v>0</v>
      </c>
      <c r="Y16" s="194">
        <f>_xlfn.IFNA(VLOOKUP(CONCATENATE($Y$5,$B16,$C16),'MR1'!$A$6:$N$133,14,FALSE),0)</f>
        <v>0</v>
      </c>
      <c r="Z16" s="194">
        <f>_xlfn.IFNA(VLOOKUP(CONCATENATE($Z$5,$B16,$C16),BEV!$A$6:$N$124,14,FALSE),0)</f>
        <v>0</v>
      </c>
      <c r="AA16" s="194">
        <f>_xlfn.IFNA(VLOOKUP(CONCATENATE($AA$5,$B16,$C16),'SER2'!$A$6:$N$135,14,FALSE),0)</f>
        <v>0</v>
      </c>
      <c r="AB16" s="194">
        <f>_xlfn.IFNA(VLOOKUP(CONCATENATE($AB$5,$B16,$C16),BAL!$A$6:$N$124,14,FALSE),0)</f>
        <v>5</v>
      </c>
      <c r="AC16" s="194">
        <f>_xlfn.IFNA(VLOOKUP(CONCATENATE($AC$5,$B16,$C16),'MR1'!$A$6:$N$135,14,FALSE),0)</f>
        <v>0</v>
      </c>
      <c r="AD16" s="194">
        <f>_xlfn.IFNA(VLOOKUP(CONCATENATE($AD$5,$B16,$C16),'CAP2'!$A$6:$O$129,14,FALSE),0)</f>
        <v>0</v>
      </c>
      <c r="AE16" s="194">
        <f>_xlfn.IFNA(VLOOKUP(CONCATENATE($AE$5,$B16,$C16),'ESP2'!$A$6:$O$129,14,FALSE),0)</f>
        <v>0</v>
      </c>
      <c r="AF16" s="194">
        <f>_xlfn.IFNA(VLOOKUP(CONCATENATE($AF$5,$B16,$C16),'BUN2'!$A$6:$N$134,14,FALSE),0)</f>
        <v>0</v>
      </c>
      <c r="AG16" s="194">
        <f>_xlfn.IFNA(VLOOKUP(CONCATENATE($AG$5,$B16,$C16),SC!$A$6:$N$135,14,FALSE),0)</f>
        <v>0</v>
      </c>
      <c r="AH16" s="194">
        <f>_xlfn.IFNA(VLOOKUP(CONCATENATE($AG$5,$B16,$C16),'OG2'!$A$6:$N$131,14,FALSE),0)</f>
        <v>0</v>
      </c>
      <c r="AI16" s="194">
        <f>_xlfn.IFNA(VLOOKUP(CONCATENATE($AI$5,$B16,$C16),'MR2'!$A$6:$N$131,14,FALSE),0)</f>
        <v>0</v>
      </c>
      <c r="AJ16" s="194">
        <f>_xlfn.IFNA(VLOOKUP(CONCATENATE($AJ$5,$B16,$C16),'BUS3'!$A$6:$N$135,14,FALSE),0)</f>
        <v>0</v>
      </c>
      <c r="AK16" s="194">
        <f>_xlfn.IFNA(VLOOKUP(CONCATENATE($AK$5,$B16,$C16),'ESP4'!$A$6:$N$135,14,FALSE),0)</f>
        <v>0</v>
      </c>
      <c r="AL16" s="195">
        <f>_xlfn.IFNA(VLOOKUP(CONCATENATE($AK$5,$B16,$C16),BAL!$A$6:$N$133,14,FALSE),0)</f>
        <v>5</v>
      </c>
      <c r="AM16" s="195">
        <f>_xlfn.IFNA(VLOOKUP(CONCATENATE($AM$5,$B16,$C16),'ESP4'!$A$6:$N$135,14,FALSE),0)</f>
        <v>0</v>
      </c>
      <c r="AN16" s="195">
        <f>_xlfn.IFNA(VLOOKUP(CONCATENATE($AN$5,$B16,$C16),'MR2'!$A$6:$N$77,14,FALSE),0)</f>
        <v>0</v>
      </c>
      <c r="AO16" s="195">
        <f>_xlfn.IFNA(VLOOKUP(CONCATENATE($AO$5,$B16,$C16),'BUS4'!$A$6:$N$250,14,FALSE),0)</f>
        <v>0</v>
      </c>
      <c r="AP16" s="195">
        <f>_xlfn.IFNA(VLOOKUP(CONCATENATE($AP$5,$B16,$C16),'Spare '!$A$6:$N$77,14,FALSE),0)</f>
        <v>0</v>
      </c>
      <c r="AQ16" s="195">
        <f>_xlfn.IFNA(VLOOKUP(CONCATENATE($AQ$5,$B16,$C16),SC!$A$6:$O$255,14,FALSE),0)</f>
        <v>0</v>
      </c>
      <c r="AR16" s="195">
        <f>_xlfn.IFNA(VLOOKUP(CONCATENATE($AR$5,$B16,$C16),BAL!$A$6:$N$134,14,FALSE),0)</f>
        <v>5</v>
      </c>
      <c r="AS16" s="195">
        <f>_xlfn.IFNA(VLOOKUP(CONCATENATE($AS$5,$B16,$C16),'MR2'!$A$6:$N$124,14,FALSE),0)</f>
        <v>0</v>
      </c>
    </row>
    <row r="17" spans="1:45" x14ac:dyDescent="0.3">
      <c r="A17" s="822"/>
      <c r="B17" s="29" t="s">
        <v>762</v>
      </c>
      <c r="C17" s="30" t="s">
        <v>763</v>
      </c>
      <c r="D17" s="30" t="s">
        <v>763</v>
      </c>
      <c r="E17" s="30" t="s">
        <v>201</v>
      </c>
      <c r="F17" s="31">
        <v>45527</v>
      </c>
      <c r="G17" s="32">
        <v>21</v>
      </c>
      <c r="H17" s="33">
        <f>COUNTIF(K17:AR17,"&gt;0")</f>
        <v>0</v>
      </c>
      <c r="I17" s="34">
        <f>SUM(K17:AR17)</f>
        <v>0</v>
      </c>
      <c r="J17" s="32">
        <f t="shared" si="0"/>
        <v>12</v>
      </c>
      <c r="K17" s="194">
        <f>_xlfn.IFNA(VLOOKUP(CONCATENATE($K$5,$B17,$C17),'ESP1'!$A$6:$N$135,14,FALSE),0)</f>
        <v>0</v>
      </c>
      <c r="L17" s="194">
        <f>_xlfn.IFNA(VLOOKUP(CONCATENATE($L$5,$B17,$C17),'CAP1'!$A$6:$N$107,14,FALSE),0)</f>
        <v>0</v>
      </c>
      <c r="M17" s="194">
        <f>_xlfn.IFNA(VLOOKUP(CONCATENATE(M$5,$B17,$C17),WEST!$A$6:$N$107,14,FALSE),0)</f>
        <v>0</v>
      </c>
      <c r="N17" s="194">
        <f>_xlfn.IFNA(VLOOKUP(CONCATENATE($N$5,$B17,$C17),MUR!$A$6:$N$95,14,FALSE),0)</f>
        <v>0</v>
      </c>
      <c r="O17" s="194">
        <f>_xlfn.IFNA(VLOOKUP(CONCATENATE($O$5,$B17,$C17),'SER1'!$A$6:$N$110,14,FALSE),0)</f>
        <v>0</v>
      </c>
      <c r="P17" s="194">
        <f>_xlfn.IFNA(VLOOKUP(CONCATENATE($P$5,$B17,$C17),'BUS1'!$A$6:$N$135,14,FALSE),0)</f>
        <v>0</v>
      </c>
      <c r="Q17" s="194">
        <f>_xlfn.IFNA(VLOOKUP(CONCATENATE($Q$5,$B17,$C17),'OG1'!$A$6:$N$135,14,FALSE),0)</f>
        <v>0</v>
      </c>
      <c r="R17" s="194">
        <f>_xlfn.IFNA(VLOOKUP(CONCATENATE($R$5,$B17,$C17),'DRY1'!$A$6:$N$133,14,FALSE),0)</f>
        <v>0</v>
      </c>
      <c r="S17" s="194">
        <f>_xlfn.IFNA(VLOOKUP(CONCATENATE($S$5,$B17,$C17),'OG1'!$A$6:$N$56,14,FALSE),0)</f>
        <v>0</v>
      </c>
      <c r="T17" s="194">
        <f>_xlfn.IFNA(VLOOKUP(CONCATENATE($T$5,$B17,$C17),'DRY1'!$A$6:$N$135,14,FALSE),0)</f>
        <v>0</v>
      </c>
      <c r="U17" s="194">
        <f>_xlfn.IFNA(VLOOKUP(CONCATENATE($U$5,$B17,$C17),'HO1'!$A$8:$N$135,14,FALSE),0)</f>
        <v>0</v>
      </c>
      <c r="V17" s="194">
        <f>_xlfn.IFNA(VLOOKUP(CONCATENATE($V$5,$B17,$C17),'BUS3'!$A$8:$N$135,14,FALSE),0)</f>
        <v>0</v>
      </c>
      <c r="W17" s="194">
        <f>_xlfn.IFNA(VLOOKUP(CONCATENATE($W$5,$B17,$C17),'DRY2'!$A$6:$N$169,14,FALSE),0)</f>
        <v>0</v>
      </c>
      <c r="X17" s="194">
        <f>_xlfn.IFNA(VLOOKUP(CONCATENATE($X$5,$B17,$C17),'OG2'!$A$6:$N$133,14,FALSE),0)</f>
        <v>0</v>
      </c>
      <c r="Y17" s="194">
        <f>_xlfn.IFNA(VLOOKUP(CONCATENATE($Y$5,$B17,$C17),'MR1'!$A$6:$N$133,14,FALSE),0)</f>
        <v>0</v>
      </c>
      <c r="Z17" s="194">
        <f>_xlfn.IFNA(VLOOKUP(CONCATENATE($Z$5,$B17,$C17),BEV!$A$6:$N$124,14,FALSE),0)</f>
        <v>0</v>
      </c>
      <c r="AA17" s="194">
        <f>_xlfn.IFNA(VLOOKUP(CONCATENATE($AA$5,$B17,$C17),'SER2'!$A$6:$N$135,14,FALSE),0)</f>
        <v>0</v>
      </c>
      <c r="AB17" s="194">
        <f>_xlfn.IFNA(VLOOKUP(CONCATENATE($AB$5,$B17,$C17),BAL!$A$6:$N$124,14,FALSE),0)</f>
        <v>0</v>
      </c>
      <c r="AC17" s="194">
        <f>_xlfn.IFNA(VLOOKUP(CONCATENATE($AC$5,$B17,$C17),'MR1'!$A$6:$N$135,14,FALSE),0)</f>
        <v>0</v>
      </c>
      <c r="AD17" s="194">
        <f>_xlfn.IFNA(VLOOKUP(CONCATENATE($AD$5,$B17,$C17),'CAP2'!$A$6:$O$129,14,FALSE),0)</f>
        <v>0</v>
      </c>
      <c r="AE17" s="194">
        <f>_xlfn.IFNA(VLOOKUP(CONCATENATE($AE$5,$B17,$C17),'ESP2'!$A$6:$O$129,14,FALSE),0)</f>
        <v>0</v>
      </c>
      <c r="AF17" s="194">
        <f>_xlfn.IFNA(VLOOKUP(CONCATENATE($AF$5,$B17,$C17),'BUN2'!$A$6:$N$134,14,FALSE),0)</f>
        <v>0</v>
      </c>
      <c r="AG17" s="194">
        <f>_xlfn.IFNA(VLOOKUP(CONCATENATE($AG$5,$B17,$C17),SC!$A$6:$N$135,14,FALSE),0)</f>
        <v>0</v>
      </c>
      <c r="AH17" s="194">
        <f>_xlfn.IFNA(VLOOKUP(CONCATENATE($AG$5,$B17,$C17),'OG2'!$A$6:$N$131,14,FALSE),0)</f>
        <v>0</v>
      </c>
      <c r="AI17" s="194">
        <f>_xlfn.IFNA(VLOOKUP(CONCATENATE($AI$5,$B17,$C17),'MR2'!$A$6:$N$131,14,FALSE),0)</f>
        <v>0</v>
      </c>
      <c r="AJ17" s="194">
        <f>_xlfn.IFNA(VLOOKUP(CONCATENATE($AJ$5,$B17,$C17),'BUS3'!$A$6:$N$135,14,FALSE),0)</f>
        <v>0</v>
      </c>
      <c r="AK17" s="194">
        <f>_xlfn.IFNA(VLOOKUP(CONCATENATE($AK$5,$B17,$C17),'ESP4'!$A$6:$N$135,14,FALSE),0)</f>
        <v>0</v>
      </c>
      <c r="AL17" s="195">
        <f>_xlfn.IFNA(VLOOKUP(CONCATENATE($AK$5,$B17,$C17),BAL!$A$6:$N$133,14,FALSE),0)</f>
        <v>0</v>
      </c>
      <c r="AM17" s="195">
        <f>_xlfn.IFNA(VLOOKUP(CONCATENATE($AM$5,$B17,$C17),'ESP4'!$A$6:$N$135,14,FALSE),0)</f>
        <v>0</v>
      </c>
      <c r="AN17" s="195">
        <f>_xlfn.IFNA(VLOOKUP(CONCATENATE($AN$5,$B17,$C17),'MR2'!$A$6:$N$77,14,FALSE),0)</f>
        <v>0</v>
      </c>
      <c r="AO17" s="195">
        <f>_xlfn.IFNA(VLOOKUP(CONCATENATE($AO$5,$B17,$C17),'BUS4'!$A$6:$N$250,14,FALSE),0)</f>
        <v>0</v>
      </c>
      <c r="AP17" s="195">
        <f>_xlfn.IFNA(VLOOKUP(CONCATENATE($AP$5,$B17,$C17),'Spare '!$A$6:$N$77,14,FALSE),0)</f>
        <v>0</v>
      </c>
      <c r="AQ17" s="195">
        <f>_xlfn.IFNA(VLOOKUP(CONCATENATE($AQ$5,$B17,$C17),SC!$A$6:$O$255,14,FALSE),0)</f>
        <v>0</v>
      </c>
      <c r="AR17" s="195">
        <f>_xlfn.IFNA(VLOOKUP(CONCATENATE($AR$5,$B17,$C17),BAL!$A$6:$N$134,14,FALSE),0)</f>
        <v>0</v>
      </c>
      <c r="AS17" s="195">
        <f>_xlfn.IFNA(VLOOKUP(CONCATENATE($AS$5,$B17,$C17),'MR2'!$A$6:$N$124,14,FALSE),0)</f>
        <v>0</v>
      </c>
    </row>
    <row r="18" spans="1:45" x14ac:dyDescent="0.3">
      <c r="A18" s="822"/>
      <c r="B18" s="29" t="s">
        <v>764</v>
      </c>
      <c r="C18" s="30" t="s">
        <v>765</v>
      </c>
      <c r="D18" s="30" t="s">
        <v>765</v>
      </c>
      <c r="E18" s="30" t="s">
        <v>201</v>
      </c>
      <c r="F18" s="31">
        <v>45527</v>
      </c>
      <c r="G18" s="32">
        <v>22</v>
      </c>
      <c r="H18" s="33">
        <f>COUNTIF(K18:AS18,"&gt;0")</f>
        <v>0</v>
      </c>
      <c r="I18" s="34">
        <f>SUM(K18:AS18)</f>
        <v>0</v>
      </c>
      <c r="J18" s="32">
        <f t="shared" si="0"/>
        <v>12</v>
      </c>
      <c r="K18" s="194">
        <f>_xlfn.IFNA(VLOOKUP(CONCATENATE($K$5,$B18,$C18),'ESP1'!$A$6:$N$135,14,FALSE),0)</f>
        <v>0</v>
      </c>
      <c r="L18" s="194">
        <f>_xlfn.IFNA(VLOOKUP(CONCATENATE($L$5,$B18,$C18),'CAP1'!$A$6:$N$107,14,FALSE),0)</f>
        <v>0</v>
      </c>
      <c r="M18" s="194">
        <f>_xlfn.IFNA(VLOOKUP(CONCATENATE(M$5,$B18,$C18),WEST!$A$6:$N$107,14,FALSE),0)</f>
        <v>0</v>
      </c>
      <c r="N18" s="194">
        <f>_xlfn.IFNA(VLOOKUP(CONCATENATE($N$5,$B18,$C18),MUR!$A$6:$N$95,14,FALSE),0)</f>
        <v>0</v>
      </c>
      <c r="O18" s="194">
        <f>_xlfn.IFNA(VLOOKUP(CONCATENATE($O$5,$B18,$C18),'SER1'!$A$6:$N$110,14,FALSE),0)</f>
        <v>0</v>
      </c>
      <c r="P18" s="194">
        <f>_xlfn.IFNA(VLOOKUP(CONCATENATE($P$5,$B18,$C18),'BUS1'!$A$6:$N$135,14,FALSE),0)</f>
        <v>0</v>
      </c>
      <c r="Q18" s="194">
        <f>_xlfn.IFNA(VLOOKUP(CONCATENATE($Q$5,$B18,$C18),'OG1'!$A$6:$N$135,14,FALSE),0)</f>
        <v>0</v>
      </c>
      <c r="R18" s="194">
        <f>_xlfn.IFNA(VLOOKUP(CONCATENATE($R$5,$B18,$C18),'DRY1'!$A$6:$N$133,14,FALSE),0)</f>
        <v>0</v>
      </c>
      <c r="S18" s="194">
        <f>_xlfn.IFNA(VLOOKUP(CONCATENATE($S$5,$B18,$C18),'OG1'!$A$6:$N$56,14,FALSE),0)</f>
        <v>0</v>
      </c>
      <c r="T18" s="194">
        <f>_xlfn.IFNA(VLOOKUP(CONCATENATE($T$5,$B18,$C18),'DRY1'!$A$6:$N$135,14,FALSE),0)</f>
        <v>0</v>
      </c>
      <c r="U18" s="194">
        <f>_xlfn.IFNA(VLOOKUP(CONCATENATE($U$5,$B18,$C18),'HO1'!$A$8:$N$135,14,FALSE),0)</f>
        <v>0</v>
      </c>
      <c r="V18" s="194">
        <f>_xlfn.IFNA(VLOOKUP(CONCATENATE($V$5,$B18,$C18),'BUS3'!$A$8:$N$135,14,FALSE),0)</f>
        <v>0</v>
      </c>
      <c r="W18" s="194">
        <f>_xlfn.IFNA(VLOOKUP(CONCATENATE($W$5,$B18,$C18),'DRY2'!$A$6:$N$169,14,FALSE),0)</f>
        <v>0</v>
      </c>
      <c r="X18" s="194">
        <f>_xlfn.IFNA(VLOOKUP(CONCATENATE($X$5,$B18,$C18),'OG2'!$A$6:$N$133,14,FALSE),0)</f>
        <v>0</v>
      </c>
      <c r="Y18" s="194">
        <f>_xlfn.IFNA(VLOOKUP(CONCATENATE($Y$5,$B18,$C18),'MR1'!$A$6:$N$133,14,FALSE),0)</f>
        <v>0</v>
      </c>
      <c r="Z18" s="194">
        <f>_xlfn.IFNA(VLOOKUP(CONCATENATE($Z$5,$B18,$C18),BEV!$A$6:$N$124,14,FALSE),0)</f>
        <v>0</v>
      </c>
      <c r="AA18" s="194">
        <f>_xlfn.IFNA(VLOOKUP(CONCATENATE($AA$5,$B18,$C18),'SER2'!$A$6:$N$135,14,FALSE),0)</f>
        <v>0</v>
      </c>
      <c r="AB18" s="194">
        <f>_xlfn.IFNA(VLOOKUP(CONCATENATE($AB$5,$B18,$C18),BAL!$A$6:$N$124,14,FALSE),0)</f>
        <v>0</v>
      </c>
      <c r="AC18" s="194">
        <f>_xlfn.IFNA(VLOOKUP(CONCATENATE($AC$5,$B18,$C18),'MR1'!$A$6:$N$135,14,FALSE),0)</f>
        <v>0</v>
      </c>
      <c r="AD18" s="194">
        <f>_xlfn.IFNA(VLOOKUP(CONCATENATE($AD$5,$B18,$C18),'CAP2'!$A$6:$O$129,14,FALSE),0)</f>
        <v>0</v>
      </c>
      <c r="AE18" s="194">
        <f>_xlfn.IFNA(VLOOKUP(CONCATENATE($AE$5,$B18,$C18),'ESP2'!$A$6:$O$129,14,FALSE),0)</f>
        <v>0</v>
      </c>
      <c r="AF18" s="194">
        <f>_xlfn.IFNA(VLOOKUP(CONCATENATE($AF$5,$B18,$C18),'BUN2'!$A$6:$N$134,14,FALSE),0)</f>
        <v>0</v>
      </c>
      <c r="AG18" s="194">
        <f>_xlfn.IFNA(VLOOKUP(CONCATENATE($AG$5,$B18,$C18),SC!$A$6:$N$135,14,FALSE),0)</f>
        <v>0</v>
      </c>
      <c r="AH18" s="194">
        <f>_xlfn.IFNA(VLOOKUP(CONCATENATE($AG$5,$B18,$C18),'OG2'!$A$6:$N$131,14,FALSE),0)</f>
        <v>0</v>
      </c>
      <c r="AI18" s="194">
        <f>_xlfn.IFNA(VLOOKUP(CONCATENATE($AI$5,$B18,$C18),'MR2'!$A$6:$N$131,14,FALSE),0)</f>
        <v>0</v>
      </c>
      <c r="AJ18" s="194">
        <f>_xlfn.IFNA(VLOOKUP(CONCATENATE($AJ$5,$B18,$C18),'BUS3'!$A$6:$N$135,14,FALSE),0)</f>
        <v>0</v>
      </c>
      <c r="AK18" s="194">
        <f>_xlfn.IFNA(VLOOKUP(CONCATENATE($AK$5,$B18,$C18),'ESP4'!$A$6:$N$135,14,FALSE),0)</f>
        <v>0</v>
      </c>
      <c r="AL18" s="195">
        <f>_xlfn.IFNA(VLOOKUP(CONCATENATE($AK$5,$B18,$C18),BAL!$A$6:$N$133,14,FALSE),0)</f>
        <v>0</v>
      </c>
      <c r="AM18" s="195">
        <f>_xlfn.IFNA(VLOOKUP(CONCATENATE($AM$5,$B18,$C18),'ESP4'!$A$6:$N$135,14,FALSE),0)</f>
        <v>0</v>
      </c>
      <c r="AN18" s="195">
        <f>_xlfn.IFNA(VLOOKUP(CONCATENATE($AN$5,$B18,$C18),'MR2'!$A$6:$N$77,14,FALSE),0)</f>
        <v>0</v>
      </c>
      <c r="AO18" s="195">
        <f>_xlfn.IFNA(VLOOKUP(CONCATENATE($AO$5,$B18,$C18),'BUS4'!$A$6:$N$250,14,FALSE),0)</f>
        <v>0</v>
      </c>
      <c r="AP18" s="195">
        <f>_xlfn.IFNA(VLOOKUP(CONCATENATE($AP$5,$B18,$C18),'Spare '!$A$6:$N$77,14,FALSE),0)</f>
        <v>0</v>
      </c>
      <c r="AQ18" s="195">
        <f>_xlfn.IFNA(VLOOKUP(CONCATENATE($AQ$5,$B18,$C18),SC!$A$6:$O$255,14,FALSE),0)</f>
        <v>0</v>
      </c>
      <c r="AR18" s="195">
        <f>_xlfn.IFNA(VLOOKUP(CONCATENATE($AR$5,$B18,$C18),BAL!$A$6:$N$134,14,FALSE),0)</f>
        <v>0</v>
      </c>
      <c r="AS18" s="195">
        <f>_xlfn.IFNA(VLOOKUP(CONCATENATE($AS$5,$B18,$C18),'MR2'!$A$6:$N$124,14,FALSE),0)</f>
        <v>0</v>
      </c>
    </row>
    <row r="19" spans="1:45" x14ac:dyDescent="0.3">
      <c r="A19" s="822"/>
      <c r="B19" s="29" t="s">
        <v>595</v>
      </c>
      <c r="C19" s="30" t="s">
        <v>677</v>
      </c>
      <c r="D19" s="30"/>
      <c r="E19" s="30" t="s">
        <v>203</v>
      </c>
      <c r="F19" s="31">
        <v>45533</v>
      </c>
      <c r="G19" s="32">
        <v>18</v>
      </c>
      <c r="H19" s="33">
        <f>COUNTIF(K19:AR19,"&gt;0")</f>
        <v>2</v>
      </c>
      <c r="I19" s="34">
        <f>SUM(K19:AR19)</f>
        <v>10</v>
      </c>
      <c r="J19" s="32">
        <f t="shared" si="0"/>
        <v>7</v>
      </c>
      <c r="K19" s="194">
        <f>_xlfn.IFNA(VLOOKUP(CONCATENATE($K$5,$B19,$C19),'ESP1'!$A$6:$N$135,14,FALSE),0)</f>
        <v>0</v>
      </c>
      <c r="L19" s="194">
        <f>_xlfn.IFNA(VLOOKUP(CONCATENATE($L$5,$B19,$C19),'CAP1'!$A$6:$N$107,14,FALSE),0)</f>
        <v>0</v>
      </c>
      <c r="M19" s="194">
        <f>_xlfn.IFNA(VLOOKUP(CONCATENATE(M$5,$B19,$C19),WEST!$A$6:$N$107,14,FALSE),0)</f>
        <v>0</v>
      </c>
      <c r="N19" s="194">
        <f>_xlfn.IFNA(VLOOKUP(CONCATENATE($N$5,$B19,$C19),MUR!$A$6:$N$95,14,FALSE),0)</f>
        <v>0</v>
      </c>
      <c r="O19" s="194">
        <f>_xlfn.IFNA(VLOOKUP(CONCATENATE($O$5,$B19,$C19),'SER1'!$A$6:$N$110,14,FALSE),0)</f>
        <v>0</v>
      </c>
      <c r="P19" s="194">
        <f>_xlfn.IFNA(VLOOKUP(CONCATENATE($P$5,$B19,$C19),'BUS1'!$A$6:$N$135,14,FALSE),0)</f>
        <v>0</v>
      </c>
      <c r="Q19" s="194">
        <f>_xlfn.IFNA(VLOOKUP(CONCATENATE($Q$5,$B19,$C19),'OG1'!$A$6:$N$135,14,FALSE),0)</f>
        <v>0</v>
      </c>
      <c r="R19" s="194">
        <f>_xlfn.IFNA(VLOOKUP(CONCATENATE($R$5,$B19,$C19),'DRY1'!$A$6:$N$133,14,FALSE),0)</f>
        <v>0</v>
      </c>
      <c r="S19" s="194">
        <f>_xlfn.IFNA(VLOOKUP(CONCATENATE($S$5,$B19,$C19),'OG1'!$A$6:$N$56,14,FALSE),0)</f>
        <v>0</v>
      </c>
      <c r="T19" s="194">
        <f>_xlfn.IFNA(VLOOKUP(CONCATENATE($T$5,$B19,$C19),'DRY1'!$A$6:$N$135,14,FALSE),0)</f>
        <v>0</v>
      </c>
      <c r="U19" s="194">
        <f>_xlfn.IFNA(VLOOKUP(CONCATENATE($U$5,$B19,$C19),'HO1'!$A$8:$N$135,14,FALSE),0)</f>
        <v>0</v>
      </c>
      <c r="V19" s="194">
        <f>_xlfn.IFNA(VLOOKUP(CONCATENATE($V$5,$B19,$C19),'BUS3'!$A$8:$N$135,14,FALSE),0)</f>
        <v>0</v>
      </c>
      <c r="W19" s="194">
        <f>_xlfn.IFNA(VLOOKUP(CONCATENATE($W$5,$B19,$C19),'DRY2'!$A$6:$N$169,14,FALSE),0)</f>
        <v>0</v>
      </c>
      <c r="X19" s="194">
        <f>_xlfn.IFNA(VLOOKUP(CONCATENATE($X$5,$B19,$C19),'OG2'!$A$6:$N$133,14,FALSE),0)</f>
        <v>0</v>
      </c>
      <c r="Y19" s="194">
        <f>_xlfn.IFNA(VLOOKUP(CONCATENATE($Y$5,$B19,$C19),'MR1'!$A$6:$N$133,14,FALSE),0)</f>
        <v>5</v>
      </c>
      <c r="Z19" s="194">
        <f>_xlfn.IFNA(VLOOKUP(CONCATENATE($Z$5,$B19,$C19),BEV!$A$6:$N$124,14,FALSE),0)</f>
        <v>0</v>
      </c>
      <c r="AA19" s="194">
        <f>_xlfn.IFNA(VLOOKUP(CONCATENATE($AA$5,$B19,$C19),'SER2'!$A$6:$N$135,14,FALSE),0)</f>
        <v>0</v>
      </c>
      <c r="AB19" s="194">
        <f>_xlfn.IFNA(VLOOKUP(CONCATENATE($AB$5,$B19,$C19),BAL!$A$6:$N$124,14,FALSE),0)</f>
        <v>0</v>
      </c>
      <c r="AC19" s="194">
        <f>_xlfn.IFNA(VLOOKUP(CONCATENATE($AC$5,$B19,$C19),'MR1'!$A$6:$N$135,14,FALSE),0)</f>
        <v>5</v>
      </c>
      <c r="AD19" s="194">
        <f>_xlfn.IFNA(VLOOKUP(CONCATENATE($AD$5,$B19,$C19),'CAP2'!$A$6:$O$129,14,FALSE),0)</f>
        <v>0</v>
      </c>
      <c r="AE19" s="194">
        <f>_xlfn.IFNA(VLOOKUP(CONCATENATE($AE$5,$B19,$C19),'ESP2'!$A$6:$O$129,14,FALSE),0)</f>
        <v>0</v>
      </c>
      <c r="AF19" s="194">
        <f>_xlfn.IFNA(VLOOKUP(CONCATENATE($AF$5,$B19,$C19),'BUN2'!$A$6:$N$134,14,FALSE),0)</f>
        <v>0</v>
      </c>
      <c r="AG19" s="194">
        <f>_xlfn.IFNA(VLOOKUP(CONCATENATE($AG$5,$B19,$C19),SC!$A$6:$N$135,14,FALSE),0)</f>
        <v>0</v>
      </c>
      <c r="AH19" s="194">
        <f>_xlfn.IFNA(VLOOKUP(CONCATENATE($AG$5,$B19,$C19),'OG2'!$A$6:$N$131,14,FALSE),0)</f>
        <v>0</v>
      </c>
      <c r="AI19" s="194">
        <f>_xlfn.IFNA(VLOOKUP(CONCATENATE($AI$5,$B19,$C19),'MR2'!$A$6:$N$131,14,FALSE),0)</f>
        <v>0</v>
      </c>
      <c r="AJ19" s="194">
        <f>_xlfn.IFNA(VLOOKUP(CONCATENATE($AJ$5,$B19,$C19),'BUS3'!$A$6:$N$135,14,FALSE),0)</f>
        <v>0</v>
      </c>
      <c r="AK19" s="194">
        <f>_xlfn.IFNA(VLOOKUP(CONCATENATE($AK$5,$B19,$C19),'ESP4'!$A$6:$N$135,14,FALSE),0)</f>
        <v>0</v>
      </c>
      <c r="AL19" s="195">
        <f>_xlfn.IFNA(VLOOKUP(CONCATENATE($AK$5,$B19,$C19),BAL!$A$6:$N$133,14,FALSE),0)</f>
        <v>0</v>
      </c>
      <c r="AM19" s="195">
        <f>_xlfn.IFNA(VLOOKUP(CONCATENATE($AM$5,$B19,$C19),'ESP4'!$A$6:$N$135,14,FALSE),0)</f>
        <v>0</v>
      </c>
      <c r="AN19" s="195">
        <f>_xlfn.IFNA(VLOOKUP(CONCATENATE($AN$5,$B19,$C19),'MR2'!$A$6:$N$77,14,FALSE),0)</f>
        <v>0</v>
      </c>
      <c r="AO19" s="195">
        <f>_xlfn.IFNA(VLOOKUP(CONCATENATE($AO$5,$B19,$C19),'BUS4'!$A$6:$N$250,14,FALSE),0)</f>
        <v>0</v>
      </c>
      <c r="AP19" s="195">
        <f>_xlfn.IFNA(VLOOKUP(CONCATENATE($AP$5,$B19,$C19),'Spare '!$A$6:$N$77,14,FALSE),0)</f>
        <v>0</v>
      </c>
      <c r="AQ19" s="195">
        <f>_xlfn.IFNA(VLOOKUP(CONCATENATE($AQ$5,$B19,$C19),SC!$A$6:$O$255,14,FALSE),0)</f>
        <v>0</v>
      </c>
      <c r="AR19" s="195">
        <f>_xlfn.IFNA(VLOOKUP(CONCATENATE($AR$5,$B19,$C19),BAL!$A$6:$N$134,14,FALSE),0)</f>
        <v>0</v>
      </c>
      <c r="AS19" s="195">
        <f>_xlfn.IFNA(VLOOKUP(CONCATENATE($AS$5,$B19,$C19),'MR2'!$A$6:$N$124,14,FALSE),0)</f>
        <v>0</v>
      </c>
    </row>
    <row r="20" spans="1:45" x14ac:dyDescent="0.3">
      <c r="A20" s="822"/>
      <c r="B20" s="29" t="s">
        <v>595</v>
      </c>
      <c r="C20" s="30" t="s">
        <v>596</v>
      </c>
      <c r="D20" s="30" t="s">
        <v>596</v>
      </c>
      <c r="E20" s="30" t="s">
        <v>203</v>
      </c>
      <c r="F20" s="31">
        <v>45533</v>
      </c>
      <c r="G20" s="32">
        <v>18</v>
      </c>
      <c r="H20" s="33">
        <f>COUNTIF(K20:AS20,"&gt;0")</f>
        <v>0</v>
      </c>
      <c r="I20" s="34">
        <f>SUM(K20:AS20)</f>
        <v>0</v>
      </c>
      <c r="J20" s="32">
        <f t="shared" si="0"/>
        <v>12</v>
      </c>
      <c r="K20" s="194">
        <f>_xlfn.IFNA(VLOOKUP(CONCATENATE($K$5,$B20,$C20),'ESP1'!$A$6:$N$135,14,FALSE),0)</f>
        <v>0</v>
      </c>
      <c r="L20" s="194">
        <f>_xlfn.IFNA(VLOOKUP(CONCATENATE($L$5,$B20,$C20),'CAP1'!$A$6:$N$107,14,FALSE),0)</f>
        <v>0</v>
      </c>
      <c r="M20" s="194">
        <f>_xlfn.IFNA(VLOOKUP(CONCATENATE($M$5,$B20,$C20),WEST!$A$6:$N$95,14,FALSE),0)</f>
        <v>0</v>
      </c>
      <c r="N20" s="194">
        <f>_xlfn.IFNA(VLOOKUP(CONCATENATE($N$5,$B20,$C20),MUR!$A$6:$N$95,14,FALSE),0)</f>
        <v>0</v>
      </c>
      <c r="O20" s="194">
        <f>_xlfn.IFNA(VLOOKUP(CONCATENATE($O$5,$B20,$C20),'SER1'!$A$6:$N$110,14,FALSE),0)</f>
        <v>0</v>
      </c>
      <c r="P20" s="194">
        <f>_xlfn.IFNA(VLOOKUP(CONCATENATE($P$5,$B20,$C20),'BUS1'!$A$6:$N$135,14,FALSE),0)</f>
        <v>0</v>
      </c>
      <c r="Q20" s="194">
        <f>_xlfn.IFNA(VLOOKUP(CONCATENATE($Q$5,$B20,$C20),'OG1'!$A$6:$N$135,14,FALSE),0)</f>
        <v>0</v>
      </c>
      <c r="R20" s="194">
        <f>_xlfn.IFNA(VLOOKUP(CONCATENATE($R$5,$B20,$C20),'DRY1'!$A$6:$N$133,14,FALSE),0)</f>
        <v>0</v>
      </c>
      <c r="S20" s="194">
        <f>_xlfn.IFNA(VLOOKUP(CONCATENATE($S$5,$B20,$C20),'OG1'!$A$6:$N$56,14,FALSE),0)</f>
        <v>0</v>
      </c>
      <c r="T20" s="194">
        <f>_xlfn.IFNA(VLOOKUP(CONCATENATE($T$5,$B20,$C20),'DRY1'!$A$6:$N$135,14,FALSE),0)</f>
        <v>0</v>
      </c>
      <c r="U20" s="194">
        <f>_xlfn.IFNA(VLOOKUP(CONCATENATE($U$5,$B20,$C20),'HO1'!$A$8:$N$135,14,FALSE),0)</f>
        <v>0</v>
      </c>
      <c r="V20" s="194">
        <f>_xlfn.IFNA(VLOOKUP(CONCATENATE($V$5,$B20,$C20),'BUS3'!$A$8:$N$135,14,FALSE),0)</f>
        <v>0</v>
      </c>
      <c r="W20" s="194">
        <f>_xlfn.IFNA(VLOOKUP(CONCATENATE($W$5,$B20,$C20),'DRY2'!$A$6:$N$169,14,FALSE),0)</f>
        <v>0</v>
      </c>
      <c r="X20" s="194">
        <f>_xlfn.IFNA(VLOOKUP(CONCATENATE($X$5,$B20,$C20),'OG2'!$A$6:$N$133,14,FALSE),0)</f>
        <v>0</v>
      </c>
      <c r="Y20" s="194">
        <f>_xlfn.IFNA(VLOOKUP(CONCATENATE($Y$5,$B20,$C20),'MR1'!$A$6:$N$133,14,FALSE),0)</f>
        <v>0</v>
      </c>
      <c r="Z20" s="194">
        <f>_xlfn.IFNA(VLOOKUP(CONCATENATE($Z$5,$B20,$C20),BEV!$A$6:$N$124,14,FALSE),0)</f>
        <v>0</v>
      </c>
      <c r="AA20" s="194">
        <f>_xlfn.IFNA(VLOOKUP(CONCATENATE($AA$5,$B20,$C20),'SER2'!$A$6:$N$135,14,FALSE),0)</f>
        <v>0</v>
      </c>
      <c r="AB20" s="194">
        <f>_xlfn.IFNA(VLOOKUP(CONCATENATE($AB$5,$B20,$C20),BAL!$A$6:$N$124,14,FALSE),0)</f>
        <v>0</v>
      </c>
      <c r="AC20" s="194">
        <f>_xlfn.IFNA(VLOOKUP(CONCATENATE($AC$5,$B20,$C20),'MR1'!$A$6:$N$135,14,FALSE),0)</f>
        <v>0</v>
      </c>
      <c r="AD20" s="194">
        <f>_xlfn.IFNA(VLOOKUP(CONCATENATE($AD$5,$B20,$C20),'CAP2'!$A$6:$O$129,14,FALSE),0)</f>
        <v>0</v>
      </c>
      <c r="AE20" s="194">
        <f>_xlfn.IFNA(VLOOKUP(CONCATENATE($AE$5,$B20,$C20),'ESP2'!$A$6:$O$129,14,FALSE),0)</f>
        <v>0</v>
      </c>
      <c r="AF20" s="194">
        <f>_xlfn.IFNA(VLOOKUP(CONCATENATE($AF$5,$B20,$C20),'BUN2'!$A$6:$N$134,14,FALSE),0)</f>
        <v>0</v>
      </c>
      <c r="AG20" s="194">
        <f>_xlfn.IFNA(VLOOKUP(CONCATENATE($AG$5,$B20,$C20),SC!$A$6:$N$135,14,FALSE),0)</f>
        <v>0</v>
      </c>
      <c r="AH20" s="194">
        <f>_xlfn.IFNA(VLOOKUP(CONCATENATE($AG$5,$B20,$C20),'OG2'!$A$6:$N$131,14,FALSE),0)</f>
        <v>0</v>
      </c>
      <c r="AI20" s="194">
        <f>_xlfn.IFNA(VLOOKUP(CONCATENATE($AI$5,$B20,$C20),'MR2'!$A$6:$N$131,14,FALSE),0)</f>
        <v>0</v>
      </c>
      <c r="AJ20" s="194">
        <f>_xlfn.IFNA(VLOOKUP(CONCATENATE($AJ$5,$B20,$C20),'BUS3'!$A$6:$N$135,14,FALSE),0)</f>
        <v>0</v>
      </c>
      <c r="AK20" s="194">
        <f>_xlfn.IFNA(VLOOKUP(CONCATENATE($AK$5,$B20,$C20),'ESP4'!$A$6:$N$135,14,FALSE),0)</f>
        <v>0</v>
      </c>
      <c r="AL20" s="195">
        <f>_xlfn.IFNA(VLOOKUP(CONCATENATE($AK$5,$B20,$C20),BAL!$A$6:$N$133,14,FALSE),0)</f>
        <v>0</v>
      </c>
      <c r="AM20" s="195">
        <f>_xlfn.IFNA(VLOOKUP(CONCATENATE($AM$5,$B20,$C20),'ESP4'!$A$6:$N$135,14,FALSE),0)</f>
        <v>0</v>
      </c>
      <c r="AN20" s="195">
        <f>_xlfn.IFNA(VLOOKUP(CONCATENATE($AN$5,$B20,$C20),'MR2'!$A$6:$N$77,14,FALSE),0)</f>
        <v>0</v>
      </c>
      <c r="AO20" s="195">
        <f>_xlfn.IFNA(VLOOKUP(CONCATENATE($AO$5,$B20,$C20),'BUS4'!$A$6:$N$250,14,FALSE),0)</f>
        <v>0</v>
      </c>
      <c r="AP20" s="195">
        <f>_xlfn.IFNA(VLOOKUP(CONCATENATE($AP$5,$B20,$C20),'Spare '!$A$6:$N$77,14,FALSE),0)</f>
        <v>0</v>
      </c>
      <c r="AQ20" s="195">
        <f>_xlfn.IFNA(VLOOKUP(CONCATENATE($AQ$5,$B20,$C20),SC!$A$6:$O$255,14,FALSE),0)</f>
        <v>0</v>
      </c>
      <c r="AR20" s="195">
        <f>_xlfn.IFNA(VLOOKUP(CONCATENATE($AR$5,$B20,$C20),BAL!$A$6:$N$134,14,FALSE),0)</f>
        <v>0</v>
      </c>
      <c r="AS20" s="195">
        <f>_xlfn.IFNA(VLOOKUP(CONCATENATE($AS$5,$B20,$C20),'MR2'!$A$6:$N$124,14,FALSE),0)</f>
        <v>0</v>
      </c>
    </row>
    <row r="21" spans="1:45" x14ac:dyDescent="0.3">
      <c r="A21" s="822"/>
      <c r="B21" s="29" t="s">
        <v>531</v>
      </c>
      <c r="C21" s="30" t="s">
        <v>766</v>
      </c>
      <c r="D21" s="30" t="s">
        <v>767</v>
      </c>
      <c r="E21" s="30" t="s">
        <v>202</v>
      </c>
      <c r="F21" s="31">
        <v>45533</v>
      </c>
      <c r="G21" s="32">
        <v>20</v>
      </c>
      <c r="H21" s="33">
        <f>COUNTIF(K21:AR21,"&gt;0")</f>
        <v>0</v>
      </c>
      <c r="I21" s="34">
        <f>SUM(K21:AR21)</f>
        <v>0</v>
      </c>
      <c r="J21" s="32">
        <f t="shared" si="0"/>
        <v>12</v>
      </c>
      <c r="K21" s="194">
        <f>_xlfn.IFNA(VLOOKUP(CONCATENATE($K$5,$B21,$C21),'CAP1'!$A$6:$N$107,14,FALSE),0)</f>
        <v>0</v>
      </c>
      <c r="L21" s="194">
        <f>_xlfn.IFNA(VLOOKUP(CONCATENATE($L$5,$B21,$C21),'CAP1'!$A$6:$N$107,14,FALSE),0)</f>
        <v>0</v>
      </c>
      <c r="M21" s="194">
        <f>_xlfn.IFNA(VLOOKUP(CONCATENATE($M$5,$B21,$C21),WEST!$A$6:$N$95,14,FALSE),0)</f>
        <v>0</v>
      </c>
      <c r="N21" s="194">
        <f>_xlfn.IFNA(VLOOKUP(CONCATENATE($N$5,$B21,$C21),MUR!$A$6:$N$95,14,FALSE),0)</f>
        <v>0</v>
      </c>
      <c r="O21" s="194">
        <f>_xlfn.IFNA(VLOOKUP(CONCATENATE($O$5,$B21,$C21),'SER1'!$A$6:$N$110,14,FALSE),0)</f>
        <v>0</v>
      </c>
      <c r="P21" s="194">
        <f>_xlfn.IFNA(VLOOKUP(CONCATENATE($P$5,$B21,$C21),'BUS1'!$A$6:$N$135,14,FALSE),0)</f>
        <v>0</v>
      </c>
      <c r="Q21" s="194">
        <f>_xlfn.IFNA(VLOOKUP(CONCATENATE($Q$5,$B21,$C21),'OG1'!$A$6:$N$135,14,FALSE),0)</f>
        <v>0</v>
      </c>
      <c r="R21" s="194">
        <f>_xlfn.IFNA(VLOOKUP(CONCATENATE($R$5,$B21,$C21),'DRY1'!$A$6:$N$133,14,FALSE),0)</f>
        <v>0</v>
      </c>
      <c r="S21" s="194">
        <f>_xlfn.IFNA(VLOOKUP(CONCATENATE($S$5,$B21,$C21),'OG1'!$A$6:$N$56,14,FALSE),0)</f>
        <v>0</v>
      </c>
      <c r="T21" s="194">
        <f>_xlfn.IFNA(VLOOKUP(CONCATENATE($T$5,$B21,$C21),'DRY1'!$A$6:$N$135,14,FALSE),0)</f>
        <v>0</v>
      </c>
      <c r="U21" s="194">
        <f>_xlfn.IFNA(VLOOKUP(CONCATENATE($U$5,$B21,$C21),'HO1'!$A$8:$N$135,14,FALSE),0)</f>
        <v>0</v>
      </c>
      <c r="V21" s="194">
        <f>_xlfn.IFNA(VLOOKUP(CONCATENATE($V$5,$B21,$C21),'BUS3'!$A$8:$N$135,14,FALSE),0)</f>
        <v>0</v>
      </c>
      <c r="W21" s="194">
        <f>_xlfn.IFNA(VLOOKUP(CONCATENATE($W$5,$B21,$C21),'DRY2'!$A$6:$N$169,14,FALSE),0)</f>
        <v>0</v>
      </c>
      <c r="X21" s="194">
        <f>_xlfn.IFNA(VLOOKUP(CONCATENATE($X$5,$B21,$C21),'OG2'!$A$6:$N$133,14,FALSE),0)</f>
        <v>0</v>
      </c>
      <c r="Y21" s="194">
        <f>_xlfn.IFNA(VLOOKUP(CONCATENATE($Y$5,$B21,$C21),'MR1'!$A$6:$N$133,14,FALSE),0)</f>
        <v>0</v>
      </c>
      <c r="Z21" s="194">
        <f>_xlfn.IFNA(VLOOKUP(CONCATENATE($Z$5,$B21,$C21),BEV!$A$6:$N$124,14,FALSE),0)</f>
        <v>0</v>
      </c>
      <c r="AA21" s="194">
        <f>_xlfn.IFNA(VLOOKUP(CONCATENATE($AA$5,$B21,$C21),'SER2'!$A$6:$N$135,14,FALSE),0)</f>
        <v>0</v>
      </c>
      <c r="AB21" s="194">
        <f>_xlfn.IFNA(VLOOKUP(CONCATENATE($AB$5,$B21,$C21),BAL!$A$6:$N$124,14,FALSE),0)</f>
        <v>0</v>
      </c>
      <c r="AC21" s="194">
        <f>_xlfn.IFNA(VLOOKUP(CONCATENATE($AC$5,$B21,$C21),'MR1'!$A$6:$N$135,14,FALSE),0)</f>
        <v>0</v>
      </c>
      <c r="AD21" s="194">
        <f>_xlfn.IFNA(VLOOKUP(CONCATENATE($AD$5,$B21,$C21),'CAP2'!$A$6:$O$129,14,FALSE),0)</f>
        <v>0</v>
      </c>
      <c r="AE21" s="194">
        <f>_xlfn.IFNA(VLOOKUP(CONCATENATE($AE$5,$B21,$C21),'ESP2'!$A$6:$O$129,14,FALSE),0)</f>
        <v>0</v>
      </c>
      <c r="AF21" s="194">
        <f>_xlfn.IFNA(VLOOKUP(CONCATENATE($AF$5,$B21,$C21),'BUN2'!$A$6:$N$134,14,FALSE),0)</f>
        <v>0</v>
      </c>
      <c r="AG21" s="194">
        <f>_xlfn.IFNA(VLOOKUP(CONCATENATE($AG$5,$B21,$C21),SC!$A$6:$N$135,14,FALSE),0)</f>
        <v>0</v>
      </c>
      <c r="AH21" s="194">
        <f>_xlfn.IFNA(VLOOKUP(CONCATENATE($AG$5,$B21,$C21),'OG2'!$A$6:$N$131,14,FALSE),0)</f>
        <v>0</v>
      </c>
      <c r="AI21" s="194">
        <f>_xlfn.IFNA(VLOOKUP(CONCATENATE($AI$5,$B21,$C21),'MR2'!$A$6:$N$131,14,FALSE),0)</f>
        <v>0</v>
      </c>
      <c r="AJ21" s="194">
        <f>_xlfn.IFNA(VLOOKUP(CONCATENATE($AJ$5,$B21,$C21),'BUS3'!$A$6:$N$135,14,FALSE),0)</f>
        <v>0</v>
      </c>
      <c r="AK21" s="194">
        <f>_xlfn.IFNA(VLOOKUP(CONCATENATE($AK$5,$B21,$C21),'ESP4'!$A$6:$N$135,14,FALSE),0)</f>
        <v>0</v>
      </c>
      <c r="AL21" s="195">
        <f>_xlfn.IFNA(VLOOKUP(CONCATENATE($AK$5,$B21,$C21),BAL!$A$6:$N$133,14,FALSE),0)</f>
        <v>0</v>
      </c>
      <c r="AM21" s="195">
        <f>_xlfn.IFNA(VLOOKUP(CONCATENATE($AM$5,$B21,$C21),'ESP4'!$A$6:$N$135,14,FALSE),0)</f>
        <v>0</v>
      </c>
      <c r="AN21" s="195">
        <f>_xlfn.IFNA(VLOOKUP(CONCATENATE($AN$5,$B21,$C21),'MR2'!$A$6:$N$77,14,FALSE),0)</f>
        <v>0</v>
      </c>
      <c r="AO21" s="195">
        <f>_xlfn.IFNA(VLOOKUP(CONCATENATE($AO$5,$B21,$C21),'BUS4'!$A$6:$N$250,14,FALSE),0)</f>
        <v>0</v>
      </c>
      <c r="AP21" s="195">
        <f>_xlfn.IFNA(VLOOKUP(CONCATENATE($AP$5,$B21,$C21),'Spare '!$A$6:$N$77,14,FALSE),0)</f>
        <v>0</v>
      </c>
      <c r="AQ21" s="195">
        <f>_xlfn.IFNA(VLOOKUP(CONCATENATE($AQ$5,$B21,$C21),SC!$A$6:$O$255,14,FALSE),0)</f>
        <v>0</v>
      </c>
      <c r="AR21" s="195">
        <f>_xlfn.IFNA(VLOOKUP(CONCATENATE($AR$5,$B21,$C21),BAL!$A$6:$N$134,14,FALSE),0)</f>
        <v>0</v>
      </c>
      <c r="AS21" s="195">
        <f>_xlfn.IFNA(VLOOKUP(CONCATENATE($AS$5,$B21,$C21),'MR2'!$A$6:$N$124,14,FALSE),0)</f>
        <v>0</v>
      </c>
    </row>
    <row r="22" spans="1:45" x14ac:dyDescent="0.3">
      <c r="A22" s="822"/>
      <c r="B22" s="29" t="s">
        <v>768</v>
      </c>
      <c r="C22" s="30" t="s">
        <v>769</v>
      </c>
      <c r="D22" s="30"/>
      <c r="E22" s="30" t="s">
        <v>200</v>
      </c>
      <c r="F22" s="31">
        <v>45534</v>
      </c>
      <c r="G22" s="32">
        <v>23</v>
      </c>
      <c r="H22" s="33">
        <f>COUNTIF(K22:AS22,"&gt;0")</f>
        <v>1</v>
      </c>
      <c r="I22" s="34">
        <f>SUM(K22:AS22)</f>
        <v>6</v>
      </c>
      <c r="J22" s="32">
        <f t="shared" si="0"/>
        <v>10</v>
      </c>
      <c r="K22" s="194">
        <f>_xlfn.IFNA(VLOOKUP(CONCATENATE($K$5,$B22,$C22),'CAP1'!$A$6:$N$107,14,FALSE),0)</f>
        <v>0</v>
      </c>
      <c r="L22" s="194">
        <f>_xlfn.IFNA(VLOOKUP(CONCATENATE($L$5,$B22,$C22),'CAP1'!$A$6:$N$107,14,FALSE),0)</f>
        <v>0</v>
      </c>
      <c r="M22" s="194">
        <f>_xlfn.IFNA(VLOOKUP(CONCATENATE($M$5,$B22,$C22),WEST!$A$6:$N$95,14,FALSE),0)</f>
        <v>0</v>
      </c>
      <c r="N22" s="194">
        <f>_xlfn.IFNA(VLOOKUP(CONCATENATE($N$5,$B22,$C22),MUR!$A$6:$N$95,14,FALSE),0)</f>
        <v>0</v>
      </c>
      <c r="O22" s="194">
        <f>_xlfn.IFNA(VLOOKUP(CONCATENATE($O$5,$B22,$C22),'SER1'!$A$6:$N$110,14,FALSE),0)</f>
        <v>0</v>
      </c>
      <c r="P22" s="194">
        <f>_xlfn.IFNA(VLOOKUP(CONCATENATE($P$5,$B22,$C22),'BUS1'!$A$6:$N$135,14,FALSE),0)</f>
        <v>0</v>
      </c>
      <c r="Q22" s="194">
        <f>_xlfn.IFNA(VLOOKUP(CONCATENATE($Q$5,$B22,$C22),'OG1'!$A$6:$N$135,14,FALSE),0)</f>
        <v>0</v>
      </c>
      <c r="R22" s="194">
        <f>_xlfn.IFNA(VLOOKUP(CONCATENATE($R$5,$B22,$C22),'DRY1'!$A$6:$N$133,14,FALSE),0)</f>
        <v>0</v>
      </c>
      <c r="S22" s="194">
        <f>_xlfn.IFNA(VLOOKUP(CONCATENATE($S$5,$B22,$C22),'OG1'!$A$6:$N$56,14,FALSE),0)</f>
        <v>0</v>
      </c>
      <c r="T22" s="194">
        <f>_xlfn.IFNA(VLOOKUP(CONCATENATE($T$5,$B22,$C22),'DRY1'!$A$6:$N$135,14,FALSE),0)</f>
        <v>0</v>
      </c>
      <c r="U22" s="194">
        <f>_xlfn.IFNA(VLOOKUP(CONCATENATE($U$5,$B22,$C22),'HO1'!$A$8:$N$135,14,FALSE),0)</f>
        <v>0</v>
      </c>
      <c r="V22" s="194">
        <f>_xlfn.IFNA(VLOOKUP(CONCATENATE($V$5,$B22,$C22),'BUS3'!$A$8:$N$135,14,FALSE),0)</f>
        <v>0</v>
      </c>
      <c r="W22" s="194">
        <f>_xlfn.IFNA(VLOOKUP(CONCATENATE($W$5,$B22,$C22),'DRY2'!$A$6:$N$169,14,FALSE),0)</f>
        <v>0</v>
      </c>
      <c r="X22" s="194">
        <f>_xlfn.IFNA(VLOOKUP(CONCATENATE($X$5,$B22,$C22),'OG2'!$A$6:$N$133,14,FALSE),0)</f>
        <v>0</v>
      </c>
      <c r="Y22" s="194">
        <f>_xlfn.IFNA(VLOOKUP(CONCATENATE($Y$5,$B22,$C22),'MR1'!$A$6:$N$133,14,FALSE),0)</f>
        <v>0</v>
      </c>
      <c r="Z22" s="194">
        <f>_xlfn.IFNA(VLOOKUP(CONCATENATE($Z$5,$B22,$C22),BEV!$A$6:$N$124,14,FALSE),0)</f>
        <v>0</v>
      </c>
      <c r="AA22" s="194">
        <f>_xlfn.IFNA(VLOOKUP(CONCATENATE($AA$5,$B22,$C22),'SER2'!$A$6:$N$135,14,FALSE),0)</f>
        <v>6</v>
      </c>
      <c r="AB22" s="194">
        <f>_xlfn.IFNA(VLOOKUP(CONCATENATE($AB$5,$B22,$C22),BAL!$A$6:$N$124,14,FALSE),0)</f>
        <v>0</v>
      </c>
      <c r="AC22" s="194">
        <f>_xlfn.IFNA(VLOOKUP(CONCATENATE($AC$5,$B22,$C22),'MR1'!$A$6:$N$135,14,FALSE),0)</f>
        <v>0</v>
      </c>
      <c r="AD22" s="194">
        <f>_xlfn.IFNA(VLOOKUP(CONCATENATE($AD$5,$B22,$C22),'CAP2'!$A$6:$O$129,14,FALSE),0)</f>
        <v>0</v>
      </c>
      <c r="AE22" s="194">
        <f>_xlfn.IFNA(VLOOKUP(CONCATENATE($AE$5,$B22,$C22),'ESP2'!$A$6:$O$129,14,FALSE),0)</f>
        <v>0</v>
      </c>
      <c r="AF22" s="194">
        <f>_xlfn.IFNA(VLOOKUP(CONCATENATE($AF$5,$B22,$C22),'BUN2'!$A$6:$N$134,14,FALSE),0)</f>
        <v>0</v>
      </c>
      <c r="AG22" s="194">
        <f>_xlfn.IFNA(VLOOKUP(CONCATENATE($AG$5,$B22,$C22),SC!$A$6:$N$135,14,FALSE),0)</f>
        <v>0</v>
      </c>
      <c r="AH22" s="194">
        <f>_xlfn.IFNA(VLOOKUP(CONCATENATE($AG$5,$B22,$C22),'OG2'!$A$6:$N$131,14,FALSE),0)</f>
        <v>0</v>
      </c>
      <c r="AI22" s="194">
        <f>_xlfn.IFNA(VLOOKUP(CONCATENATE($AI$5,$B22,$C22),'MR2'!$A$6:$N$131,14,FALSE),0)</f>
        <v>0</v>
      </c>
      <c r="AJ22" s="194">
        <f>_xlfn.IFNA(VLOOKUP(CONCATENATE($AJ$5,$B22,$C22),'BUS3'!$A$6:$N$135,14,FALSE),0)</f>
        <v>0</v>
      </c>
      <c r="AK22" s="194">
        <f>_xlfn.IFNA(VLOOKUP(CONCATENATE($AK$5,$B22,$C22),'ESP4'!$A$6:$N$135,14,FALSE),0)</f>
        <v>0</v>
      </c>
      <c r="AL22" s="195">
        <f>_xlfn.IFNA(VLOOKUP(CONCATENATE($AK$5,$B22,$C22),BAL!$A$6:$N$133,14,FALSE),0)</f>
        <v>0</v>
      </c>
      <c r="AM22" s="195">
        <f>_xlfn.IFNA(VLOOKUP(CONCATENATE($AM$5,$B22,$C22),'ESP4'!$A$6:$N$135,14,FALSE),0)</f>
        <v>0</v>
      </c>
      <c r="AN22" s="195">
        <f>_xlfn.IFNA(VLOOKUP(CONCATENATE($AN$5,$B22,$C22),'MR2'!$A$6:$N$77,14,FALSE),0)</f>
        <v>0</v>
      </c>
      <c r="AO22" s="195">
        <f>_xlfn.IFNA(VLOOKUP(CONCATENATE($AO$5,$B22,$C22),'BUS4'!$A$6:$N$250,14,FALSE),0)</f>
        <v>0</v>
      </c>
      <c r="AP22" s="195">
        <f>_xlfn.IFNA(VLOOKUP(CONCATENATE($AP$5,$B22,$C22),'Spare '!$A$6:$N$77,14,FALSE),0)</f>
        <v>0</v>
      </c>
      <c r="AQ22" s="195">
        <f>_xlfn.IFNA(VLOOKUP(CONCATENATE($AQ$5,$B22,$C22),SC!$A$6:$O$255,14,FALSE),0)</f>
        <v>0</v>
      </c>
      <c r="AR22" s="195">
        <f>_xlfn.IFNA(VLOOKUP(CONCATENATE($AR$5,$B22,$C22),BAL!$A$6:$N$134,14,FALSE),0)</f>
        <v>0</v>
      </c>
      <c r="AS22" s="195">
        <f>_xlfn.IFNA(VLOOKUP(CONCATENATE($AS$5,$B22,$C22),'MR2'!$A$6:$N$124,14,FALSE),0)</f>
        <v>0</v>
      </c>
    </row>
    <row r="23" spans="1:45" x14ac:dyDescent="0.3">
      <c r="A23" s="822"/>
      <c r="B23" s="29" t="s">
        <v>757</v>
      </c>
      <c r="C23" s="30" t="s">
        <v>770</v>
      </c>
      <c r="D23" s="30"/>
      <c r="E23" s="30" t="s">
        <v>334</v>
      </c>
      <c r="F23" s="31">
        <v>45536</v>
      </c>
      <c r="G23" s="32">
        <v>22</v>
      </c>
      <c r="H23" s="33">
        <f>COUNTIF(K23:AS23,"&gt;0")</f>
        <v>0</v>
      </c>
      <c r="I23" s="34">
        <f>SUM(K23:AS23)</f>
        <v>0</v>
      </c>
      <c r="J23" s="32">
        <f t="shared" si="0"/>
        <v>12</v>
      </c>
      <c r="K23" s="194">
        <f>_xlfn.IFNA(VLOOKUP(CONCATENATE($K$5,$B23,$C23),'CAP1'!$A$6:$N$107,14,FALSE),0)</f>
        <v>0</v>
      </c>
      <c r="L23" s="194">
        <f>_xlfn.IFNA(VLOOKUP(CONCATENATE($L$5,$B23,$C23),'CAP1'!$A$6:$N$107,14,FALSE),0)</f>
        <v>0</v>
      </c>
      <c r="M23" s="194">
        <f>_xlfn.IFNA(VLOOKUP(CONCATENATE($M$5,$B23,$C23),WEST!$A$6:$N$95,14,FALSE),0)</f>
        <v>0</v>
      </c>
      <c r="N23" s="194">
        <f>_xlfn.IFNA(VLOOKUP(CONCATENATE($N$5,$B23,$C23),MUR!$A$6:$N$95,14,FALSE),0)</f>
        <v>0</v>
      </c>
      <c r="O23" s="194">
        <f>_xlfn.IFNA(VLOOKUP(CONCATENATE($O$5,$B23,$C23),'SER1'!$A$6:$N$110,14,FALSE),0)</f>
        <v>0</v>
      </c>
      <c r="P23" s="194">
        <f>_xlfn.IFNA(VLOOKUP(CONCATENATE($P$5,$B23,$C23),'BUS1'!$A$6:$N$135,14,FALSE),0)</f>
        <v>0</v>
      </c>
      <c r="Q23" s="194">
        <f>_xlfn.IFNA(VLOOKUP(CONCATENATE($Q$5,$B23,$C23),'OG1'!$A$6:$N$135,14,FALSE),0)</f>
        <v>0</v>
      </c>
      <c r="R23" s="194">
        <f>_xlfn.IFNA(VLOOKUP(CONCATENATE($R$5,$B23,$C23),'DRY1'!$A$6:$N$133,14,FALSE),0)</f>
        <v>0</v>
      </c>
      <c r="S23" s="194">
        <f>_xlfn.IFNA(VLOOKUP(CONCATENATE($S$5,$B23,$C23),'OG1'!$A$6:$N$56,14,FALSE),0)</f>
        <v>0</v>
      </c>
      <c r="T23" s="194">
        <f>_xlfn.IFNA(VLOOKUP(CONCATENATE($T$5,$B23,$C23),'DRY1'!$A$6:$N$135,14,FALSE),0)</f>
        <v>0</v>
      </c>
      <c r="U23" s="194">
        <f>_xlfn.IFNA(VLOOKUP(CONCATENATE($U$5,$B23,$C23),'HO1'!$A$8:$N$135,14,FALSE),0)</f>
        <v>0</v>
      </c>
      <c r="V23" s="194">
        <f>_xlfn.IFNA(VLOOKUP(CONCATENATE($V$5,$B23,$C23),'BUS3'!$A$8:$N$135,14,FALSE),0)</f>
        <v>0</v>
      </c>
      <c r="W23" s="194">
        <f>_xlfn.IFNA(VLOOKUP(CONCATENATE($W$5,$B23,$C23),'DRY2'!$A$6:$N$169,14,FALSE),0)</f>
        <v>0</v>
      </c>
      <c r="X23" s="194">
        <f>_xlfn.IFNA(VLOOKUP(CONCATENATE($X$5,$B23,$C23),'OG2'!$A$6:$N$133,14,FALSE),0)</f>
        <v>0</v>
      </c>
      <c r="Y23" s="194">
        <f>_xlfn.IFNA(VLOOKUP(CONCATENATE($Y$5,$B23,$C23),'MR1'!$A$6:$N$133,14,FALSE),0)</f>
        <v>0</v>
      </c>
      <c r="Z23" s="194">
        <f>_xlfn.IFNA(VLOOKUP(CONCATENATE($Z$5,$B23,$C23),BEV!$A$6:$N$124,14,FALSE),0)</f>
        <v>0</v>
      </c>
      <c r="AA23" s="194">
        <f>_xlfn.IFNA(VLOOKUP(CONCATENATE($AA$5,$B23,$C23),'SER2'!$A$6:$N$135,14,FALSE),0)</f>
        <v>0</v>
      </c>
      <c r="AB23" s="194">
        <f>_xlfn.IFNA(VLOOKUP(CONCATENATE($AB$5,$B23,$C23),BAL!$A$6:$N$124,14,FALSE),0)</f>
        <v>0</v>
      </c>
      <c r="AC23" s="194">
        <f>_xlfn.IFNA(VLOOKUP(CONCATENATE($AC$5,$B23,$C23),'MR1'!$A$6:$N$135,14,FALSE),0)</f>
        <v>0</v>
      </c>
      <c r="AD23" s="194">
        <f>_xlfn.IFNA(VLOOKUP(CONCATENATE($AD$5,$B23,$C23),'CAP2'!$A$6:$O$129,14,FALSE),0)</f>
        <v>0</v>
      </c>
      <c r="AE23" s="194">
        <f>_xlfn.IFNA(VLOOKUP(CONCATENATE($AE$5,$B23,$C23),'ESP2'!$A$6:$O$129,14,FALSE),0)</f>
        <v>0</v>
      </c>
      <c r="AF23" s="194">
        <f>_xlfn.IFNA(VLOOKUP(CONCATENATE($AF$5,$B23,$C23),'BUN2'!$A$6:$N$134,14,FALSE),0)</f>
        <v>0</v>
      </c>
      <c r="AG23" s="194">
        <f>_xlfn.IFNA(VLOOKUP(CONCATENATE($AG$5,$B23,$C23),SC!$A$6:$N$135,14,FALSE),0)</f>
        <v>0</v>
      </c>
      <c r="AH23" s="194">
        <f>_xlfn.IFNA(VLOOKUP(CONCATENATE($AG$5,$B23,$C23),'OG2'!$A$6:$N$131,14,FALSE),0)</f>
        <v>0</v>
      </c>
      <c r="AI23" s="194">
        <f>_xlfn.IFNA(VLOOKUP(CONCATENATE($AI$5,$B23,$C23),'MR2'!$A$6:$N$131,14,FALSE),0)</f>
        <v>0</v>
      </c>
      <c r="AJ23" s="194">
        <f>_xlfn.IFNA(VLOOKUP(CONCATENATE($AJ$5,$B23,$C23),'BUS3'!$A$6:$N$135,14,FALSE),0)</f>
        <v>0</v>
      </c>
      <c r="AK23" s="194">
        <f>_xlfn.IFNA(VLOOKUP(CONCATENATE($AK$5,$B23,$C23),'ESP4'!$A$6:$N$135,14,FALSE),0)</f>
        <v>0</v>
      </c>
      <c r="AL23" s="195">
        <f>_xlfn.IFNA(VLOOKUP(CONCATENATE($AK$5,$B23,$C23),BAL!$A$6:$N$133,14,FALSE),0)</f>
        <v>0</v>
      </c>
      <c r="AM23" s="195">
        <f>_xlfn.IFNA(VLOOKUP(CONCATENATE($AM$5,$B23,$C23),'ESP4'!$A$6:$N$135,14,FALSE),0)</f>
        <v>0</v>
      </c>
      <c r="AN23" s="195">
        <f>_xlfn.IFNA(VLOOKUP(CONCATENATE($AN$5,$B23,$C23),'MR2'!$A$6:$N$77,14,FALSE),0)</f>
        <v>0</v>
      </c>
      <c r="AO23" s="195">
        <f>_xlfn.IFNA(VLOOKUP(CONCATENATE($AO$5,$B23,$C23),'BUS4'!$A$6:$N$250,14,FALSE),0)</f>
        <v>0</v>
      </c>
      <c r="AP23" s="195">
        <f>_xlfn.IFNA(VLOOKUP(CONCATENATE($AP$5,$B23,$C23),'Spare '!$A$6:$N$77,14,FALSE),0)</f>
        <v>0</v>
      </c>
      <c r="AQ23" s="195">
        <f>_xlfn.IFNA(VLOOKUP(CONCATENATE($AQ$5,$B23,$C23),SC!$A$6:$O$255,14,FALSE),0)</f>
        <v>0</v>
      </c>
      <c r="AR23" s="195">
        <f>_xlfn.IFNA(VLOOKUP(CONCATENATE($AR$5,$B23,$C23),BAL!$A$6:$N$134,14,FALSE),0)</f>
        <v>0</v>
      </c>
      <c r="AS23" s="195">
        <f>_xlfn.IFNA(VLOOKUP(CONCATENATE($AS$5,$B23,$C23),'MR2'!$A$6:$N$124,14,FALSE),0)</f>
        <v>0</v>
      </c>
    </row>
    <row r="24" spans="1:45" x14ac:dyDescent="0.3">
      <c r="A24" s="822"/>
      <c r="B24" s="29"/>
      <c r="C24" s="30"/>
      <c r="D24" s="30"/>
      <c r="E24" s="30"/>
      <c r="F24" s="31"/>
      <c r="G24" s="32"/>
      <c r="H24" s="33">
        <f>COUNTIF(K24:AS24,"&gt;0")</f>
        <v>0</v>
      </c>
      <c r="I24" s="34">
        <f>SUM(K24:AS24)</f>
        <v>0</v>
      </c>
      <c r="J24" s="32">
        <f t="shared" si="0"/>
        <v>12</v>
      </c>
      <c r="K24" s="194">
        <f>_xlfn.IFNA(VLOOKUP(CONCATENATE($K$5,$B24,$C24),'CAP1'!$A$6:$N$107,14,FALSE),0)</f>
        <v>0</v>
      </c>
      <c r="L24" s="194">
        <f>_xlfn.IFNA(VLOOKUP(CONCATENATE($L$5,$B24,$C24),'CAP1'!$A$6:$N$107,14,FALSE),0)</f>
        <v>0</v>
      </c>
      <c r="M24" s="194">
        <f>_xlfn.IFNA(VLOOKUP(CONCATENATE($M$5,$B24,$C24),WEST!$A$6:$N$95,14,FALSE),0)</f>
        <v>0</v>
      </c>
      <c r="N24" s="194">
        <f>_xlfn.IFNA(VLOOKUP(CONCATENATE($N$5,$B24,$C24),MUR!$A$6:$N$95,14,FALSE),0)</f>
        <v>0</v>
      </c>
      <c r="O24" s="194">
        <f>_xlfn.IFNA(VLOOKUP(CONCATENATE($O$5,$B24,$C24),'SER1'!$A$6:$N$110,14,FALSE),0)</f>
        <v>0</v>
      </c>
      <c r="P24" s="194">
        <f>_xlfn.IFNA(VLOOKUP(CONCATENATE($P$5,$B24,$C24),'BUS1'!$A$6:$N$135,14,FALSE),0)</f>
        <v>0</v>
      </c>
      <c r="Q24" s="194">
        <f>_xlfn.IFNA(VLOOKUP(CONCATENATE($Q$5,$B24,$C24),'OG1'!$A$6:$N$135,14,FALSE),0)</f>
        <v>0</v>
      </c>
      <c r="R24" s="194">
        <f>_xlfn.IFNA(VLOOKUP(CONCATENATE($R$5,$B24,$C24),'DRY1'!$A$6:$N$133,14,FALSE),0)</f>
        <v>0</v>
      </c>
      <c r="S24" s="194">
        <f>_xlfn.IFNA(VLOOKUP(CONCATENATE($S$5,$B24,$C24),'OG1'!$A$6:$N$56,14,FALSE),0)</f>
        <v>0</v>
      </c>
      <c r="T24" s="194">
        <f>_xlfn.IFNA(VLOOKUP(CONCATENATE($T$5,$B24,$C24),'DRY1'!$A$6:$N$135,14,FALSE),0)</f>
        <v>0</v>
      </c>
      <c r="U24" s="194">
        <f>_xlfn.IFNA(VLOOKUP(CONCATENATE($U$5,$B24,$C24),'HO1'!$A$8:$N$135,14,FALSE),0)</f>
        <v>0</v>
      </c>
      <c r="V24" s="194">
        <f>_xlfn.IFNA(VLOOKUP(CONCATENATE($V$5,$B24,$C24),'BUS3'!$A$8:$N$135,14,FALSE),0)</f>
        <v>0</v>
      </c>
      <c r="W24" s="194">
        <f>_xlfn.IFNA(VLOOKUP(CONCATENATE($W$5,$B24,$C24),'DRY2'!$A$6:$N$169,14,FALSE),0)</f>
        <v>0</v>
      </c>
      <c r="X24" s="194">
        <f>_xlfn.IFNA(VLOOKUP(CONCATENATE($X$5,$B24,$C24),'OG2'!$A$6:$N$133,14,FALSE),0)</f>
        <v>0</v>
      </c>
      <c r="Y24" s="194">
        <f>_xlfn.IFNA(VLOOKUP(CONCATENATE($Y$5,$B24,$C24),'MR1'!$A$6:$N$133,14,FALSE),0)</f>
        <v>0</v>
      </c>
      <c r="Z24" s="194">
        <f>_xlfn.IFNA(VLOOKUP(CONCATENATE($Z$5,$B24,$C24),BEV!$A$6:$N$124,14,FALSE),0)</f>
        <v>0</v>
      </c>
      <c r="AA24" s="194">
        <f>_xlfn.IFNA(VLOOKUP(CONCATENATE($AA$5,$B24,$C24),'SER2'!$A$6:$N$135,14,FALSE),0)</f>
        <v>0</v>
      </c>
      <c r="AB24" s="194">
        <f>_xlfn.IFNA(VLOOKUP(CONCATENATE($AB$5,$B24,$C24),BAL!$A$6:$N$124,14,FALSE),0)</f>
        <v>0</v>
      </c>
      <c r="AC24" s="194">
        <f>_xlfn.IFNA(VLOOKUP(CONCATENATE($AC$5,$B24,$C24),'MR1'!$A$6:$N$135,14,FALSE),0)</f>
        <v>0</v>
      </c>
      <c r="AD24" s="194">
        <f>_xlfn.IFNA(VLOOKUP(CONCATENATE($AD$5,$B24,$C24),'CAP2'!$A$6:$O$129,14,FALSE),0)</f>
        <v>0</v>
      </c>
      <c r="AE24" s="194">
        <f>_xlfn.IFNA(VLOOKUP(CONCATENATE($AE$5,$B24,$C24),'ESP2'!$A$6:$O$129,14,FALSE),0)</f>
        <v>0</v>
      </c>
      <c r="AF24" s="194">
        <f>_xlfn.IFNA(VLOOKUP(CONCATENATE($AF$5,$B24,$C24),'BUN2'!$A$6:$N$134,14,FALSE),0)</f>
        <v>0</v>
      </c>
      <c r="AG24" s="194">
        <f>_xlfn.IFNA(VLOOKUP(CONCATENATE($AG$5,$B24,$C24),SC!$A$6:$N$135,14,FALSE),0)</f>
        <v>0</v>
      </c>
      <c r="AH24" s="194">
        <f>_xlfn.IFNA(VLOOKUP(CONCATENATE($AG$5,$B24,$C24),'OG2'!$A$6:$N$131,14,FALSE),0)</f>
        <v>0</v>
      </c>
      <c r="AI24" s="194">
        <f>_xlfn.IFNA(VLOOKUP(CONCATENATE($AI$5,$B24,$C24),'MR2'!$A$6:$N$131,14,FALSE),0)</f>
        <v>0</v>
      </c>
      <c r="AJ24" s="194">
        <f>_xlfn.IFNA(VLOOKUP(CONCATENATE($AJ$5,$B24,$C24),'BUS3'!$A$6:$N$135,14,FALSE),0)</f>
        <v>0</v>
      </c>
      <c r="AK24" s="194">
        <f>_xlfn.IFNA(VLOOKUP(CONCATENATE($AK$5,$B24,$C24),'ESP4'!$A$6:$N$135,14,FALSE),0)</f>
        <v>0</v>
      </c>
      <c r="AL24" s="195">
        <f>_xlfn.IFNA(VLOOKUP(CONCATENATE($AK$5,$B24,$C24),BAL!$A$6:$N$133,14,FALSE),0)</f>
        <v>0</v>
      </c>
      <c r="AM24" s="195">
        <f>_xlfn.IFNA(VLOOKUP(CONCATENATE($AM$5,$B24,$C24),'ESP4'!$A$6:$N$135,14,FALSE),0)</f>
        <v>0</v>
      </c>
      <c r="AN24" s="195">
        <f>_xlfn.IFNA(VLOOKUP(CONCATENATE($AN$5,$B24,$C24),'MR2'!$A$6:$N$77,14,FALSE),0)</f>
        <v>0</v>
      </c>
      <c r="AO24" s="195">
        <f>_xlfn.IFNA(VLOOKUP(CONCATENATE($AO$5,$B24,$C24),'BUS4'!$A$6:$N$250,14,FALSE),0)</f>
        <v>0</v>
      </c>
      <c r="AP24" s="195">
        <f>_xlfn.IFNA(VLOOKUP(CONCATENATE($AP$5,$B24,$C24),'Spare '!$A$6:$N$77,14,FALSE),0)</f>
        <v>0</v>
      </c>
      <c r="AQ24" s="195">
        <f>_xlfn.IFNA(VLOOKUP(CONCATENATE($AQ$5,$B24,$C24),SC!$A$6:$O$255,14,FALSE),0)</f>
        <v>0</v>
      </c>
      <c r="AR24" s="195">
        <f>_xlfn.IFNA(VLOOKUP(CONCATENATE($AR$5,$B24,$C24),BAL!$A$6:$N$134,14,FALSE),0)</f>
        <v>0</v>
      </c>
      <c r="AS24" s="195">
        <f>_xlfn.IFNA(VLOOKUP(CONCATENATE($AS$5,$B24,$C24),'MR2'!$A$6:$N$124,14,FALSE),0)</f>
        <v>0</v>
      </c>
    </row>
    <row r="25" spans="1:45" x14ac:dyDescent="0.3">
      <c r="A25" s="822"/>
      <c r="B25" s="29"/>
      <c r="C25" s="30"/>
      <c r="D25" s="30"/>
      <c r="E25" s="30"/>
      <c r="F25" s="31"/>
      <c r="G25" s="32"/>
      <c r="H25" s="33">
        <f>COUNTIF(K25:AS25,"&gt;0")</f>
        <v>0</v>
      </c>
      <c r="I25" s="34">
        <f>SUM(K25:AS25)</f>
        <v>0</v>
      </c>
      <c r="J25" s="32">
        <f t="shared" si="0"/>
        <v>12</v>
      </c>
      <c r="K25" s="194">
        <f>_xlfn.IFNA(VLOOKUP(CONCATENATE($K$5,$B25,$C25),'CAP1'!$A$6:$N$107,14,FALSE),0)</f>
        <v>0</v>
      </c>
      <c r="L25" s="194">
        <f>_xlfn.IFNA(VLOOKUP(CONCATENATE($L$5,$B25,$C25),'CAP1'!$A$6:$N$107,14,FALSE),0)</f>
        <v>0</v>
      </c>
      <c r="M25" s="194">
        <f>_xlfn.IFNA(VLOOKUP(CONCATENATE($M$5,$B25,$C25),WEST!$A$6:$N$95,14,FALSE),0)</f>
        <v>0</v>
      </c>
      <c r="N25" s="194">
        <f>_xlfn.IFNA(VLOOKUP(CONCATENATE($N$5,$B25,$C25),MUR!$A$6:$N$95,14,FALSE),0)</f>
        <v>0</v>
      </c>
      <c r="O25" s="194">
        <f>_xlfn.IFNA(VLOOKUP(CONCATENATE($O$5,$B25,$C25),'SER1'!$A$6:$N$110,14,FALSE),0)</f>
        <v>0</v>
      </c>
      <c r="P25" s="194">
        <f>_xlfn.IFNA(VLOOKUP(CONCATENATE($P$5,$B25,$C25),'BUS1'!$A$6:$N$135,14,FALSE),0)</f>
        <v>0</v>
      </c>
      <c r="Q25" s="194">
        <f>_xlfn.IFNA(VLOOKUP(CONCATENATE($Q$5,$B25,$C25),'OG1'!$A$6:$N$135,14,FALSE),0)</f>
        <v>0</v>
      </c>
      <c r="R25" s="194">
        <f>_xlfn.IFNA(VLOOKUP(CONCATENATE($R$5,$B25,$C25),'DRY1'!$A$6:$N$133,14,FALSE),0)</f>
        <v>0</v>
      </c>
      <c r="S25" s="194">
        <f>_xlfn.IFNA(VLOOKUP(CONCATENATE($S$5,$B25,$C25),'OG1'!$A$6:$N$56,14,FALSE),0)</f>
        <v>0</v>
      </c>
      <c r="T25" s="194">
        <f>_xlfn.IFNA(VLOOKUP(CONCATENATE($T$5,$B25,$C25),'DRY1'!$A$6:$N$135,14,FALSE),0)</f>
        <v>0</v>
      </c>
      <c r="U25" s="194">
        <f>_xlfn.IFNA(VLOOKUP(CONCATENATE($U$5,$B25,$C25),'HO1'!$A$8:$N$135,14,FALSE),0)</f>
        <v>0</v>
      </c>
      <c r="V25" s="194">
        <f>_xlfn.IFNA(VLOOKUP(CONCATENATE($V$5,$B25,$C25),'BUS3'!$A$8:$N$135,14,FALSE),0)</f>
        <v>0</v>
      </c>
      <c r="W25" s="194">
        <f>_xlfn.IFNA(VLOOKUP(CONCATENATE($W$5,$B25,$C25),'DRY2'!$A$6:$N$169,14,FALSE),0)</f>
        <v>0</v>
      </c>
      <c r="X25" s="194">
        <f>_xlfn.IFNA(VLOOKUP(CONCATENATE($X$5,$B25,$C25),'OG2'!$A$6:$N$133,14,FALSE),0)</f>
        <v>0</v>
      </c>
      <c r="Y25" s="194">
        <f>_xlfn.IFNA(VLOOKUP(CONCATENATE($Y$5,$B25,$C25),'MR1'!$A$6:$N$133,14,FALSE),0)</f>
        <v>0</v>
      </c>
      <c r="Z25" s="194">
        <f>_xlfn.IFNA(VLOOKUP(CONCATENATE($Z$5,$B25,$C25),BEV!$A$6:$N$124,14,FALSE),0)</f>
        <v>0</v>
      </c>
      <c r="AA25" s="194">
        <f>_xlfn.IFNA(VLOOKUP(CONCATENATE($AA$5,$B25,$C25),'SER2'!$A$6:$N$135,14,FALSE),0)</f>
        <v>0</v>
      </c>
      <c r="AB25" s="194">
        <f>_xlfn.IFNA(VLOOKUP(CONCATENATE($AB$5,$B25,$C25),BAL!$A$6:$N$124,14,FALSE),0)</f>
        <v>0</v>
      </c>
      <c r="AC25" s="194">
        <f>_xlfn.IFNA(VLOOKUP(CONCATENATE($AC$5,$B25,$C25),'MR1'!$A$6:$N$135,14,FALSE),0)</f>
        <v>0</v>
      </c>
      <c r="AD25" s="194">
        <f>_xlfn.IFNA(VLOOKUP(CONCATENATE($AD$5,$B25,$C25),'CAP2'!$A$6:$O$129,14,FALSE),0)</f>
        <v>0</v>
      </c>
      <c r="AE25" s="194">
        <f>_xlfn.IFNA(VLOOKUP(CONCATENATE($AE$5,$B25,$C25),'ESP2'!$A$6:$O$129,14,FALSE),0)</f>
        <v>0</v>
      </c>
      <c r="AF25" s="194">
        <f>_xlfn.IFNA(VLOOKUP(CONCATENATE($AF$5,$B25,$C25),'BUN2'!$A$6:$N$134,14,FALSE),0)</f>
        <v>0</v>
      </c>
      <c r="AG25" s="194">
        <f>_xlfn.IFNA(VLOOKUP(CONCATENATE($AG$5,$B25,$C25),SC!$A$6:$N$135,14,FALSE),0)</f>
        <v>0</v>
      </c>
      <c r="AH25" s="194">
        <f>_xlfn.IFNA(VLOOKUP(CONCATENATE($AG$5,$B25,$C25),'OG2'!$A$6:$N$131,14,FALSE),0)</f>
        <v>0</v>
      </c>
      <c r="AI25" s="194">
        <f>_xlfn.IFNA(VLOOKUP(CONCATENATE($AI$5,$B25,$C25),'MR2'!$A$6:$N$131,14,FALSE),0)</f>
        <v>0</v>
      </c>
      <c r="AJ25" s="194">
        <f>_xlfn.IFNA(VLOOKUP(CONCATENATE($AJ$5,$B25,$C25),'BUS3'!$A$6:$N$135,14,FALSE),0)</f>
        <v>0</v>
      </c>
      <c r="AK25" s="194">
        <f>_xlfn.IFNA(VLOOKUP(CONCATENATE($AK$5,$B25,$C25),'ESP4'!$A$6:$N$135,14,FALSE),0)</f>
        <v>0</v>
      </c>
      <c r="AL25" s="195">
        <f>_xlfn.IFNA(VLOOKUP(CONCATENATE($AK$5,$B25,$C25),BAL!$A$6:$N$133,14,FALSE),0)</f>
        <v>0</v>
      </c>
      <c r="AM25" s="195">
        <f>_xlfn.IFNA(VLOOKUP(CONCATENATE($AM$5,$B25,$C25),'ESP4'!$A$6:$N$135,14,FALSE),0)</f>
        <v>0</v>
      </c>
      <c r="AN25" s="195">
        <f>_xlfn.IFNA(VLOOKUP(CONCATENATE($AN$5,$B25,$C25),'MR2'!$A$6:$N$77,14,FALSE),0)</f>
        <v>0</v>
      </c>
      <c r="AO25" s="195">
        <f>_xlfn.IFNA(VLOOKUP(CONCATENATE($AO$5,$B25,$C25),'BUS4'!$A$6:$N$250,14,FALSE),0)</f>
        <v>0</v>
      </c>
      <c r="AP25" s="195">
        <f>_xlfn.IFNA(VLOOKUP(CONCATENATE($AP$5,$B25,$C25),'Spare '!$A$6:$N$77,14,FALSE),0)</f>
        <v>0</v>
      </c>
      <c r="AQ25" s="195">
        <f>_xlfn.IFNA(VLOOKUP(CONCATENATE($AQ$5,$B25,$C25),SC!$A$6:$O$255,14,FALSE),0)</f>
        <v>0</v>
      </c>
      <c r="AR25" s="195">
        <f>_xlfn.IFNA(VLOOKUP(CONCATENATE($AR$5,$B25,$C25),BAL!$A$6:$N$134,14,FALSE),0)</f>
        <v>0</v>
      </c>
      <c r="AS25" s="195">
        <f>_xlfn.IFNA(VLOOKUP(CONCATENATE($AS$5,$B25,$C25),'MR2'!$A$6:$N$124,14,FALSE),0)</f>
        <v>0</v>
      </c>
    </row>
    <row r="26" spans="1:45" x14ac:dyDescent="0.3">
      <c r="A26" s="822"/>
      <c r="B26" s="29"/>
      <c r="C26" s="30"/>
      <c r="D26" s="30"/>
      <c r="E26" s="30"/>
      <c r="F26" s="31"/>
      <c r="G26" s="32"/>
      <c r="H26" s="33">
        <f t="shared" ref="H26:H41" si="2">COUNTIF(K26:AR26,"&gt;0")</f>
        <v>0</v>
      </c>
      <c r="I26" s="34">
        <f t="shared" ref="I26:I41" si="3">SUM(K26:AR26)</f>
        <v>0</v>
      </c>
      <c r="J26" s="32">
        <f t="shared" si="0"/>
        <v>12</v>
      </c>
      <c r="K26" s="194">
        <f>_xlfn.IFNA(VLOOKUP(CONCATENATE($K$5,$B26,$C26),'CAP1'!$A$6:$N$107,14,FALSE),0)</f>
        <v>0</v>
      </c>
      <c r="L26" s="194">
        <f>_xlfn.IFNA(VLOOKUP(CONCATENATE($L$5,$B26,$C26),'CAP1'!$A$6:$N$107,14,FALSE),0)</f>
        <v>0</v>
      </c>
      <c r="M26" s="194">
        <f>_xlfn.IFNA(VLOOKUP(CONCATENATE($M$5,$B26,$C26),WEST!$A$6:$N$95,14,FALSE),0)</f>
        <v>0</v>
      </c>
      <c r="N26" s="194">
        <f>_xlfn.IFNA(VLOOKUP(CONCATENATE($N$5,$B26,$C26),MUR!$A$6:$N$95,14,FALSE),0)</f>
        <v>0</v>
      </c>
      <c r="O26" s="194">
        <f>_xlfn.IFNA(VLOOKUP(CONCATENATE($O$5,$B26,$C26),'SER1'!$A$6:$N$110,14,FALSE),0)</f>
        <v>0</v>
      </c>
      <c r="P26" s="194">
        <f>_xlfn.IFNA(VLOOKUP(CONCATENATE($P$5,$B26,$C26),'BUS1'!$A$6:$N$135,14,FALSE),0)</f>
        <v>0</v>
      </c>
      <c r="Q26" s="194">
        <f>_xlfn.IFNA(VLOOKUP(CONCATENATE($Q$5,$B26,$C26),'OG1'!$A$6:$N$135,14,FALSE),0)</f>
        <v>0</v>
      </c>
      <c r="R26" s="194">
        <f>_xlfn.IFNA(VLOOKUP(CONCATENATE($R$5,$B26,$C26),'DRY1'!$A$6:$N$133,14,FALSE),0)</f>
        <v>0</v>
      </c>
      <c r="S26" s="194">
        <f>_xlfn.IFNA(VLOOKUP(CONCATENATE($S$5,$B26,$C26),'OG1'!$A$6:$N$56,14,FALSE),0)</f>
        <v>0</v>
      </c>
      <c r="T26" s="194">
        <f>_xlfn.IFNA(VLOOKUP(CONCATENATE($T$5,$B26,$C26),'DRY1'!$A$6:$N$135,14,FALSE),0)</f>
        <v>0</v>
      </c>
      <c r="U26" s="194">
        <f>_xlfn.IFNA(VLOOKUP(CONCATENATE($U$5,$B26,$C26),'HO1'!$A$8:$N$135,14,FALSE),0)</f>
        <v>0</v>
      </c>
      <c r="V26" s="194">
        <f>_xlfn.IFNA(VLOOKUP(CONCATENATE($V$5,$B26,$C26),'BUS3'!$A$8:$N$135,14,FALSE),0)</f>
        <v>0</v>
      </c>
      <c r="W26" s="194">
        <f>_xlfn.IFNA(VLOOKUP(CONCATENATE($W$5,$B26,$C26),'DRY2'!$A$6:$N$169,14,FALSE),0)</f>
        <v>0</v>
      </c>
      <c r="X26" s="194">
        <f>_xlfn.IFNA(VLOOKUP(CONCATENATE($X$5,$B26,$C26),'OG2'!$A$6:$N$133,14,FALSE),0)</f>
        <v>0</v>
      </c>
      <c r="Y26" s="194">
        <f>_xlfn.IFNA(VLOOKUP(CONCATENATE($Y$5,$B26,$C26),'MR1'!$A$6:$N$133,14,FALSE),0)</f>
        <v>0</v>
      </c>
      <c r="Z26" s="194">
        <f>_xlfn.IFNA(VLOOKUP(CONCATENATE($Z$5,$B26,$C26),BEV!$A$6:$N$124,14,FALSE),0)</f>
        <v>0</v>
      </c>
      <c r="AA26" s="194">
        <f>_xlfn.IFNA(VLOOKUP(CONCATENATE($AA$5,$B26,$C26),'SER2'!$A$6:$N$135,14,FALSE),0)</f>
        <v>0</v>
      </c>
      <c r="AB26" s="194"/>
      <c r="AC26" s="194">
        <f>_xlfn.IFNA(VLOOKUP(CONCATENATE($AC$5,$B26,$C26),'MR1'!$A$6:$N$135,14,FALSE),0)</f>
        <v>0</v>
      </c>
      <c r="AD26" s="194">
        <f>_xlfn.IFNA(VLOOKUP(CONCATENATE($AD$5,$B26,$C26),'CAP2'!$A$6:$O$129,14,FALSE),0)</f>
        <v>0</v>
      </c>
      <c r="AE26" s="194">
        <f>_xlfn.IFNA(VLOOKUP(CONCATENATE($AE$5,$B26,$C26),'ESP2'!$A$6:$O$129,14,FALSE),0)</f>
        <v>0</v>
      </c>
      <c r="AF26" s="194">
        <f>_xlfn.IFNA(VLOOKUP(CONCATENATE($AF$5,$B26,$C26),'BUN2'!$A$6:$N$134,14,FALSE),0)</f>
        <v>0</v>
      </c>
      <c r="AG26" s="194">
        <f>_xlfn.IFNA(VLOOKUP(CONCATENATE($AG$5,$B26,$C26),SC!$A$6:$N$135,14,FALSE),0)</f>
        <v>0</v>
      </c>
      <c r="AH26" s="194">
        <f>_xlfn.IFNA(VLOOKUP(CONCATENATE($AG$5,$B26,$C26),'OG2'!$A$6:$N$131,14,FALSE),0)</f>
        <v>0</v>
      </c>
      <c r="AI26" s="194">
        <f>_xlfn.IFNA(VLOOKUP(CONCATENATE($AI$5,$B26,$C26),'MR2'!$A$6:$N$131,14,FALSE),0)</f>
        <v>0</v>
      </c>
      <c r="AJ26" s="194">
        <f>_xlfn.IFNA(VLOOKUP(CONCATENATE($AJ$5,$B26,$C26),'BUS3'!$A$6:$N$135,14,FALSE),0)</f>
        <v>0</v>
      </c>
      <c r="AK26" s="194">
        <f>_xlfn.IFNA(VLOOKUP(CONCATENATE($AK$5,$B26,$C26),'ESP4'!$A$6:$N$135,14,FALSE),0)</f>
        <v>0</v>
      </c>
      <c r="AL26" s="195">
        <f>_xlfn.IFNA(VLOOKUP(CONCATENATE($AK$5,$B26,$C26),BAL!$A$6:$N$133,14,FALSE),0)</f>
        <v>0</v>
      </c>
      <c r="AM26" s="195">
        <f>_xlfn.IFNA(VLOOKUP(CONCATENATE($AM$5,$B26,$C26),'ESP4'!$A$6:$N$135,14,FALSE),0)</f>
        <v>0</v>
      </c>
      <c r="AN26" s="195">
        <f>_xlfn.IFNA(VLOOKUP(CONCATENATE($AN$5,$B26,$C26),'MR2'!$A$6:$N$77,14,FALSE),0)</f>
        <v>0</v>
      </c>
      <c r="AO26" s="195">
        <f>_xlfn.IFNA(VLOOKUP(CONCATENATE($AO$5,$B26,$C26),'BUS4'!$A$6:$N$250,14,FALSE),0)</f>
        <v>0</v>
      </c>
      <c r="AP26" s="195">
        <f>_xlfn.IFNA(VLOOKUP(CONCATENATE($AP$5,$B26,$C26),'Spare '!$A$6:$N$77,14,FALSE),0)</f>
        <v>0</v>
      </c>
      <c r="AQ26" s="195">
        <f>_xlfn.IFNA(VLOOKUP(CONCATENATE($AQ$5,$B26,$C26),SC!$A$6:$O$255,14,FALSE),0)</f>
        <v>0</v>
      </c>
      <c r="AR26" s="195">
        <f>_xlfn.IFNA(VLOOKUP(CONCATENATE($AR$5,$B26,$C26),BAL!$A$6:$N$134,14,FALSE),0)</f>
        <v>0</v>
      </c>
      <c r="AS26" s="195">
        <f>_xlfn.IFNA(VLOOKUP(CONCATENATE($AS$5,$B26,$C26),'MR2'!$A$6:$N$124,14,FALSE),0)</f>
        <v>0</v>
      </c>
    </row>
    <row r="27" spans="1:45" x14ac:dyDescent="0.3">
      <c r="A27" s="822"/>
      <c r="B27" s="29"/>
      <c r="C27" s="30"/>
      <c r="D27" s="30"/>
      <c r="E27" s="30"/>
      <c r="F27" s="31"/>
      <c r="G27" s="32"/>
      <c r="H27" s="33">
        <f t="shared" si="2"/>
        <v>0</v>
      </c>
      <c r="I27" s="34">
        <f t="shared" si="3"/>
        <v>0</v>
      </c>
      <c r="J27" s="32">
        <f t="shared" si="0"/>
        <v>12</v>
      </c>
      <c r="K27" s="194">
        <f>_xlfn.IFNA(VLOOKUP(CONCATENATE($K$5,$B27,$C27),'CAP1'!$A$6:$N$107,14,FALSE),0)</f>
        <v>0</v>
      </c>
      <c r="L27" s="194">
        <f>_xlfn.IFNA(VLOOKUP(CONCATENATE($L$5,$B27,$C27),'CAP1'!$A$6:$N$107,14,FALSE),0)</f>
        <v>0</v>
      </c>
      <c r="M27" s="194">
        <f>_xlfn.IFNA(VLOOKUP(CONCATENATE($M$5,$B27,$C27),WEST!$A$6:$N$95,14,FALSE),0)</f>
        <v>0</v>
      </c>
      <c r="N27" s="194">
        <f>_xlfn.IFNA(VLOOKUP(CONCATENATE($N$5,$B27,$C27),MUR!$A$6:$L$131,14,FALSE),0)</f>
        <v>0</v>
      </c>
      <c r="O27" s="194">
        <f>_xlfn.IFNA(VLOOKUP(CONCATENATE($O$5,$B27,$C27),'SER1'!$A$6:$N$110,14,FALSE),0)</f>
        <v>0</v>
      </c>
      <c r="P27" s="194">
        <f>_xlfn.IFNA(VLOOKUP(CONCATENATE($P$5,$B27,$C27),'BUS1'!$A$6:$N$135,14,FALSE),0)</f>
        <v>0</v>
      </c>
      <c r="Q27" s="194">
        <f>_xlfn.IFNA(VLOOKUP(CONCATENATE($Q$5,$B27,$C27),DARD!$A$6:$N$133,14,FALSE),0)</f>
        <v>0</v>
      </c>
      <c r="R27" s="194">
        <f>_xlfn.IFNA(VLOOKUP(CONCATENATE($R$5,$B27,$C27),'DRY1'!$A$6:$N$133,14,FALSE),0)</f>
        <v>0</v>
      </c>
      <c r="S27" s="194">
        <f>_xlfn.IFNA(VLOOKUP(CONCATENATE($S$5,$B27,$C27),'OG1'!$A$6:$N$56,14,FALSE),0)</f>
        <v>0</v>
      </c>
      <c r="T27" s="194">
        <f>_xlfn.IFNA(VLOOKUP(CONCATENATE($T$5,$B27,$C27),'DRY1'!$A$6:$N$135,14,FALSE),0)</f>
        <v>0</v>
      </c>
      <c r="U27" s="194">
        <f>_xlfn.IFNA(VLOOKUP(CONCATENATE($U$5,$B27,$C27),'HO1'!$A$8:$N$135,14,FALSE),0)</f>
        <v>0</v>
      </c>
      <c r="V27" s="194">
        <f>_xlfn.IFNA(VLOOKUP(CONCATENATE($V$5,$B27,$C27),'BUS3'!$A$8:$N$135,14,FALSE),0)</f>
        <v>0</v>
      </c>
      <c r="W27" s="194">
        <f>_xlfn.IFNA(VLOOKUP(CONCATENATE($W$5,$B27,$C27),'DRY2'!$A$6:$N$169,14,FALSE),0)</f>
        <v>0</v>
      </c>
      <c r="X27" s="194">
        <f>_xlfn.IFNA(VLOOKUP(CONCATENATE($X$5,$B27,$C27),'OG2'!$A$6:$N$133,14,FALSE),0)</f>
        <v>0</v>
      </c>
      <c r="Y27" s="194">
        <f>_xlfn.IFNA(VLOOKUP(CONCATENATE($Y$5,$B27,$C27),'MR1'!$A$6:$N$133,14,FALSE),0)</f>
        <v>0</v>
      </c>
      <c r="Z27" s="194">
        <f>_xlfn.IFNA(VLOOKUP(CONCATENATE($Z$5,$B27,$C27),BEV!$A$6:$N$124,14,FALSE),0)</f>
        <v>0</v>
      </c>
      <c r="AA27" s="194">
        <f>_xlfn.IFNA(VLOOKUP(CONCATENATE($AA$5,$B27,$C27),'SER2'!$A$6:$N$135,14,FALSE),0)</f>
        <v>0</v>
      </c>
      <c r="AB27" s="194"/>
      <c r="AC27" s="194">
        <f>_xlfn.IFNA(VLOOKUP(CONCATENATE($AC$5,$B27,$C27),'MR1'!$A$6:$N$135,14,FALSE),0)</f>
        <v>0</v>
      </c>
      <c r="AD27" s="194">
        <f>_xlfn.IFNA(VLOOKUP(CONCATENATE($AD$5,$B27,$C27),'CAP2'!$A$6:$O$129,14,FALSE),0)</f>
        <v>0</v>
      </c>
      <c r="AE27" s="194">
        <f>_xlfn.IFNA(VLOOKUP(CONCATENATE($AE$5,$B27,$C27),'ESP2'!$A$6:$O$129,14,FALSE),0)</f>
        <v>0</v>
      </c>
      <c r="AF27" s="194">
        <f>_xlfn.IFNA(VLOOKUP(CONCATENATE($AF$5,$B27,$C27),'BUN2'!$A$6:$N$134,14,FALSE),0)</f>
        <v>0</v>
      </c>
      <c r="AG27" s="194">
        <f>_xlfn.IFNA(VLOOKUP(CONCATENATE($AG$5,$B27,$C27),SC!$A$6:$N$135,14,FALSE),0)</f>
        <v>0</v>
      </c>
      <c r="AH27" s="194">
        <f>_xlfn.IFNA(VLOOKUP(CONCATENATE($AG$5,$B27,$C27),'OG2'!$A$6:$N$131,14,FALSE),0)</f>
        <v>0</v>
      </c>
      <c r="AI27" s="194">
        <f>_xlfn.IFNA(VLOOKUP(CONCATENATE($AI$5,$B27,$C27),'MR2'!$A$6:$N$131,14,FALSE),0)</f>
        <v>0</v>
      </c>
      <c r="AJ27" s="194">
        <f>_xlfn.IFNA(VLOOKUP(CONCATENATE($AJ$5,$B27,$C27),'BUS3'!$A$6:$N$135,14,FALSE),0)</f>
        <v>0</v>
      </c>
      <c r="AK27" s="194">
        <f>_xlfn.IFNA(VLOOKUP(CONCATENATE($AK$5,$B27,$C27),'ESP4'!$A$6:$N$135,14,FALSE),0)</f>
        <v>0</v>
      </c>
      <c r="AL27" s="195">
        <f>_xlfn.IFNA(VLOOKUP(CONCATENATE($AK$5,$B27,$C27),BAL!$A$6:$N$133,14,FALSE),0)</f>
        <v>0</v>
      </c>
      <c r="AM27" s="195">
        <f>_xlfn.IFNA(VLOOKUP(CONCATENATE($AM$5,$B27,$C27),'ESP4'!$A$6:$N$135,14,FALSE),0)</f>
        <v>0</v>
      </c>
      <c r="AN27" s="195">
        <f>_xlfn.IFNA(VLOOKUP(CONCATENATE($AN$5,$B27,$C27),'MR2'!$A$6:$N$77,14,FALSE),0)</f>
        <v>0</v>
      </c>
      <c r="AO27" s="195">
        <f>_xlfn.IFNA(VLOOKUP(CONCATENATE($AO$5,$B27,$C27),'BUS4'!$A$6:$N$250,14,FALSE),0)</f>
        <v>0</v>
      </c>
      <c r="AP27" s="195">
        <f>_xlfn.IFNA(VLOOKUP(CONCATENATE($AP$5,$B27,$C27),'Spare '!$A$6:$N$77,14,FALSE),0)</f>
        <v>0</v>
      </c>
      <c r="AQ27" s="195">
        <f>_xlfn.IFNA(VLOOKUP(CONCATENATE($AQ$5,$B27,$C27),SC!$A$6:$O$255,14,FALSE),0)</f>
        <v>0</v>
      </c>
      <c r="AR27" s="195">
        <f>_xlfn.IFNA(VLOOKUP(CONCATENATE($AR$5,$B27,$C27),BAL!$A$6:$N$134,14,FALSE),0)</f>
        <v>0</v>
      </c>
      <c r="AS27" s="195">
        <f>_xlfn.IFNA(VLOOKUP(CONCATENATE($AS$5,$B27,$C27),'MR2'!$A$6:$N$124,14,FALSE),0)</f>
        <v>0</v>
      </c>
    </row>
    <row r="28" spans="1:45" x14ac:dyDescent="0.3">
      <c r="A28" s="822"/>
      <c r="B28" s="29"/>
      <c r="C28" s="30"/>
      <c r="D28" s="30"/>
      <c r="E28" s="30"/>
      <c r="F28" s="31"/>
      <c r="G28" s="32"/>
      <c r="H28" s="33">
        <f t="shared" si="2"/>
        <v>0</v>
      </c>
      <c r="I28" s="34">
        <f t="shared" si="3"/>
        <v>0</v>
      </c>
      <c r="J28" s="32">
        <f t="shared" si="0"/>
        <v>12</v>
      </c>
      <c r="K28" s="194">
        <f>_xlfn.IFNA(VLOOKUP(CONCATENATE($K$5,$B28,$C28),'CAP1'!$A$6:$N$107,14,FALSE),0)</f>
        <v>0</v>
      </c>
      <c r="L28" s="194">
        <f>_xlfn.IFNA(VLOOKUP(CONCATENATE($L$5,$B28,$C28),'CAP1'!$A$6:$N$107,14,FALSE),0)</f>
        <v>0</v>
      </c>
      <c r="M28" s="194">
        <f>_xlfn.IFNA(VLOOKUP(CONCATENATE($M$5,$B28,$C28),WEST!$A$6:$N$95,14,FALSE),0)</f>
        <v>0</v>
      </c>
      <c r="N28" s="194">
        <f>_xlfn.IFNA(VLOOKUP(CONCATENATE($N$5,$B28,$C28),MUR!$A$6:$L$131,14,FALSE),0)</f>
        <v>0</v>
      </c>
      <c r="O28" s="194">
        <f>_xlfn.IFNA(VLOOKUP(CONCATENATE($O$5,$B28,$C28),'SER1'!$A$6:$N$110,14,FALSE),0)</f>
        <v>0</v>
      </c>
      <c r="P28" s="194">
        <f>_xlfn.IFNA(VLOOKUP(CONCATENATE($P$5,$B28,$C28),'BUS1'!$A$6:$N$135,14,FALSE),0)</f>
        <v>0</v>
      </c>
      <c r="Q28" s="194">
        <f>_xlfn.IFNA(VLOOKUP(CONCATENATE($Q$5,$B28,$C28),DARD!$A$6:$N$133,14,FALSE),0)</f>
        <v>0</v>
      </c>
      <c r="R28" s="194">
        <f>_xlfn.IFNA(VLOOKUP(CONCATENATE($R$5,$B28,$C28),'DRY1'!$A$6:$N$133,14,FALSE),0)</f>
        <v>0</v>
      </c>
      <c r="S28" s="194">
        <f>_xlfn.IFNA(VLOOKUP(CONCATENATE($S$5,$B28,$C28),'OG1'!$A$6:$N$56,14,FALSE),0)</f>
        <v>0</v>
      </c>
      <c r="T28" s="194">
        <f>_xlfn.IFNA(VLOOKUP(CONCATENATE($T$5,$B28,$C28),'DRY1'!$A$6:$N$135,14,FALSE),0)</f>
        <v>0</v>
      </c>
      <c r="U28" s="194">
        <f>_xlfn.IFNA(VLOOKUP(CONCATENATE($U$5,$B28,$C28),'HO1'!$A$8:$N$135,14,FALSE),0)</f>
        <v>0</v>
      </c>
      <c r="V28" s="194">
        <f>_xlfn.IFNA(VLOOKUP(CONCATENATE($V$5,$B28,$C28),'BUS3'!$A$8:$N$135,14,FALSE),0)</f>
        <v>0</v>
      </c>
      <c r="W28" s="194">
        <f>_xlfn.IFNA(VLOOKUP(CONCATENATE($W$5,$B28,$C28),'DRY2'!$A$6:$N$169,14,FALSE),0)</f>
        <v>0</v>
      </c>
      <c r="X28" s="194">
        <f>_xlfn.IFNA(VLOOKUP(CONCATENATE($X$5,$B28,$C28),'OG2'!$A$6:$N$133,14,FALSE),0)</f>
        <v>0</v>
      </c>
      <c r="Y28" s="194">
        <f>_xlfn.IFNA(VLOOKUP(CONCATENATE($Y$5,$B28,$C28),'MR1'!$A$6:$N$133,14,FALSE),0)</f>
        <v>0</v>
      </c>
      <c r="Z28" s="194">
        <f>_xlfn.IFNA(VLOOKUP(CONCATENATE($Z$5,$B28,$C28),BEV!$A$6:$N$124,14,FALSE),0)</f>
        <v>0</v>
      </c>
      <c r="AA28" s="194">
        <f>_xlfn.IFNA(VLOOKUP(CONCATENATE($AA$5,$B28,$C28),'SER2'!$A$6:$N$135,14,FALSE),0)</f>
        <v>0</v>
      </c>
      <c r="AB28" s="194"/>
      <c r="AC28" s="194">
        <f>_xlfn.IFNA(VLOOKUP(CONCATENATE($AC$5,$B28,$C28),VIR!$A$6:$O$129,14,FALSE),0)</f>
        <v>0</v>
      </c>
      <c r="AD28" s="194" cm="1">
        <f t="array" ref="AD28">_xlfn.IFNA(VLOOKUP(CONCATENATE($AD$5,$B28,$C28),BUP23,AD29:AE40,FALSE),0)</f>
        <v>0</v>
      </c>
      <c r="AE28" s="194">
        <f>_xlfn.IFNA(VLOOKUP(CONCATENATE($AE$5,$B28,$C28),'CAP2'!$A$6:$N$135,14,FALSE),0)</f>
        <v>0</v>
      </c>
      <c r="AF28" s="194">
        <f>_xlfn.IFNA(VLOOKUP(CONCATENATE($AF$5,$B28,$C28),FEST!$A$6:$N$135,14,FALSE),0)</f>
        <v>0</v>
      </c>
      <c r="AG28" s="194">
        <f>_xlfn.IFNA(VLOOKUP(CONCATENATE($AG$5,$B28,$C28),'ESP2'!$A$6:$N$131,14,FALSE),0)</f>
        <v>0</v>
      </c>
      <c r="AH28" s="194">
        <f>_xlfn.IFNA(VLOOKUP(CONCATENATE($AG$5,$B28,$C28),'OG2'!$A$6:$N$131,14,FALSE),0)</f>
        <v>0</v>
      </c>
      <c r="AI28" s="194">
        <f>_xlfn.IFNA(VLOOKUP(CONCATENATE($AI$5,$B28,$C28),'MR2'!$A$6:$N$131,14,FALSE),0)</f>
        <v>0</v>
      </c>
      <c r="AJ28" s="194">
        <f>_xlfn.IFNA(VLOOKUP(CONCATENATE($AJ$5,$B28,$C28),'BUS3'!$A$6:$N$135,14,FALSE),0)</f>
        <v>0</v>
      </c>
      <c r="AK28" s="194">
        <f>_xlfn.IFNA(VLOOKUP(CONCATENATE($AK$5,$B28,$C28),'ESP4'!$A$6:$N$135,14,FALSE),0)</f>
        <v>0</v>
      </c>
      <c r="AL28" s="195">
        <f>_xlfn.IFNA(VLOOKUP(CONCATENATE($AK$5,$B28,$C28),BAL!$A$6:$N$133,14,FALSE),0)</f>
        <v>0</v>
      </c>
      <c r="AM28" s="195">
        <f>_xlfn.IFNA(VLOOKUP(CONCATENATE($AM$5,$B28,$C28),'ESP4'!$A$6:$N$135,14,FALSE),0)</f>
        <v>0</v>
      </c>
      <c r="AN28" s="195">
        <f>_xlfn.IFNA(VLOOKUP(CONCATENATE($AN$5,$B28,$C28),'MR2'!$A$6:$N$77,14,FALSE),0)</f>
        <v>0</v>
      </c>
      <c r="AO28" s="195">
        <f>_xlfn.IFNA(VLOOKUP(CONCATENATE($AO$5,$B28,$C28),'BUS4'!$A$6:$N$250,14,FALSE),0)</f>
        <v>0</v>
      </c>
      <c r="AP28" s="195">
        <f>_xlfn.IFNA(VLOOKUP(CONCATENATE($AP$5,$B28,$C28),'Spare '!$A$6:$N$77,14,FALSE),0)</f>
        <v>0</v>
      </c>
      <c r="AQ28" s="195">
        <f>_xlfn.IFNA(VLOOKUP(CONCATENATE($AQ$5,$B28,$C28),SC!$A$6:$O$255,14,FALSE),0)</f>
        <v>0</v>
      </c>
      <c r="AR28" s="195">
        <f>_xlfn.IFNA(VLOOKUP(CONCATENATE($AR$5,$B28,$C28),BAL!$A$6:$N$134,14,FALSE),0)</f>
        <v>0</v>
      </c>
      <c r="AS28" s="195">
        <f>_xlfn.IFNA(VLOOKUP(CONCATENATE($AS$5,$B28,$C28),'MR2'!$A$6:$N$124,14,FALSE),0)</f>
        <v>0</v>
      </c>
    </row>
    <row r="29" spans="1:45" x14ac:dyDescent="0.3">
      <c r="A29" s="822"/>
      <c r="B29" s="29"/>
      <c r="C29" s="30"/>
      <c r="D29" s="30"/>
      <c r="E29" s="30"/>
      <c r="F29" s="31"/>
      <c r="G29" s="32"/>
      <c r="H29" s="33">
        <f t="shared" si="2"/>
        <v>0</v>
      </c>
      <c r="I29" s="34">
        <f t="shared" si="3"/>
        <v>0</v>
      </c>
      <c r="J29" s="32">
        <f t="shared" si="0"/>
        <v>12</v>
      </c>
      <c r="K29" s="194">
        <f>_xlfn.IFNA(VLOOKUP(CONCATENATE($K$5,$B29,$C29),'CAP1'!$A$6:$N$107,14,FALSE),0)</f>
        <v>0</v>
      </c>
      <c r="L29" s="194">
        <f>_xlfn.IFNA(VLOOKUP(CONCATENATE($L$5,$B29,$C29),'CAP1'!$A$6:$N$107,14,FALSE),0)</f>
        <v>0</v>
      </c>
      <c r="M29" s="194">
        <f>_xlfn.IFNA(VLOOKUP(CONCATENATE($M$5,$B29,$C29),WEST!$A$6:$N$95,14,FALSE),0)</f>
        <v>0</v>
      </c>
      <c r="N29" s="194">
        <f>_xlfn.IFNA(VLOOKUP(CONCATENATE($N$5,$B29,$C29),MUR!$A$6:$L$131,14,FALSE),0)</f>
        <v>0</v>
      </c>
      <c r="O29" s="194">
        <f>_xlfn.IFNA(VLOOKUP(CONCATENATE($O$5,$B29,$C29),'SER1'!$A$6:$N$110,14,FALSE),0)</f>
        <v>0</v>
      </c>
      <c r="P29" s="194">
        <f>_xlfn.IFNA(VLOOKUP(CONCATENATE($P$5,$B29,$C29),'BUS1'!$A$6:$N$135,14,FALSE),0)</f>
        <v>0</v>
      </c>
      <c r="Q29" s="194">
        <f>_xlfn.IFNA(VLOOKUP(CONCATENATE($Q$5,$B29,$C29),DARD!$A$6:$N$133,14,FALSE),0)</f>
        <v>0</v>
      </c>
      <c r="R29" s="194">
        <f>_xlfn.IFNA(VLOOKUP(CONCATENATE($R$5,$B29,$C29),'DRY1'!$A$6:$N$133,14,FALSE),0)</f>
        <v>0</v>
      </c>
      <c r="S29" s="194">
        <f>_xlfn.IFNA(VLOOKUP(CONCATENATE($S$5,$B29,$C29),'OG1'!$A$6:$N$56,14,FALSE),0)</f>
        <v>0</v>
      </c>
      <c r="T29" s="194">
        <f>_xlfn.IFNA(VLOOKUP(CONCATENATE($T$5,$B29,$C29),'DRY1'!$A$6:$N$135,14,FALSE),0)</f>
        <v>0</v>
      </c>
      <c r="U29" s="194">
        <f>_xlfn.IFNA(VLOOKUP(CONCATENATE($U$5,$B29,$C29),'HO1'!$A$8:$N$135,14,FALSE),0)</f>
        <v>0</v>
      </c>
      <c r="V29" s="194">
        <f>_xlfn.IFNA(VLOOKUP(CONCATENATE($V$5,$B29,$C29),'BUS3'!$A$8:$N$135,14,FALSE),0)</f>
        <v>0</v>
      </c>
      <c r="W29" s="194">
        <f>_xlfn.IFNA(VLOOKUP(CONCATENATE($W$5,$B29,$C29),'DRY2'!$A$6:$N$169,14,FALSE),0)</f>
        <v>0</v>
      </c>
      <c r="X29" s="194">
        <f>_xlfn.IFNA(VLOOKUP(CONCATENATE($X$5,$B29,$C29),'OG2'!$A$6:$N$133,14,FALSE),0)</f>
        <v>0</v>
      </c>
      <c r="Y29" s="194">
        <f>_xlfn.IFNA(VLOOKUP(CONCATENATE($Y$5,$B29,$C29),'MR1'!$A$6:$N$133,14,FALSE),0)</f>
        <v>0</v>
      </c>
      <c r="Z29" s="194">
        <f>_xlfn.IFNA(VLOOKUP(CONCATENATE($Z$5,$B29,$C29),BEV!$A$6:$N$124,14,FALSE),0)</f>
        <v>0</v>
      </c>
      <c r="AA29" s="194">
        <f>_xlfn.IFNA(VLOOKUP(CONCATENATE($AA$5,$B29,$C29),'SER2'!$A$6:$N$135,14,FALSE),0)</f>
        <v>0</v>
      </c>
      <c r="AB29" s="194"/>
      <c r="AC29" s="194">
        <f>_xlfn.IFNA(VLOOKUP(CONCATENATE($AC$5,$B29,$C29),VIR!$A$6:$O$129,14,FALSE),0)</f>
        <v>0</v>
      </c>
      <c r="AD29" s="194" cm="1">
        <f t="array" ref="AD29">_xlfn.IFNA(VLOOKUP(CONCATENATE($AD$5,$B29,$C29),BUP24,AD30:AE41,FALSE),0)</f>
        <v>0</v>
      </c>
      <c r="AE29" s="194">
        <f>_xlfn.IFNA(VLOOKUP(CONCATENATE($AE$5,$B29,$C29),'CAP2'!$A$6:$N$135,14,FALSE),0)</f>
        <v>0</v>
      </c>
      <c r="AF29" s="194">
        <f>_xlfn.IFNA(VLOOKUP(CONCATENATE($AF$5,$B29,$C29),FEST!$A$6:$N$135,14,FALSE),0)</f>
        <v>0</v>
      </c>
      <c r="AG29" s="194">
        <f>_xlfn.IFNA(VLOOKUP(CONCATENATE($AG$5,$B29,$C29),'ESP2'!$A$6:$N$131,14,FALSE),0)</f>
        <v>0</v>
      </c>
      <c r="AH29" s="194">
        <f>_xlfn.IFNA(VLOOKUP(CONCATENATE($AG$5,$B29,$C29),'OG2'!$A$6:$N$131,14,FALSE),0)</f>
        <v>0</v>
      </c>
      <c r="AI29" s="194">
        <f>_xlfn.IFNA(VLOOKUP(CONCATENATE($AI$5,$B29,$C29),'MR2'!$A$6:$N$131,14,FALSE),0)</f>
        <v>0</v>
      </c>
      <c r="AJ29" s="194">
        <f>_xlfn.IFNA(VLOOKUP(CONCATENATE($AJ$5,$B29,$C29),'BUS3'!$A$6:$N$135,14,FALSE),0)</f>
        <v>0</v>
      </c>
      <c r="AK29" s="194">
        <f>_xlfn.IFNA(VLOOKUP(CONCATENATE($AK$5,$B29,$C29),'ESP4'!$A$6:$N$135,14,FALSE),0)</f>
        <v>0</v>
      </c>
      <c r="AL29" s="195">
        <f>_xlfn.IFNA(VLOOKUP(CONCATENATE($AK$5,$B29,$C29),BAL!$A$6:$N$133,14,FALSE),0)</f>
        <v>0</v>
      </c>
      <c r="AM29" s="195">
        <f>_xlfn.IFNA(VLOOKUP(CONCATENATE($AM$5,$B29,$C29),'ESP4'!$A$6:$N$135,14,FALSE),0)</f>
        <v>0</v>
      </c>
      <c r="AN29" s="195">
        <f>_xlfn.IFNA(VLOOKUP(CONCATENATE($AN$5,$B29,$C29),'MR2'!$A$6:$N$77,14,FALSE),0)</f>
        <v>0</v>
      </c>
      <c r="AO29" s="195">
        <f>_xlfn.IFNA(VLOOKUP(CONCATENATE($AO$5,$B29,$C29),'BUS4'!$A$6:$N$250,14,FALSE),0)</f>
        <v>0</v>
      </c>
      <c r="AP29" s="195">
        <f>_xlfn.IFNA(VLOOKUP(CONCATENATE($AP$5,$B29,$C29),'Spare '!$A$6:$N$77,14,FALSE),0)</f>
        <v>0</v>
      </c>
      <c r="AQ29" s="195">
        <f>_xlfn.IFNA(VLOOKUP(CONCATENATE($AQ$5,$B29,$C29),SC!$A$6:$O$255,14,FALSE),0)</f>
        <v>0</v>
      </c>
      <c r="AR29" s="195">
        <f>_xlfn.IFNA(VLOOKUP(CONCATENATE($AR$5,$B29,$C29),BAL!$A$6:$N$134,14,FALSE),0)</f>
        <v>0</v>
      </c>
      <c r="AS29" s="195">
        <f>_xlfn.IFNA(VLOOKUP(CONCATENATE($AS$5,$B29,$C29),'MR2'!$A$6:$N$124,14,FALSE),0)</f>
        <v>0</v>
      </c>
    </row>
    <row r="30" spans="1:45" x14ac:dyDescent="0.3">
      <c r="A30" s="822"/>
      <c r="B30" s="29"/>
      <c r="C30" s="30"/>
      <c r="D30" s="30"/>
      <c r="E30" s="30"/>
      <c r="F30" s="31"/>
      <c r="G30" s="32"/>
      <c r="H30" s="33">
        <f t="shared" si="2"/>
        <v>0</v>
      </c>
      <c r="I30" s="34">
        <f t="shared" si="3"/>
        <v>0</v>
      </c>
      <c r="J30" s="32">
        <f t="shared" si="0"/>
        <v>12</v>
      </c>
      <c r="K30" s="194">
        <f>_xlfn.IFNA(VLOOKUP(CONCATENATE($K$5,$B30,$C30),'CAP1'!$A$6:$N$107,14,FALSE),0)</f>
        <v>0</v>
      </c>
      <c r="L30" s="194">
        <f>_xlfn.IFNA(VLOOKUP(CONCATENATE($L$5,$B30,$C30),'CAP1'!$A$6:$N$107,14,FALSE),0)</f>
        <v>0</v>
      </c>
      <c r="M30" s="194">
        <f>_xlfn.IFNA(VLOOKUP(CONCATENATE($M$5,$B30,$C30),WEST!$A$6:$N$95,14,FALSE),0)</f>
        <v>0</v>
      </c>
      <c r="N30" s="194">
        <f>_xlfn.IFNA(VLOOKUP(CONCATENATE($N$5,$B30,$C30),MUR!$A$6:$L$131,14,FALSE),0)</f>
        <v>0</v>
      </c>
      <c r="O30" s="194">
        <f>_xlfn.IFNA(VLOOKUP(CONCATENATE($O$5,$B30,$C30),'SER1'!$A$6:$N$110,14,FALSE),0)</f>
        <v>0</v>
      </c>
      <c r="P30" s="194">
        <f>_xlfn.IFNA(VLOOKUP(CONCATENATE($P$5,$B30,$C30),'BUS1'!$A$6:$N$135,14,FALSE),0)</f>
        <v>0</v>
      </c>
      <c r="Q30" s="194">
        <f>_xlfn.IFNA(VLOOKUP(CONCATENATE($Q$5,$B30,$C30),DARD!$A$6:$N$133,14,FALSE),0)</f>
        <v>0</v>
      </c>
      <c r="R30" s="194">
        <f>_xlfn.IFNA(VLOOKUP(CONCATENATE($R$5,$B30,$C30),'BUS2'!F31,FALSE),0)</f>
        <v>0</v>
      </c>
      <c r="S30" s="194">
        <f>_xlfn.IFNA(VLOOKUP(CONCATENATE($S$5,$B30,$C30),'OG1'!$A$6:$N$56,14,FALSE),0)</f>
        <v>0</v>
      </c>
      <c r="T30" s="194">
        <f>_xlfn.IFNA(VLOOKUP(CONCATENATE($T$5,$B30,$C30),'DRY1'!$A$6:$N$135,14,FALSE),0)</f>
        <v>0</v>
      </c>
      <c r="U30" s="194">
        <f>_xlfn.IFNA(VLOOKUP(CONCATENATE($U$5,$B30,$C30),'HO1'!$A$8:$N$135,14,FALSE),0)</f>
        <v>0</v>
      </c>
      <c r="V30" s="194">
        <f>_xlfn.IFNA(VLOOKUP(CONCATENATE($V$5,$B30,$C30),'BUS3'!$A$8:$N$135,14,FALSE),0)</f>
        <v>0</v>
      </c>
      <c r="W30" s="194">
        <f>_xlfn.IFNA(VLOOKUP(CONCATENATE($W$5,$B30,$C30),'DRY2'!$A$6:$N$169,14,FALSE),0)</f>
        <v>0</v>
      </c>
      <c r="X30" s="194">
        <f>_xlfn.IFNA(VLOOKUP(CONCATENATE($X$5,$B30,$C30),'OG2'!$A$6:$N$133,14,FALSE),0)</f>
        <v>0</v>
      </c>
      <c r="Y30" s="194">
        <f>_xlfn.IFNA(VLOOKUP(CONCATENATE($Y$5,$B30,$C30),'MR1'!$A$6:$N$133,14,FALSE),0)</f>
        <v>0</v>
      </c>
      <c r="Z30" s="194">
        <f>_xlfn.IFNA(VLOOKUP(CONCATENATE($Z$5,$B30,$C30),BEV!$A$6:$N$124,14,FALSE),0)</f>
        <v>0</v>
      </c>
      <c r="AA30" s="194">
        <f>_xlfn.IFNA(VLOOKUP(CONCATENATE($AA$5,$B30,$C30),'SER2'!$A$6:$N$135,14,FALSE),0)</f>
        <v>0</v>
      </c>
      <c r="AB30" s="194"/>
      <c r="AC30" s="194">
        <f>_xlfn.IFNA(VLOOKUP(CONCATENATE($AC$5,$B30,$C30),VIR!$A$6:$O$129,14,FALSE),0)</f>
        <v>0</v>
      </c>
      <c r="AD30" s="194" cm="1">
        <f t="array" ref="AD30">_xlfn.IFNA(VLOOKUP(CONCATENATE($AD$5,$B30,$C30),BUP25,AD31:AE42,FALSE),0)</f>
        <v>0</v>
      </c>
      <c r="AE30" s="194">
        <f>_xlfn.IFNA(VLOOKUP(CONCATENATE($AE$5,$B30,$C30),'CAP2'!$A$6:$N$135,14,FALSE),0)</f>
        <v>0</v>
      </c>
      <c r="AF30" s="194">
        <f>_xlfn.IFNA(VLOOKUP(CONCATENATE($AF$5,$B30,$C30),FEST!$A$6:$N$135,14,FALSE),0)</f>
        <v>0</v>
      </c>
      <c r="AG30" s="194">
        <f>_xlfn.IFNA(VLOOKUP(CONCATENATE($AG$5,$B30,$C30),'ESP2'!$A$6:$N$131,14,FALSE),0)</f>
        <v>0</v>
      </c>
      <c r="AH30" s="194">
        <f>_xlfn.IFNA(VLOOKUP(CONCATENATE($AG$5,$B30,$C30),'OG2'!$A$6:$N$131,14,FALSE),0)</f>
        <v>0</v>
      </c>
      <c r="AI30" s="194">
        <f>_xlfn.IFNA(VLOOKUP(CONCATENATE($AI$5,$B30,$C30),'MR2'!$A$6:$N$131,14,FALSE),0)</f>
        <v>0</v>
      </c>
      <c r="AJ30" s="194">
        <f>_xlfn.IFNA(VLOOKUP(CONCATENATE($AJ$5,$B30,$C30),'BUS3'!$A$6:$N$135,14,FALSE),0)</f>
        <v>0</v>
      </c>
      <c r="AK30" s="194">
        <f>_xlfn.IFNA(VLOOKUP(CONCATENATE($AK$5,$B30,$C30),'ESP4'!$A$6:$N$135,14,FALSE),0)</f>
        <v>0</v>
      </c>
      <c r="AL30" s="195">
        <f>_xlfn.IFNA(VLOOKUP(CONCATENATE($AK$5,$B30,$C30),BAL!$A$6:$N$133,14,FALSE),0)</f>
        <v>0</v>
      </c>
      <c r="AM30" s="195">
        <f>_xlfn.IFNA(VLOOKUP(CONCATENATE($AM$5,$B30,$C30),'ESP4'!$A$6:$N$135,14,FALSE),0)</f>
        <v>0</v>
      </c>
      <c r="AN30" s="195">
        <f>_xlfn.IFNA(VLOOKUP(CONCATENATE($AN$5,$B30,$C30),'MR2'!$A$6:$N$77,14,FALSE),0)</f>
        <v>0</v>
      </c>
      <c r="AO30" s="195">
        <f>_xlfn.IFNA(VLOOKUP(CONCATENATE($AO$5,$B30,$C30),'BUS4'!$A$6:$N$250,14,FALSE),0)</f>
        <v>0</v>
      </c>
      <c r="AP30" s="195">
        <f>_xlfn.IFNA(VLOOKUP(CONCATENATE($AP$5,$B30,$C30),'Spare '!$A$6:$N$77,14,FALSE),0)</f>
        <v>0</v>
      </c>
      <c r="AQ30" s="195">
        <f>_xlfn.IFNA(VLOOKUP(CONCATENATE($AQ$5,$B30,$C30),SC!$A$6:$O$255,14,FALSE),0)</f>
        <v>0</v>
      </c>
      <c r="AR30" s="195">
        <f>_xlfn.IFNA(VLOOKUP(CONCATENATE($AR$5,$B30,$C30),BAL!$A$6:$N$134,14,FALSE),0)</f>
        <v>0</v>
      </c>
      <c r="AS30" s="195">
        <f>_xlfn.IFNA(VLOOKUP(CONCATENATE($AS$5,$B30,$C30),'MR2'!$A$6:$N$124,14,FALSE),0)</f>
        <v>0</v>
      </c>
    </row>
    <row r="31" spans="1:45" x14ac:dyDescent="0.3">
      <c r="A31" s="822"/>
      <c r="B31" s="29"/>
      <c r="C31" s="30"/>
      <c r="D31" s="30"/>
      <c r="E31" s="30"/>
      <c r="F31" s="31"/>
      <c r="G31" s="32"/>
      <c r="H31" s="33">
        <f t="shared" si="2"/>
        <v>0</v>
      </c>
      <c r="I31" s="34">
        <f t="shared" si="3"/>
        <v>0</v>
      </c>
      <c r="J31" s="32">
        <f t="shared" si="0"/>
        <v>12</v>
      </c>
      <c r="K31" s="194">
        <f>_xlfn.IFNA(VLOOKUP(CONCATENATE($K$5,$B31,$C31),'CAP1'!$A$6:$N$107,14,FALSE),0)</f>
        <v>0</v>
      </c>
      <c r="L31" s="194">
        <f>_xlfn.IFNA(VLOOKUP(CONCATENATE($L$5,$B31,$C31),'CAP1'!$A$6:$N$107,14,FALSE),0)</f>
        <v>0</v>
      </c>
      <c r="M31" s="194">
        <f>_xlfn.IFNA(VLOOKUP(CONCATENATE($M$5,$B31,$C31),WEST!$A$6:$N$95,14,FALSE),0)</f>
        <v>0</v>
      </c>
      <c r="N31" s="194">
        <f>_xlfn.IFNA(VLOOKUP(CONCATENATE($N$5,$B31,$C31),MUR!$A$6:$L$131,14,FALSE),0)</f>
        <v>0</v>
      </c>
      <c r="O31" s="194">
        <f>_xlfn.IFNA(VLOOKUP(CONCATENATE($O$5,$B31,$C31),'SER1'!$A$6:$N$110,14,FALSE),0)</f>
        <v>0</v>
      </c>
      <c r="P31" s="194">
        <f>_xlfn.IFNA(VLOOKUP(CONCATENATE($P$5,$B31,$C31),'BUS1'!$A$6:$N$135,14,FALSE),0)</f>
        <v>0</v>
      </c>
      <c r="Q31" s="194">
        <f>_xlfn.IFNA(VLOOKUP(CONCATENATE($Q$5,$B31,$C31),DARD!$A$6:$N$133,14,FALSE),0)</f>
        <v>0</v>
      </c>
      <c r="R31" s="194">
        <f>_xlfn.IFNA(VLOOKUP(CONCATENATE($R$5,$B31,$C31),'BUS2'!F32,FALSE),0)</f>
        <v>0</v>
      </c>
      <c r="S31" s="194">
        <f>_xlfn.IFNA(VLOOKUP(CONCATENATE($S$5,$B31,$C31),'OG1'!$A$6:$N$56,14,FALSE),0)</f>
        <v>0</v>
      </c>
      <c r="T31" s="194">
        <f>_xlfn.IFNA(VLOOKUP(CONCATENATE($T$5,$B31,$C31),'DRY1'!$A$6:$N$135,14,FALSE),0)</f>
        <v>0</v>
      </c>
      <c r="U31" s="194">
        <f>_xlfn.IFNA(VLOOKUP(CONCATENATE($U$5,$B31,$C31),'HO1'!$A$8:$N$135,14,FALSE),0)</f>
        <v>0</v>
      </c>
      <c r="V31" s="194">
        <f>_xlfn.IFNA(VLOOKUP(CONCATENATE($V$5,$B31,$C31),'BUS3'!$A$8:$N$135,14,FALSE),0)</f>
        <v>0</v>
      </c>
      <c r="W31" s="194">
        <f>_xlfn.IFNA(VLOOKUP(CONCATENATE($W$5,$B31,$C31),'DRY2'!$A$6:$N$169,14,FALSE),0)</f>
        <v>0</v>
      </c>
      <c r="X31" s="194">
        <f>_xlfn.IFNA(VLOOKUP(CONCATENATE($X$5,$B31,$C31),'OG2'!$A$6:$N$133,14,FALSE),0)</f>
        <v>0</v>
      </c>
      <c r="Y31" s="194">
        <f>_xlfn.IFNA(VLOOKUP(CONCATENATE($Y$5,$B31,$C31),'MR1'!$A$6:$N$133,14,FALSE),0)</f>
        <v>0</v>
      </c>
      <c r="Z31" s="194">
        <f>_xlfn.IFNA(VLOOKUP(CONCATENATE($Z$5,$B31,$C31),BEV!$A$6:$N$124,14,FALSE),0)</f>
        <v>0</v>
      </c>
      <c r="AA31" s="194">
        <f>_xlfn.IFNA(VLOOKUP(CONCATENATE($AA$5,$B31,$C31),'SER2'!$A$6:$N$135,14,FALSE),0)</f>
        <v>0</v>
      </c>
      <c r="AB31" s="194"/>
      <c r="AC31" s="194">
        <f>_xlfn.IFNA(VLOOKUP(CONCATENATE($AC$5,$B31,$C31),VIR!$A$6:$O$129,14,FALSE),0)</f>
        <v>0</v>
      </c>
      <c r="AD31" s="194" cm="1">
        <f t="array" ref="AD31">_xlfn.IFNA(VLOOKUP(CONCATENATE($AD$5,$B31,$C31),BUP26,AD32:AE43,FALSE),0)</f>
        <v>0</v>
      </c>
      <c r="AE31" s="194">
        <f>_xlfn.IFNA(VLOOKUP(CONCATENATE($AE$5,$B31,$C31),'CAP2'!$A$6:$N$135,14,FALSE),0)</f>
        <v>0</v>
      </c>
      <c r="AF31" s="194">
        <f>_xlfn.IFNA(VLOOKUP(CONCATENATE($AF$5,$B31,$C31),FEST!$A$6:$N$135,14,FALSE),0)</f>
        <v>0</v>
      </c>
      <c r="AG31" s="194">
        <f>_xlfn.IFNA(VLOOKUP(CONCATENATE($AG$5,$B31,$C31),'ESP2'!$A$6:$N$131,14,FALSE),0)</f>
        <v>0</v>
      </c>
      <c r="AH31" s="194">
        <f>_xlfn.IFNA(VLOOKUP(CONCATENATE($AG$5,$B31,$C31),'OG2'!$A$6:$N$131,14,FALSE),0)</f>
        <v>0</v>
      </c>
      <c r="AI31" s="194">
        <f>_xlfn.IFNA(VLOOKUP(CONCATENATE($AI$5,$B31,$C31),'MR2'!$A$6:$N$131,14,FALSE),0)</f>
        <v>0</v>
      </c>
      <c r="AJ31" s="194">
        <f>_xlfn.IFNA(VLOOKUP(CONCATENATE($AJ$5,$B31,$C31),'BUS3'!$A$6:$N$135,14,FALSE),0)</f>
        <v>0</v>
      </c>
      <c r="AK31" s="194">
        <f>_xlfn.IFNA(VLOOKUP(CONCATENATE($AK$5,$B31,$C31),'ESP4'!$A$6:$N$135,14,FALSE),0)</f>
        <v>0</v>
      </c>
      <c r="AL31" s="195">
        <f>_xlfn.IFNA(VLOOKUP(CONCATENATE($AK$5,$B31,$C31),BAL!$A$6:$N$133,14,FALSE),0)</f>
        <v>0</v>
      </c>
      <c r="AM31" s="195">
        <f>_xlfn.IFNA(VLOOKUP(CONCATENATE($AM$5,$B31,$C31),'ESP4'!$A$6:$N$135,14,FALSE),0)</f>
        <v>0</v>
      </c>
      <c r="AN31" s="195">
        <f>_xlfn.IFNA(VLOOKUP(CONCATENATE($AN$5,$B31,$C31),'MR2'!$A$6:$N$77,14,FALSE),0)</f>
        <v>0</v>
      </c>
      <c r="AO31" s="195">
        <f>_xlfn.IFNA(VLOOKUP(CONCATENATE($AO$5,$B31,$C31),'BUS4'!$A$6:$N$250,14,FALSE),0)</f>
        <v>0</v>
      </c>
      <c r="AP31" s="195">
        <f>_xlfn.IFNA(VLOOKUP(CONCATENATE($AP$5,$B31,$C31),'Spare '!$A$6:$N$77,14,FALSE),0)</f>
        <v>0</v>
      </c>
      <c r="AQ31" s="195">
        <f>_xlfn.IFNA(VLOOKUP(CONCATENATE($AQ$5,$B31,$C31),SC!$A$6:$O$255,14,FALSE),0)</f>
        <v>0</v>
      </c>
      <c r="AR31" s="195">
        <f>_xlfn.IFNA(VLOOKUP(CONCATENATE($AR$5,$B31,$C31),BAL!$A$6:$N$134,14,FALSE),0)</f>
        <v>0</v>
      </c>
      <c r="AS31" s="195">
        <f>_xlfn.IFNA(VLOOKUP(CONCATENATE($AS$5,$B31,$C31),'MR2'!$A$6:$N$124,14,FALSE),0)</f>
        <v>0</v>
      </c>
    </row>
    <row r="32" spans="1:45" x14ac:dyDescent="0.3">
      <c r="A32" s="822"/>
      <c r="B32" s="29"/>
      <c r="C32" s="30"/>
      <c r="D32" s="30"/>
      <c r="E32" s="30"/>
      <c r="F32" s="31"/>
      <c r="G32" s="32"/>
      <c r="H32" s="33">
        <f t="shared" si="2"/>
        <v>0</v>
      </c>
      <c r="I32" s="34">
        <f t="shared" si="3"/>
        <v>0</v>
      </c>
      <c r="J32" s="32">
        <f t="shared" si="0"/>
        <v>12</v>
      </c>
      <c r="K32" s="194">
        <f>_xlfn.IFNA(VLOOKUP(CONCATENATE($K$5,$B32,$C32),'CAP1'!$A$6:$N$107,14,FALSE),0)</f>
        <v>0</v>
      </c>
      <c r="L32" s="194">
        <f>_xlfn.IFNA(VLOOKUP(CONCATENATE($L$5,$B32,$C32),'ESP1'!$A$6:$N$135,14,FALSE),0)</f>
        <v>0</v>
      </c>
      <c r="M32" s="194">
        <f>_xlfn.IFNA(VLOOKUP(CONCATENATE($M$5,$B32,$C32),WEST!$A$6:$N$95,14,FALSE),0)</f>
        <v>0</v>
      </c>
      <c r="N32" s="194">
        <f>_xlfn.IFNA(VLOOKUP(CONCATENATE($N$5,$B32,$C32),MUR!$A$6:$L$131,14,FALSE),0)</f>
        <v>0</v>
      </c>
      <c r="O32" s="194">
        <f>_xlfn.IFNA(VLOOKUP(CONCATENATE($O$5,$B32,$C32),'SER1'!$A$6:$N$110,14,FALSE),0)</f>
        <v>0</v>
      </c>
      <c r="P32" s="194">
        <f>_xlfn.IFNA(VLOOKUP(CONCATENATE($P$5,$B32,$C32),'BUS1'!$A$6:$N$135,14,FALSE),0)</f>
        <v>0</v>
      </c>
      <c r="Q32" s="194">
        <f>_xlfn.IFNA(VLOOKUP(CONCATENATE($Q$5,$B32,$C32),DARD!$A$6:$N$133,14,FALSE),0)</f>
        <v>0</v>
      </c>
      <c r="R32" s="194">
        <f>_xlfn.IFNA(VLOOKUP(CONCATENATE($R$5,$B32,$C32),'BUS2'!F33,FALSE),0)</f>
        <v>0</v>
      </c>
      <c r="S32" s="194">
        <f>_xlfn.IFNA(VLOOKUP(CONCATENATE($S$5,$B32,$C32),'OG1'!$A$6:$N$56,14,FALSE),0)</f>
        <v>0</v>
      </c>
      <c r="T32" s="194">
        <f>_xlfn.IFNA(VLOOKUP(CONCATENATE($T$5,$B32,$C32),'DRY1'!$A$6:$N$135,14,FALSE),0)</f>
        <v>0</v>
      </c>
      <c r="U32" s="194">
        <f>_xlfn.IFNA(VLOOKUP(CONCATENATE($U$5,$B32,$C32),'HO1'!$A$8:$N$135,14,FALSE),0)</f>
        <v>0</v>
      </c>
      <c r="V32" s="194">
        <f>_xlfn.IFNA(VLOOKUP(CONCATENATE($V$5,$B32,$C32),'BUS3'!$A$8:$N$135,14,FALSE),0)</f>
        <v>0</v>
      </c>
      <c r="W32" s="194">
        <f>_xlfn.IFNA(VLOOKUP(CONCATENATE($W$5,$B32,$C32),'DRY2'!$A$6:$N$169,14,FALSE),0)</f>
        <v>0</v>
      </c>
      <c r="X32" s="194">
        <f>_xlfn.IFNA(VLOOKUP(CONCATENATE($X$5,$B32,$C32),'OG2'!$A$6:$N$133,14,FALSE),0)</f>
        <v>0</v>
      </c>
      <c r="Y32" s="194">
        <f>_xlfn.IFNA(VLOOKUP(CONCATENATE($Y$5,$B32,$C32),'MR1'!$A$6:$N$133,14,FALSE),0)</f>
        <v>0</v>
      </c>
      <c r="Z32" s="194">
        <f>_xlfn.IFNA(VLOOKUP(CONCATENATE($Z$5,$B32,$C32),BEV!$A$6:$N$124,14,FALSE),0)</f>
        <v>0</v>
      </c>
      <c r="AA32" s="194">
        <f>_xlfn.IFNA(VLOOKUP(CONCATENATE($AA$5,$B32,$C32),'SER2'!$A$6:$N$135,14,FALSE),0)</f>
        <v>0</v>
      </c>
      <c r="AB32" s="194"/>
      <c r="AC32" s="194">
        <f>_xlfn.IFNA(VLOOKUP(CONCATENATE($AC$5,$B32,$C32),VIR!$A$6:$O$129,14,FALSE),0)</f>
        <v>0</v>
      </c>
      <c r="AD32" s="194" cm="1">
        <f t="array" ref="AD32">_xlfn.IFNA(VLOOKUP(CONCATENATE($AD$5,$B32,$C32),BUP27,AD33:AE44,FALSE),0)</f>
        <v>0</v>
      </c>
      <c r="AE32" s="194">
        <f>_xlfn.IFNA(VLOOKUP(CONCATENATE($AE$5,$B32,$C32),'CAP2'!$A$6:$N$135,14,FALSE),0)</f>
        <v>0</v>
      </c>
      <c r="AF32" s="194">
        <f>_xlfn.IFNA(VLOOKUP(CONCATENATE($AF$5,$B32,$C32),FEST!$A$6:$N$135,14,FALSE),0)</f>
        <v>0</v>
      </c>
      <c r="AG32" s="194">
        <f>_xlfn.IFNA(VLOOKUP(CONCATENATE($AG$5,$B32,$C32),'ESP2'!$A$6:$N$131,14,FALSE),0)</f>
        <v>0</v>
      </c>
      <c r="AH32" s="194">
        <f>_xlfn.IFNA(VLOOKUP(CONCATENATE($AG$5,$B32,$C32),'OG2'!$A$6:$N$131,14,FALSE),0)</f>
        <v>0</v>
      </c>
      <c r="AI32" s="194">
        <f>_xlfn.IFNA(VLOOKUP(CONCATENATE($AI$5,$B32,$C32),'MR2'!$A$6:$N$131,14,FALSE),0)</f>
        <v>0</v>
      </c>
      <c r="AJ32" s="194">
        <f>_xlfn.IFNA(VLOOKUP(CONCATENATE($AJ$5,$B32,$C32),'BUS3'!$A$6:$N$135,14,FALSE),0)</f>
        <v>0</v>
      </c>
      <c r="AK32" s="194">
        <f>_xlfn.IFNA(VLOOKUP(CONCATENATE($AK$5,$B32,$C32),'ESP4'!$A$6:$N$135,14,FALSE),0)</f>
        <v>0</v>
      </c>
      <c r="AL32" s="195">
        <f>_xlfn.IFNA(VLOOKUP(CONCATENATE($AK$5,$B32,$C32),BAL!$A$6:$N$133,14,FALSE),0)</f>
        <v>0</v>
      </c>
      <c r="AM32" s="195">
        <f>_xlfn.IFNA(VLOOKUP(CONCATENATE($AM$5,$B32,$C32),'ESP4'!$A$6:$N$135,14,FALSE),0)</f>
        <v>0</v>
      </c>
      <c r="AN32" s="195">
        <f>_xlfn.IFNA(VLOOKUP(CONCATENATE($AN$5,$B32,$C32),'MR2'!$A$6:$N$77,14,FALSE),0)</f>
        <v>0</v>
      </c>
      <c r="AO32" s="195">
        <f>_xlfn.IFNA(VLOOKUP(CONCATENATE($AO$5,$B32,$C32),'BUS4'!$A$6:$N$250,14,FALSE),0)</f>
        <v>0</v>
      </c>
      <c r="AP32" s="195">
        <f>_xlfn.IFNA(VLOOKUP(CONCATENATE($AP$5,$B32,$C32),'Spare '!$A$6:$N$77,14,FALSE),0)</f>
        <v>0</v>
      </c>
      <c r="AQ32" s="195">
        <f>_xlfn.IFNA(VLOOKUP(CONCATENATE($AQ$5,$B32,$C32),SC!$A$6:$O$255,14,FALSE),0)</f>
        <v>0</v>
      </c>
      <c r="AR32" s="195">
        <f>_xlfn.IFNA(VLOOKUP(CONCATENATE($AR$5,$B32,$C32),BAL!$A$6:$N$134,14,FALSE),0)</f>
        <v>0</v>
      </c>
      <c r="AS32" s="195">
        <f>_xlfn.IFNA(VLOOKUP(CONCATENATE($AS$5,$B32,$C32),'MR2'!$A$6:$N$124,14,FALSE),0)</f>
        <v>0</v>
      </c>
    </row>
    <row r="33" spans="1:45" x14ac:dyDescent="0.3">
      <c r="A33" s="822"/>
      <c r="B33" s="29"/>
      <c r="C33" s="30"/>
      <c r="D33" s="30"/>
      <c r="E33" s="30"/>
      <c r="F33" s="31"/>
      <c r="G33" s="32"/>
      <c r="H33" s="33">
        <f t="shared" si="2"/>
        <v>0</v>
      </c>
      <c r="I33" s="34">
        <f t="shared" si="3"/>
        <v>0</v>
      </c>
      <c r="J33" s="32">
        <f t="shared" si="0"/>
        <v>12</v>
      </c>
      <c r="K33" s="194">
        <f>_xlfn.IFNA(VLOOKUP(CONCATENATE($K$5,$B33,$C33),'CAP1'!$A$6:$N$107,14,FALSE),0)</f>
        <v>0</v>
      </c>
      <c r="L33" s="194">
        <f>_xlfn.IFNA(VLOOKUP(CONCATENATE($L$5,$B33,$C33),'ESP1'!$A$6:$N$135,14,FALSE),0)</f>
        <v>0</v>
      </c>
      <c r="M33" s="194">
        <f>_xlfn.IFNA(VLOOKUP(CONCATENATE($M$5,$B33,$C33),WEST!$A$6:$N$95,14,FALSE),0)</f>
        <v>0</v>
      </c>
      <c r="N33" s="194">
        <f>_xlfn.IFNA(VLOOKUP(CONCATENATE($N$5,$B33,$C33),MUR!$A$6:$L$131,14,FALSE),0)</f>
        <v>0</v>
      </c>
      <c r="O33" s="194">
        <f>_xlfn.IFNA(VLOOKUP(CONCATENATE($O$5,$B33,$C33),'SER1'!$A$6:$N$110,14,FALSE),0)</f>
        <v>0</v>
      </c>
      <c r="P33" s="194">
        <f>_xlfn.IFNA(VLOOKUP(CONCATENATE($P$5,$B33,$C33),'BUS1'!$A$6:$N$135,14,FALSE),0)</f>
        <v>0</v>
      </c>
      <c r="Q33" s="194">
        <f>_xlfn.IFNA(VLOOKUP(CONCATENATE($Q$5,$B33,$C33),DARD!$A$6:$N$133,14,FALSE),0)</f>
        <v>0</v>
      </c>
      <c r="R33" s="194">
        <f>_xlfn.IFNA(VLOOKUP(CONCATENATE($R$5,$B33,$C33),'BUS2'!F34,FALSE),0)</f>
        <v>0</v>
      </c>
      <c r="S33" s="194">
        <f>_xlfn.IFNA(VLOOKUP(CONCATENATE($S$5,$B33,$C33),'OG1'!$A$6:$N$56,14,FALSE),0)</f>
        <v>0</v>
      </c>
      <c r="T33" s="194">
        <f>_xlfn.IFNA(VLOOKUP(CONCATENATE($T$5,$B33,$C33),'DRY1'!$A$6:$N$135,14,FALSE),0)</f>
        <v>0</v>
      </c>
      <c r="U33" s="194">
        <f>_xlfn.IFNA(VLOOKUP(CONCATENATE($U$5,$B33,$C33),'HO1'!$A$8:$N$135,14,FALSE),0)</f>
        <v>0</v>
      </c>
      <c r="V33" s="194">
        <f>_xlfn.IFNA(VLOOKUP(CONCATENATE($V$5,$B33,$C33),'BUS3'!$A$8:$N$135,14,FALSE),0)</f>
        <v>0</v>
      </c>
      <c r="W33" s="194">
        <f>_xlfn.IFNA(VLOOKUP(CONCATENATE($W$5,$B33,$C33),'DRY2'!$A$6:$N$169,14,FALSE),0)</f>
        <v>0</v>
      </c>
      <c r="X33" s="194">
        <f>_xlfn.IFNA(VLOOKUP(CONCATENATE($X$5,$B33,$C33),'OG2'!$A$6:$N$133,14,FALSE),0)</f>
        <v>0</v>
      </c>
      <c r="Y33" s="194">
        <f>_xlfn.IFNA(VLOOKUP(CONCATENATE($Y$5,$B33,$C33),'MR1'!$A$6:$N$133,14,FALSE),0)</f>
        <v>0</v>
      </c>
      <c r="Z33" s="194">
        <f>_xlfn.IFNA(VLOOKUP(CONCATENATE($Z$5,$B33,$C33),BEV!$A$6:$N$124,14,FALSE),0)</f>
        <v>0</v>
      </c>
      <c r="AA33" s="194">
        <f>_xlfn.IFNA(VLOOKUP(CONCATENATE($AA$5,$B33,$C33),'SER2'!$A$6:$N$135,14,FALSE),0)</f>
        <v>0</v>
      </c>
      <c r="AB33" s="194"/>
      <c r="AC33" s="194">
        <f>_xlfn.IFNA(VLOOKUP(CONCATENATE($AC$5,$B33,$C33),VIR!$A$6:$O$129,14,FALSE),0)</f>
        <v>0</v>
      </c>
      <c r="AD33" s="194" cm="1">
        <f t="array" ref="AD33">_xlfn.IFNA(VLOOKUP(CONCATENATE($AD$5,$B33,$C33),BUP28,AD34:AE45,FALSE),0)</f>
        <v>0</v>
      </c>
      <c r="AE33" s="194">
        <f>_xlfn.IFNA(VLOOKUP(CONCATENATE($AE$5,$B33,$C33),'CAP2'!$A$6:$N$135,14,FALSE),0)</f>
        <v>0</v>
      </c>
      <c r="AF33" s="194">
        <f>_xlfn.IFNA(VLOOKUP(CONCATENATE($AF$5,$B33,$C33),FEST!$A$6:$N$135,14,FALSE),0)</f>
        <v>0</v>
      </c>
      <c r="AG33" s="194">
        <f>_xlfn.IFNA(VLOOKUP(CONCATENATE($AG$5,$B33,$C33),'ESP2'!$A$6:$N$131,14,FALSE),0)</f>
        <v>0</v>
      </c>
      <c r="AH33" s="194">
        <f>_xlfn.IFNA(VLOOKUP(CONCATENATE($AG$5,$B33,$C33),'OG2'!$A$6:$N$131,14,FALSE),0)</f>
        <v>0</v>
      </c>
      <c r="AI33" s="194">
        <f>_xlfn.IFNA(VLOOKUP(CONCATENATE($AI$5,$B33,$C33),'MR2'!$A$6:$N$131,14,FALSE),0)</f>
        <v>0</v>
      </c>
      <c r="AJ33" s="194">
        <f>_xlfn.IFNA(VLOOKUP(CONCATENATE($AJ$5,$B33,$C33),'BUS3'!$A$6:$N$135,14,FALSE),0)</f>
        <v>0</v>
      </c>
      <c r="AK33" s="194">
        <f>_xlfn.IFNA(VLOOKUP(CONCATENATE($AK$5,$B33,$C33),'ESP4'!$A$6:$N$135,14,FALSE),0)</f>
        <v>0</v>
      </c>
      <c r="AL33" s="195">
        <f>_xlfn.IFNA(VLOOKUP(CONCATENATE($AK$5,$B33,$C33),BAL!$A$6:$N$133,14,FALSE),0)</f>
        <v>0</v>
      </c>
      <c r="AM33" s="195">
        <f>_xlfn.IFNA(VLOOKUP(CONCATENATE($AM$5,$B33,$C33),'ESP4'!$A$6:$N$135,14,FALSE),0)</f>
        <v>0</v>
      </c>
      <c r="AN33" s="195">
        <f>_xlfn.IFNA(VLOOKUP(CONCATENATE($AN$5,$B33,$C33),'MR2'!$A$6:$N$77,14,FALSE),0)</f>
        <v>0</v>
      </c>
      <c r="AO33" s="195">
        <f>_xlfn.IFNA(VLOOKUP(CONCATENATE($AO$5,$B33,$C33),'BUS4'!$A$6:$N$250,14,FALSE),0)</f>
        <v>0</v>
      </c>
      <c r="AP33" s="195">
        <f>_xlfn.IFNA(VLOOKUP(CONCATENATE($AP$5,$B33,$C33),'Spare '!$A$6:$N$77,14,FALSE),0)</f>
        <v>0</v>
      </c>
      <c r="AQ33" s="195">
        <f>_xlfn.IFNA(VLOOKUP(CONCATENATE($AQ$5,$B33,$C33),SC!$A$6:$O$255,14,FALSE),0)</f>
        <v>0</v>
      </c>
      <c r="AR33" s="195">
        <f>_xlfn.IFNA(VLOOKUP(CONCATENATE($AR$5,$B33,$C33),BAL!$A$6:$N$134,14,FALSE),0)</f>
        <v>0</v>
      </c>
      <c r="AS33" s="195">
        <f>_xlfn.IFNA(VLOOKUP(CONCATENATE($AS$5,$B33,$C33),'MR2'!$A$6:$N$124,14,FALSE),0)</f>
        <v>0</v>
      </c>
    </row>
    <row r="34" spans="1:45" x14ac:dyDescent="0.3">
      <c r="A34" s="822"/>
      <c r="B34" s="29"/>
      <c r="C34" s="30"/>
      <c r="D34" s="30"/>
      <c r="E34" s="30"/>
      <c r="F34" s="31"/>
      <c r="G34" s="32"/>
      <c r="H34" s="33">
        <f t="shared" si="2"/>
        <v>0</v>
      </c>
      <c r="I34" s="34">
        <f t="shared" si="3"/>
        <v>0</v>
      </c>
      <c r="J34" s="32">
        <f t="shared" si="0"/>
        <v>12</v>
      </c>
      <c r="K34" s="194">
        <f>_xlfn.IFNA(VLOOKUP(CONCATENATE($K$5,$B34,$C34),'CAP1'!$A$6:$N$107,14,FALSE),0)</f>
        <v>0</v>
      </c>
      <c r="L34" s="194">
        <f>_xlfn.IFNA(VLOOKUP(CONCATENATE($L$5,$B34,$C34),'ESP1'!$A$6:$N$135,14,FALSE),0)</f>
        <v>0</v>
      </c>
      <c r="M34" s="194">
        <f>_xlfn.IFNA(VLOOKUP(CONCATENATE($M$5,$B34,$C34),WEST!$A$6:$N$95,14,FALSE),0)</f>
        <v>0</v>
      </c>
      <c r="N34" s="194">
        <f>_xlfn.IFNA(VLOOKUP(CONCATENATE($N$5,$B34,$C34),MUR!$A$6:$L$131,14,FALSE),0)</f>
        <v>0</v>
      </c>
      <c r="O34" s="194">
        <f>_xlfn.IFNA(VLOOKUP(CONCATENATE($O$5,$B34,$C34),'SER1'!$A$6:$N$110,14,FALSE),0)</f>
        <v>0</v>
      </c>
      <c r="P34" s="194">
        <f>_xlfn.IFNA(VLOOKUP(CONCATENATE($P$5,$B34,$C34),'BUS1'!$A$6:$N$135,14,FALSE),0)</f>
        <v>0</v>
      </c>
      <c r="Q34" s="194">
        <f>_xlfn.IFNA(VLOOKUP(CONCATENATE($Q$5,$B34,$C34),DARD!$A$6:$N$133,14,FALSE),0)</f>
        <v>0</v>
      </c>
      <c r="R34" s="194">
        <f>_xlfn.IFNA(VLOOKUP(CONCATENATE($R$5,$B34,$C34),'BUS2'!F35,FALSE),0)</f>
        <v>0</v>
      </c>
      <c r="S34" s="194">
        <f>_xlfn.IFNA(VLOOKUP(CONCATENATE($S$5,$B34,$C34),'OG1'!$A$6:$N$56,14,FALSE),0)</f>
        <v>0</v>
      </c>
      <c r="T34" s="194">
        <f>_xlfn.IFNA(VLOOKUP(CONCATENATE($T$5,$B34,$C34),'DRY1'!$A$6:$N$135,14,FALSE),0)</f>
        <v>0</v>
      </c>
      <c r="U34" s="194">
        <f>_xlfn.IFNA(VLOOKUP(CONCATENATE($U$5,$B34,$C34),'HO1'!$A$8:$N$135,14,FALSE),0)</f>
        <v>0</v>
      </c>
      <c r="V34" s="194">
        <f>_xlfn.IFNA(VLOOKUP(CONCATENATE($V$5,$B34,$C34),'BUS3'!$A$8:$N$135,14,FALSE),0)</f>
        <v>0</v>
      </c>
      <c r="W34" s="194">
        <f>_xlfn.IFNA(VLOOKUP(CONCATENATE($W$5,$B34,$C34),'DRY2'!$A$6:$N$169,14,FALSE),0)</f>
        <v>0</v>
      </c>
      <c r="X34" s="194">
        <f>_xlfn.IFNA(VLOOKUP(CONCATENATE($X$5,$B34,$C34),'OG2'!$A$6:$N$133,14,FALSE),0)</f>
        <v>0</v>
      </c>
      <c r="Y34" s="194">
        <f>_xlfn.IFNA(VLOOKUP(CONCATENATE($Y$5,$B34,$C34),'MR1'!$A$6:$N$133,14,FALSE),0)</f>
        <v>0</v>
      </c>
      <c r="Z34" s="194">
        <f>_xlfn.IFNA(VLOOKUP(CONCATENATE($Z$5,$B34,$C34),BEV!$A$6:$N$124,14,FALSE),0)</f>
        <v>0</v>
      </c>
      <c r="AA34" s="194">
        <f>_xlfn.IFNA(VLOOKUP(CONCATENATE($AA$5,$B34,$C34),'SER2'!$A$6:$N$135,14,FALSE),0)</f>
        <v>0</v>
      </c>
      <c r="AB34" s="194"/>
      <c r="AC34" s="194">
        <f>_xlfn.IFNA(VLOOKUP(CONCATENATE($AC$5,$B34,$C34),VIR!$A$6:$O$129,14,FALSE),0)</f>
        <v>0</v>
      </c>
      <c r="AD34" s="194" cm="1">
        <f t="array" ref="AD34">_xlfn.IFNA(VLOOKUP(CONCATENATE($AD$5,$B34,$C34),BUP29,AD35:AE46,FALSE),0)</f>
        <v>0</v>
      </c>
      <c r="AE34" s="194">
        <f>_xlfn.IFNA(VLOOKUP(CONCATENATE($AE$5,$B34,$C34),'CAP2'!$A$6:$N$135,14,FALSE),0)</f>
        <v>0</v>
      </c>
      <c r="AF34" s="194">
        <f>_xlfn.IFNA(VLOOKUP(CONCATENATE($AF$5,$B34,$C34),FEST!$A$6:$N$135,14,FALSE),0)</f>
        <v>0</v>
      </c>
      <c r="AG34" s="194">
        <f>_xlfn.IFNA(VLOOKUP(CONCATENATE($AG$5,$B34,$C34),'ESP2'!$A$6:$N$131,14,FALSE),0)</f>
        <v>0</v>
      </c>
      <c r="AH34" s="194">
        <f>_xlfn.IFNA(VLOOKUP(CONCATENATE($AG$5,$B34,$C34),'OG2'!$A$6:$N$131,14,FALSE),0)</f>
        <v>0</v>
      </c>
      <c r="AI34" s="194">
        <f>_xlfn.IFNA(VLOOKUP(CONCATENATE($AI$5,$B34,$C34),'MR2'!$A$6:$N$131,14,FALSE),0)</f>
        <v>0</v>
      </c>
      <c r="AJ34" s="194">
        <f>_xlfn.IFNA(VLOOKUP(CONCATENATE($AJ$5,$B34,$C34),'BUS3'!$A$6:$N$135,14,FALSE),0)</f>
        <v>0</v>
      </c>
      <c r="AK34" s="194">
        <f>_xlfn.IFNA(VLOOKUP(CONCATENATE($AK$5,$B34,$C34),'ESP4'!$A$6:$N$135,14,FALSE),0)</f>
        <v>0</v>
      </c>
      <c r="AL34" s="195">
        <f>_xlfn.IFNA(VLOOKUP(CONCATENATE($AK$5,$B34,$C34),BAL!$A$6:$N$133,14,FALSE),0)</f>
        <v>0</v>
      </c>
      <c r="AM34" s="195">
        <f>_xlfn.IFNA(VLOOKUP(CONCATENATE($AM$5,$B34,$C34),'ESP4'!$A$6:$N$135,14,FALSE),0)</f>
        <v>0</v>
      </c>
      <c r="AN34" s="195">
        <f>_xlfn.IFNA(VLOOKUP(CONCATENATE($AN$5,$B34,$C34),'MR2'!$A$6:$N$77,14,FALSE),0)</f>
        <v>0</v>
      </c>
      <c r="AO34" s="195">
        <f>_xlfn.IFNA(VLOOKUP(CONCATENATE($AO$5,$B34,$C34),'BUS4'!$A$6:$N$250,14,FALSE),0)</f>
        <v>0</v>
      </c>
      <c r="AP34" s="195">
        <f>_xlfn.IFNA(VLOOKUP(CONCATENATE($AP$5,$B34,$C34),'Spare '!$A$6:$N$77,14,FALSE),0)</f>
        <v>0</v>
      </c>
      <c r="AQ34" s="195">
        <f>_xlfn.IFNA(VLOOKUP(CONCATENATE($AQ$5,$B34,$C34),SC!$A$6:$O$255,14,FALSE),0)</f>
        <v>0</v>
      </c>
      <c r="AR34" s="195">
        <f>_xlfn.IFNA(VLOOKUP(CONCATENATE($AR$5,$B34,$C34),BAL!$A$6:$N$134,14,FALSE),0)</f>
        <v>0</v>
      </c>
      <c r="AS34" s="195">
        <f>_xlfn.IFNA(VLOOKUP(CONCATENATE($AS$5,$B34,$C34),'MR2'!$A$6:$N$124,14,FALSE),0)</f>
        <v>0</v>
      </c>
    </row>
    <row r="35" spans="1:45" x14ac:dyDescent="0.3">
      <c r="A35" s="822"/>
      <c r="B35" s="29"/>
      <c r="C35" s="30"/>
      <c r="D35" s="30"/>
      <c r="E35" s="30"/>
      <c r="F35" s="31"/>
      <c r="G35" s="32"/>
      <c r="H35" s="33">
        <f t="shared" si="2"/>
        <v>0</v>
      </c>
      <c r="I35" s="34">
        <f t="shared" si="3"/>
        <v>0</v>
      </c>
      <c r="J35" s="32">
        <f t="shared" si="0"/>
        <v>12</v>
      </c>
      <c r="K35" s="194">
        <f>_xlfn.IFNA(VLOOKUP(CONCATENATE($K$5,$B35,$C35),'CAP1'!$A$6:$N$107,14,FALSE),0)</f>
        <v>0</v>
      </c>
      <c r="L35" s="194">
        <f>_xlfn.IFNA(VLOOKUP(CONCATENATE($L$5,$B35,$C35),'ESP1'!$A$6:$N$135,14,FALSE),0)</f>
        <v>0</v>
      </c>
      <c r="M35" s="194">
        <f>_xlfn.IFNA(VLOOKUP(CONCATENATE($M$5,$B35,$C35),WEST!$A$6:$N$95,14,FALSE),0)</f>
        <v>0</v>
      </c>
      <c r="N35" s="194">
        <f>_xlfn.IFNA(VLOOKUP(CONCATENATE($N$5,$B35,$C35),MUR!$A$6:$L$131,14,FALSE),0)</f>
        <v>0</v>
      </c>
      <c r="O35" s="194">
        <f>_xlfn.IFNA(VLOOKUP(CONCATENATE($O$5,$B35,$C35),'SER1'!$A$6:$N$110,14,FALSE),0)</f>
        <v>0</v>
      </c>
      <c r="P35" s="194">
        <f>_xlfn.IFNA(VLOOKUP(CONCATENATE($P$5,$B35,$C35),'BUS1'!$A$6:$N$135,14,FALSE),0)</f>
        <v>0</v>
      </c>
      <c r="Q35" s="194">
        <f>_xlfn.IFNA(VLOOKUP(CONCATENATE($Q$5,$B35,$C35),DARD!$A$6:$N$133,14,FALSE),0)</f>
        <v>0</v>
      </c>
      <c r="R35" s="194">
        <f>_xlfn.IFNA(VLOOKUP(CONCATENATE($R$5,$B35,$C35),'BUS2'!F36,FALSE),0)</f>
        <v>0</v>
      </c>
      <c r="S35" s="194">
        <f>_xlfn.IFNA(VLOOKUP(CONCATENATE($S$5,$B35,$C35),'OG1'!$A$6:$N$56,14,FALSE),0)</f>
        <v>0</v>
      </c>
      <c r="T35" s="194">
        <f>_xlfn.IFNA(VLOOKUP(CONCATENATE($T$5,$B35,$C35),'DRY1'!$A$6:$N$135,14,FALSE),0)</f>
        <v>0</v>
      </c>
      <c r="U35" s="194">
        <f>_xlfn.IFNA(VLOOKUP(CONCATENATE($U$5,$B35,$C35),'HO1'!$A$8:$N$135,14,FALSE),0)</f>
        <v>0</v>
      </c>
      <c r="V35" s="194">
        <f>_xlfn.IFNA(VLOOKUP(CONCATENATE($V$5,$B35,$C35),'BUS3'!$A$8:$N$135,14,FALSE),0)</f>
        <v>0</v>
      </c>
      <c r="W35" s="194">
        <f>_xlfn.IFNA(VLOOKUP(CONCATENATE($W$5,$B35,$C35),'DRY2'!$A$6:$N$169,14,FALSE),0)</f>
        <v>0</v>
      </c>
      <c r="X35" s="194">
        <f>_xlfn.IFNA(VLOOKUP(CONCATENATE($X$5,$B35,$C35),'OG2'!$A$6:$N$133,14,FALSE),0)</f>
        <v>0</v>
      </c>
      <c r="Y35" s="194">
        <f>_xlfn.IFNA(VLOOKUP(CONCATENATE($Y$5,$B35,$C35),'MR1'!$A$6:$N$133,14,FALSE),0)</f>
        <v>0</v>
      </c>
      <c r="Z35" s="194">
        <f>_xlfn.IFNA(VLOOKUP(CONCATENATE($Z$5,$B35,$C35),BEV!$A$6:$N$124,14,FALSE),0)</f>
        <v>0</v>
      </c>
      <c r="AA35" s="194">
        <f>_xlfn.IFNA(VLOOKUP(CONCATENATE($AA$5,$B35,$C35),'SER2'!$A$6:$N$135,14,FALSE),0)</f>
        <v>0</v>
      </c>
      <c r="AB35" s="194"/>
      <c r="AC35" s="194">
        <f>_xlfn.IFNA(VLOOKUP(CONCATENATE($AC$5,$B35,$C35),VIR!$A$6:$O$129,14,FALSE),0)</f>
        <v>0</v>
      </c>
      <c r="AD35" s="194" cm="1">
        <f t="array" ref="AD35">_xlfn.IFNA(VLOOKUP(CONCATENATE($AD$5,$B35,$C35),BUP30,AD36:AE47,FALSE),0)</f>
        <v>0</v>
      </c>
      <c r="AE35" s="194">
        <f>_xlfn.IFNA(VLOOKUP(CONCATENATE($AE$5,$B35,$C35),'CAP2'!$A$6:$N$135,14,FALSE),0)</f>
        <v>0</v>
      </c>
      <c r="AF35" s="194">
        <f>_xlfn.IFNA(VLOOKUP(CONCATENATE($AF$5,$B35,$C35),FEST!$A$6:$N$135,14,FALSE),0)</f>
        <v>0</v>
      </c>
      <c r="AG35" s="194">
        <f>_xlfn.IFNA(VLOOKUP(CONCATENATE($AG$5,$B35,$C35),'ESP2'!$A$6:$N$131,14,FALSE),0)</f>
        <v>0</v>
      </c>
      <c r="AH35" s="194">
        <f>_xlfn.IFNA(VLOOKUP(CONCATENATE($AG$5,$B35,$C35),'OG2'!$A$6:$N$131,14,FALSE),0)</f>
        <v>0</v>
      </c>
      <c r="AI35" s="194">
        <f>_xlfn.IFNA(VLOOKUP(CONCATENATE($AI$5,$B35,$C35),'MR2'!$A$6:$N$131,14,FALSE),0)</f>
        <v>0</v>
      </c>
      <c r="AJ35" s="194">
        <f>_xlfn.IFNA(VLOOKUP(CONCATENATE($AJ$5,$B35,$C35),'BUS3'!$A$6:$N$135,14,FALSE),0)</f>
        <v>0</v>
      </c>
      <c r="AK35" s="194">
        <f>_xlfn.IFNA(VLOOKUP(CONCATENATE($AK$5,$B35,$C35),'ESP4'!$A$6:$N$135,14,FALSE),0)</f>
        <v>0</v>
      </c>
      <c r="AL35" s="195">
        <f>_xlfn.IFNA(VLOOKUP(CONCATENATE($AK$5,$B35,$C35),BAL!$A$6:$N$133,14,FALSE),0)</f>
        <v>0</v>
      </c>
      <c r="AM35" s="195">
        <f>_xlfn.IFNA(VLOOKUP(CONCATENATE($AM$5,$B35,$C35),'ESP4'!$A$6:$N$135,14,FALSE),0)</f>
        <v>0</v>
      </c>
      <c r="AN35" s="195">
        <f>_xlfn.IFNA(VLOOKUP(CONCATENATE($AN$5,$B35,$C35),'MR2'!$A$6:$N$77,14,FALSE),0)</f>
        <v>0</v>
      </c>
      <c r="AO35" s="195">
        <f>_xlfn.IFNA(VLOOKUP(CONCATENATE($AO$5,$B35,$C35),'BUS4'!$A$6:$N$250,14,FALSE),0)</f>
        <v>0</v>
      </c>
      <c r="AP35" s="195">
        <f>_xlfn.IFNA(VLOOKUP(CONCATENATE($AP$5,$B35,$C35),'Spare '!$A$6:$N$77,14,FALSE),0)</f>
        <v>0</v>
      </c>
      <c r="AQ35" s="195">
        <f>_xlfn.IFNA(VLOOKUP(CONCATENATE($AQ$5,$B35,$C35),SC!$A$6:$O$255,14,FALSE),0)</f>
        <v>0</v>
      </c>
      <c r="AR35" s="195">
        <f>_xlfn.IFNA(VLOOKUP(CONCATENATE($AR$5,$B35,$C35),BAL!$A$6:$N$134,14,FALSE),0)</f>
        <v>0</v>
      </c>
      <c r="AS35" s="195">
        <f>_xlfn.IFNA(VLOOKUP(CONCATENATE($AS$5,$B35,$C35),'MR2'!$A$6:$N$124,14,FALSE),0)</f>
        <v>0</v>
      </c>
    </row>
    <row r="36" spans="1:45" x14ac:dyDescent="0.3">
      <c r="A36" s="822"/>
      <c r="B36" s="29"/>
      <c r="C36" s="30"/>
      <c r="D36" s="30"/>
      <c r="E36" s="30"/>
      <c r="F36" s="31"/>
      <c r="G36" s="32"/>
      <c r="H36" s="33">
        <f t="shared" si="2"/>
        <v>0</v>
      </c>
      <c r="I36" s="34">
        <f t="shared" si="3"/>
        <v>0</v>
      </c>
      <c r="J36" s="32">
        <f t="shared" si="0"/>
        <v>12</v>
      </c>
      <c r="K36" s="194">
        <f>_xlfn.IFNA(VLOOKUP(CONCATENATE($K$5,$B36,$C36),'CAP1'!$A$6:$N$107,14,FALSE),0)</f>
        <v>0</v>
      </c>
      <c r="L36" s="194">
        <f>_xlfn.IFNA(VLOOKUP(CONCATENATE($L$5,$B36,$C36),'ESP1'!$A$6:$N$135,14,FALSE),0)</f>
        <v>0</v>
      </c>
      <c r="M36" s="194">
        <f>_xlfn.IFNA(VLOOKUP(CONCATENATE($M$5,$B36,$C36),WEST!$A$6:$N$95,14,FALSE),0)</f>
        <v>0</v>
      </c>
      <c r="N36" s="194">
        <f>_xlfn.IFNA(VLOOKUP(CONCATENATE($N$5,$B36,$C36),MUR!$A$6:$L$131,14,FALSE),0)</f>
        <v>0</v>
      </c>
      <c r="O36" s="194">
        <f>_xlfn.IFNA(VLOOKUP(CONCATENATE($O$5,$B36,$C36),'SER1'!$A$6:$N$110,14,FALSE),0)</f>
        <v>0</v>
      </c>
      <c r="P36" s="194">
        <f>_xlfn.IFNA(VLOOKUP(CONCATENATE($P$5,$B36,$C36),'BUS1'!$A$6:$N$135,14,FALSE),0)</f>
        <v>0</v>
      </c>
      <c r="Q36" s="194">
        <f>_xlfn.IFNA(VLOOKUP(CONCATENATE($Q$5,$B36,$C36),DARD!$A$6:$N$133,14,FALSE),0)</f>
        <v>0</v>
      </c>
      <c r="R36" s="194">
        <f>_xlfn.IFNA(VLOOKUP(CONCATENATE($R$5,$B36,$C36),'BUS2'!F37,FALSE),0)</f>
        <v>0</v>
      </c>
      <c r="S36" s="194">
        <f>_xlfn.IFNA(VLOOKUP(CONCATENATE($S$5,$B36,$C36),'OG1'!$A$6:$N$56,14,FALSE),0)</f>
        <v>0</v>
      </c>
      <c r="T36" s="194">
        <f>_xlfn.IFNA(VLOOKUP(CONCATENATE($T$5,$B36,$C36),'DRY1'!$A$6:$N$135,14,FALSE),0)</f>
        <v>0</v>
      </c>
      <c r="U36" s="194">
        <f>_xlfn.IFNA(VLOOKUP(CONCATENATE($U$5,$B36,$C36),'HO1'!$A$8:$N$135,14,FALSE),0)</f>
        <v>0</v>
      </c>
      <c r="V36" s="194">
        <f>_xlfn.IFNA(VLOOKUP(CONCATENATE($V$5,$B36,$C36),'BUS3'!$A$8:$N$135,14,FALSE),0)</f>
        <v>0</v>
      </c>
      <c r="W36" s="194">
        <f>_xlfn.IFNA(VLOOKUP(CONCATENATE($W$5,$B36,$C36),'DRY2'!$A$6:$N$169,14,FALSE),0)</f>
        <v>0</v>
      </c>
      <c r="X36" s="194">
        <f>_xlfn.IFNA(VLOOKUP(CONCATENATE($X$5,$B36,$C36),'OG2'!$A$6:$N$133,14,FALSE),0)</f>
        <v>0</v>
      </c>
      <c r="Y36" s="194">
        <f>_xlfn.IFNA(VLOOKUP(CONCATENATE($Y$5,$B36,$C36),'MR1'!$A$6:$N$133,14,FALSE),0)</f>
        <v>0</v>
      </c>
      <c r="Z36" s="194">
        <f>_xlfn.IFNA(VLOOKUP(CONCATENATE($Z$5,$B36,$C36),BEV!$A$6:$N$124,14,FALSE),0)</f>
        <v>0</v>
      </c>
      <c r="AA36" s="194">
        <f>_xlfn.IFNA(VLOOKUP(CONCATENATE($AA$5,$B36,$C36),'SER2'!$A$6:$N$135,14,FALSE),0)</f>
        <v>0</v>
      </c>
      <c r="AB36" s="194">
        <f>_xlfn.IFNA(VLOOKUP(CONCATENATE($AC$5,$B36,$C36),VIR!$A$6:$O$129,14,FALSE),0)</f>
        <v>0</v>
      </c>
      <c r="AC36" s="194">
        <f>_xlfn.IFNA(VLOOKUP(CONCATENATE($AC$5,$B36,$C36),VIR!$A$6:$O$129,14,FALSE),0)</f>
        <v>0</v>
      </c>
      <c r="AD36" s="194" cm="1">
        <f t="array" ref="AD36">_xlfn.IFNA(VLOOKUP(CONCATENATE($AD$5,$B36,$C36),BUP31,AD37:AE48,FALSE),0)</f>
        <v>0</v>
      </c>
      <c r="AE36" s="194">
        <f>_xlfn.IFNA(VLOOKUP(CONCATENATE($AE$5,$B36,$C36),'CAP2'!$A$6:$N$135,14,FALSE),0)</f>
        <v>0</v>
      </c>
      <c r="AF36" s="194">
        <f>_xlfn.IFNA(VLOOKUP(CONCATENATE($AF$5,$B36,$C36),FEST!$A$6:$N$135,14,FALSE),0)</f>
        <v>0</v>
      </c>
      <c r="AG36" s="194">
        <f>_xlfn.IFNA(VLOOKUP(CONCATENATE($AG$5,$B36,$C36),'ESP2'!$A$6:$N$131,14,FALSE),0)</f>
        <v>0</v>
      </c>
      <c r="AH36" s="194">
        <f>_xlfn.IFNA(VLOOKUP(CONCATENATE($AG$5,$B36,$C36),'OG2'!$A$6:$N$131,14,FALSE),0)</f>
        <v>0</v>
      </c>
      <c r="AI36" s="194">
        <f>_xlfn.IFNA(VLOOKUP(CONCATENATE($AI$5,$B36,$C36),'BUN2'!$A$6:$N$134,14,FALSE),0)</f>
        <v>0</v>
      </c>
      <c r="AJ36" s="194">
        <f>_xlfn.IFNA(VLOOKUP(CONCATENATE($AJ$5,$B36,$C36),SC!$A$6:$N$135,14,FALSE),0)</f>
        <v>0</v>
      </c>
      <c r="AK36" s="194">
        <f>_xlfn.IFNA(VLOOKUP(CONCATENATE($AK$5,$B36,$C36),'MR3'!$A$6:$N$133,14,FALSE),0)</f>
        <v>0</v>
      </c>
      <c r="AL36" s="195">
        <f>_xlfn.IFNA(VLOOKUP(CONCATENATE($AK$5,$B36,$C36),BAL!$A$6:$N$133,14,FALSE),0)</f>
        <v>0</v>
      </c>
      <c r="AM36" s="195">
        <f>_xlfn.IFNA(VLOOKUP(CONCATENATE($AM$5,$B36,$C36),'ESP4'!$A$6:$N$135,14,FALSE),0)</f>
        <v>0</v>
      </c>
      <c r="AN36" s="195">
        <f>_xlfn.IFNA(VLOOKUP(CONCATENATE($AN$5,$B36,$C36),'MR2'!$A$6:$N$77,14,FALSE),0)</f>
        <v>0</v>
      </c>
      <c r="AO36" s="195">
        <f>_xlfn.IFNA(VLOOKUP(CONCATENATE($AO$5,$B36,$C36),'BUS4'!$A$6:$N$250,14,FALSE),0)</f>
        <v>0</v>
      </c>
      <c r="AP36" s="195">
        <f>_xlfn.IFNA(VLOOKUP(CONCATENATE($AP$5,$B36,$C36),'Spare '!$A$6:$N$77,14,FALSE),0)</f>
        <v>0</v>
      </c>
      <c r="AQ36" s="195">
        <f>_xlfn.IFNA(VLOOKUP(CONCATENATE($AQ$5,$B36,$C36),SC!$A$6:$O$255,14,FALSE),0)</f>
        <v>0</v>
      </c>
      <c r="AR36" s="195">
        <f>_xlfn.IFNA(VLOOKUP(CONCATENATE($AR$5,$B36,$C36),BAL!$A$6:$N$134,14,FALSE),0)</f>
        <v>0</v>
      </c>
      <c r="AS36" s="195">
        <f>_xlfn.IFNA(VLOOKUP(CONCATENATE($AS$5,$B36,$C36),'MR2'!$A$6:$N$124,14,FALSE),0)</f>
        <v>0</v>
      </c>
    </row>
    <row r="37" spans="1:45" x14ac:dyDescent="0.3">
      <c r="A37" s="822"/>
      <c r="B37" s="29"/>
      <c r="C37" s="30"/>
      <c r="D37" s="30"/>
      <c r="E37" s="30"/>
      <c r="F37" s="31"/>
      <c r="G37" s="32"/>
      <c r="H37" s="33">
        <f t="shared" si="2"/>
        <v>0</v>
      </c>
      <c r="I37" s="34">
        <f t="shared" si="3"/>
        <v>0</v>
      </c>
      <c r="J37" s="32">
        <f t="shared" si="0"/>
        <v>12</v>
      </c>
      <c r="K37" s="194">
        <f>_xlfn.IFNA(VLOOKUP(CONCATENATE($K$5,$B37,$C37),'CAP1'!$A$6:$N$107,14,FALSE),0)</f>
        <v>0</v>
      </c>
      <c r="L37" s="194">
        <f>_xlfn.IFNA(VLOOKUP(CONCATENATE($L$5,$B37,$C37),'ESP1'!$A$6:$N$135,14,FALSE),0)</f>
        <v>0</v>
      </c>
      <c r="M37" s="194">
        <f>_xlfn.IFNA(VLOOKUP(CONCATENATE($M$5,$B37,$C37),WEST!$A$6:$N$95,14,FALSE),0)</f>
        <v>0</v>
      </c>
      <c r="N37" s="194">
        <f>_xlfn.IFNA(VLOOKUP(CONCATENATE($N$5,$B37,$C37),MUR!$A$6:$L$131,14,FALSE),0)</f>
        <v>0</v>
      </c>
      <c r="O37" s="194">
        <f>_xlfn.IFNA(VLOOKUP(CONCATENATE($O$5,$B37,$C37),'SER1'!$A$6:$N$110,14,FALSE),0)</f>
        <v>0</v>
      </c>
      <c r="P37" s="194">
        <f>_xlfn.IFNA(VLOOKUP(CONCATENATE($P$5,$B37,$C37),'BUS1'!$A$6:$N$135,14,FALSE),0)</f>
        <v>0</v>
      </c>
      <c r="Q37" s="194">
        <f>_xlfn.IFNA(VLOOKUP(CONCATENATE($Q$5,$B37,$C37),DARD!$A$6:$N$133,14,FALSE),0)</f>
        <v>0</v>
      </c>
      <c r="R37" s="194">
        <f>_xlfn.IFNA(VLOOKUP(CONCATENATE($R$5,$B37,$C37),'BUS2'!F38,FALSE),0)</f>
        <v>0</v>
      </c>
      <c r="S37" s="194">
        <f>_xlfn.IFNA(VLOOKUP(CONCATENATE($S$5,$B37,$C37),'OG1'!$A$6:$N$56,14,FALSE),0)</f>
        <v>0</v>
      </c>
      <c r="T37" s="194">
        <f>_xlfn.IFNA(VLOOKUP(CONCATENATE($T$5,$B37,$C37),'DRY1'!$A$6:$N$135,14,FALSE),0)</f>
        <v>0</v>
      </c>
      <c r="U37" s="194">
        <f>_xlfn.IFNA(VLOOKUP(CONCATENATE($U$5,$B37,$C37),'HO1'!$A$8:$N$135,14,FALSE),0)</f>
        <v>0</v>
      </c>
      <c r="V37" s="194">
        <f>_xlfn.IFNA(VLOOKUP(CONCATENATE($V$5,$B37,$C37),'BUS3'!$A$8:$N$135,14,FALSE),0)</f>
        <v>0</v>
      </c>
      <c r="W37" s="194">
        <f>_xlfn.IFNA(VLOOKUP(CONCATENATE($W$5,$B37,$C37),'DRY2'!$A$6:$N$169,14,FALSE),0)</f>
        <v>0</v>
      </c>
      <c r="X37" s="194">
        <f>_xlfn.IFNA(VLOOKUP(CONCATENATE($X$5,$B37,$C37),'OG2'!$A$6:$N$133,14,FALSE),0)</f>
        <v>0</v>
      </c>
      <c r="Y37" s="194">
        <f>_xlfn.IFNA(VLOOKUP(CONCATENATE($Y$5,$B37,$C37),'MR1'!$A$6:$N$133,14,FALSE),0)</f>
        <v>0</v>
      </c>
      <c r="Z37" s="194">
        <f>_xlfn.IFNA(VLOOKUP(CONCATENATE($Z$5,$B37,$C37),BEV!$A$6:$N$124,14,FALSE),0)</f>
        <v>0</v>
      </c>
      <c r="AA37" s="194">
        <f>_xlfn.IFNA(VLOOKUP(CONCATENATE($AA$5,$B37,$C37),'SER2'!$A$6:$N$135,14,FALSE),0)</f>
        <v>0</v>
      </c>
      <c r="AB37" s="194">
        <f>_xlfn.IFNA(VLOOKUP(CONCATENATE($AC$5,$B37,$C37),VIR!$A$6:$O$129,14,FALSE),0)</f>
        <v>0</v>
      </c>
      <c r="AC37" s="194">
        <f>_xlfn.IFNA(VLOOKUP(CONCATENATE($AC$5,$B37,$C37),VIR!$A$6:$O$129,14,FALSE),0)</f>
        <v>0</v>
      </c>
      <c r="AD37" s="194" cm="1">
        <f t="array" ref="AD37">_xlfn.IFNA(VLOOKUP(CONCATENATE($AD$5,$B37,$C37),BUP32,AD38:AE49,FALSE),0)</f>
        <v>0</v>
      </c>
      <c r="AE37" s="194">
        <f>_xlfn.IFNA(VLOOKUP(CONCATENATE($AE$5,$B37,$C37),'CAP2'!$A$6:$N$135,14,FALSE),0)</f>
        <v>0</v>
      </c>
      <c r="AF37" s="194">
        <f>_xlfn.IFNA(VLOOKUP(CONCATENATE($AF$5,$B37,$C37),FEST!$A$6:$N$135,14,FALSE),0)</f>
        <v>0</v>
      </c>
      <c r="AG37" s="194">
        <f>_xlfn.IFNA(VLOOKUP(CONCATENATE($AG$5,$B37,$C37),'ESP2'!$A$6:$N$131,14,FALSE),0)</f>
        <v>0</v>
      </c>
      <c r="AH37" s="194">
        <f>_xlfn.IFNA(VLOOKUP(CONCATENATE($AG$5,$B37,$C37),'OG2'!$A$6:$N$131,14,FALSE),0)</f>
        <v>0</v>
      </c>
      <c r="AI37" s="194">
        <f>_xlfn.IFNA(VLOOKUP(CONCATENATE($AI$5,$B37,$C37),'BUN2'!$A$6:$N$134,14,FALSE),0)</f>
        <v>0</v>
      </c>
      <c r="AJ37" s="194">
        <f>_xlfn.IFNA(VLOOKUP(CONCATENATE($AJ$5,$B37,$C37),SC!$A$6:$N$135,14,FALSE),0)</f>
        <v>0</v>
      </c>
      <c r="AK37" s="194">
        <f>_xlfn.IFNA(VLOOKUP(CONCATENATE($AK$5,$B37,$C37),'MR3'!$A$6:$N$133,14,FALSE),0)</f>
        <v>0</v>
      </c>
      <c r="AL37" s="195">
        <f>_xlfn.IFNA(VLOOKUP(CONCATENATE($AK$5,$B37,$C37),BAL!$A$6:$N$133,14,FALSE),0)</f>
        <v>0</v>
      </c>
      <c r="AM37" s="195">
        <f>_xlfn.IFNA(VLOOKUP(CONCATENATE($AM$5,$B37,$C37),'ESP4'!$A$6:$N$135,14,FALSE),0)</f>
        <v>0</v>
      </c>
      <c r="AN37" s="195">
        <f>_xlfn.IFNA(VLOOKUP(CONCATENATE($AN$5,$B37,$C37),'MR2'!$A$6:$N$77,14,FALSE),0)</f>
        <v>0</v>
      </c>
      <c r="AO37" s="195">
        <f>_xlfn.IFNA(VLOOKUP(CONCATENATE($AO$5,$B37,$C37),'BUS4'!$A$6:$N$250,14,FALSE),0)</f>
        <v>0</v>
      </c>
      <c r="AP37" s="195">
        <f>_xlfn.IFNA(VLOOKUP(CONCATENATE($AP$5,$B37,$C37),'Spare '!$A$6:$N$77,14,FALSE),0)</f>
        <v>0</v>
      </c>
      <c r="AQ37" s="195">
        <f>_xlfn.IFNA(VLOOKUP(CONCATENATE($AQ$5,$B37,$C37),SC!$A$6:$O$255,14,FALSE),0)</f>
        <v>0</v>
      </c>
      <c r="AR37" s="195">
        <f>_xlfn.IFNA(VLOOKUP(CONCATENATE($AR$5,$B37,$C37),BAL!$A$6:$N$134,14,FALSE),0)</f>
        <v>0</v>
      </c>
      <c r="AS37" s="195">
        <f>_xlfn.IFNA(VLOOKUP(CONCATENATE($AS$5,$B37,$C37),'MR2'!$A$6:$N$124,14,FALSE),0)</f>
        <v>0</v>
      </c>
    </row>
    <row r="38" spans="1:45" x14ac:dyDescent="0.3">
      <c r="A38" s="822"/>
      <c r="B38" s="29"/>
      <c r="C38" s="30"/>
      <c r="D38" s="30"/>
      <c r="E38" s="30"/>
      <c r="F38" s="31"/>
      <c r="G38" s="32"/>
      <c r="H38" s="33">
        <f t="shared" si="2"/>
        <v>0</v>
      </c>
      <c r="I38" s="34">
        <f t="shared" si="3"/>
        <v>0</v>
      </c>
      <c r="J38" s="32">
        <f t="shared" si="0"/>
        <v>12</v>
      </c>
      <c r="K38" s="194">
        <f>_xlfn.IFNA(VLOOKUP(CONCATENATE($K$5,$B38,$C38),'CAP1'!$A$6:$N$107,14,FALSE),0)</f>
        <v>0</v>
      </c>
      <c r="L38" s="194">
        <f>_xlfn.IFNA(VLOOKUP(CONCATENATE($L$5,$B38,$C38),'ESP1'!$A$6:$N$135,14,FALSE),0)</f>
        <v>0</v>
      </c>
      <c r="M38" s="194">
        <f>_xlfn.IFNA(VLOOKUP(CONCATENATE($M$5,$B38,$C38),WEST!$A$6:$N$95,14,FALSE),0)</f>
        <v>0</v>
      </c>
      <c r="N38" s="194">
        <f>_xlfn.IFNA(VLOOKUP(CONCATENATE($N$5,$B38,$C38),MUR!$A$6:$L$131,14,FALSE),0)</f>
        <v>0</v>
      </c>
      <c r="O38" s="194">
        <f>_xlfn.IFNA(VLOOKUP(CONCATENATE($O$5,$B38,$C38),'SER1'!$A$6:$N$110,14,FALSE),0)</f>
        <v>0</v>
      </c>
      <c r="P38" s="194">
        <f>_xlfn.IFNA(VLOOKUP(CONCATENATE($P$5,$B38,$C38),'BUS1'!$A$6:$N$135,14,FALSE),0)</f>
        <v>0</v>
      </c>
      <c r="Q38" s="194">
        <f>_xlfn.IFNA(VLOOKUP(CONCATENATE($Q$5,$B38,$C38),DARD!$A$6:$N$133,14,FALSE),0)</f>
        <v>0</v>
      </c>
      <c r="R38" s="194">
        <f>_xlfn.IFNA(VLOOKUP(CONCATENATE($R$5,$B38,$C38),'BUS2'!F39,FALSE),0)</f>
        <v>0</v>
      </c>
      <c r="S38" s="194">
        <f>_xlfn.IFNA(VLOOKUP(CONCATENATE($S$5,$B38,$C38),'OG1'!$A$6:$N$56,14,FALSE),0)</f>
        <v>0</v>
      </c>
      <c r="T38" s="194">
        <f>_xlfn.IFNA(VLOOKUP(CONCATENATE($T$5,$B38,$C38),'DRY1'!$A$6:$N$135,14,FALSE),0)</f>
        <v>0</v>
      </c>
      <c r="U38" s="194">
        <f>_xlfn.IFNA(VLOOKUP(CONCATENATE($U$5,$B38,$C38),'HO1'!$A$8:$N$135,14,FALSE),0)</f>
        <v>0</v>
      </c>
      <c r="V38" s="194">
        <f>_xlfn.IFNA(VLOOKUP(CONCATENATE($V$5,$B38,$C38),'BUS3'!$A$8:$N$135,14,FALSE),0)</f>
        <v>0</v>
      </c>
      <c r="W38" s="194">
        <f>_xlfn.IFNA(VLOOKUP(CONCATENATE($W$5,$B38,$C38),'DRY2'!$A$6:$N$169,14,FALSE),0)</f>
        <v>0</v>
      </c>
      <c r="X38" s="194">
        <f>_xlfn.IFNA(VLOOKUP(CONCATENATE($X$5,$B38,$C38),'OG2'!$A$6:$N$133,14,FALSE),0)</f>
        <v>0</v>
      </c>
      <c r="Y38" s="194">
        <f>_xlfn.IFNA(VLOOKUP(CONCATENATE($Y$5,$B38,$C38),'MR1'!$A$6:$N$133,14,FALSE),0)</f>
        <v>0</v>
      </c>
      <c r="Z38" s="194">
        <f>_xlfn.IFNA(VLOOKUP(CONCATENATE($Z$5,$B38,$C38),BEV!$A$6:$N$124,14,FALSE),0)</f>
        <v>0</v>
      </c>
      <c r="AA38" s="194">
        <f>_xlfn.IFNA(VLOOKUP(CONCATENATE($AA$5,$B38,$C38),'SER2'!$A$6:$N$135,14,FALSE),0)</f>
        <v>0</v>
      </c>
      <c r="AB38" s="194">
        <f>_xlfn.IFNA(VLOOKUP(CONCATENATE($AC$5,$B38,$C38),VIR!$A$6:$O$129,14,FALSE),0)</f>
        <v>0</v>
      </c>
      <c r="AC38" s="194">
        <f>_xlfn.IFNA(VLOOKUP(CONCATENATE($AC$5,$B38,$C38),VIR!$A$6:$O$129,14,FALSE),0)</f>
        <v>0</v>
      </c>
      <c r="AD38" s="194" cm="1">
        <f t="array" ref="AD38">_xlfn.IFNA(VLOOKUP(CONCATENATE($AD$5,$B38,$C38),BUP33,AD39:AE50,FALSE),0)</f>
        <v>0</v>
      </c>
      <c r="AE38" s="194">
        <f>_xlfn.IFNA(VLOOKUP(CONCATENATE($AE$5,$B38,$C38),'CAP2'!$A$6:$N$135,14,FALSE),0)</f>
        <v>0</v>
      </c>
      <c r="AF38" s="194">
        <f>_xlfn.IFNA(VLOOKUP(CONCATENATE($AF$5,$B38,$C38),FEST!$A$6:$N$135,14,FALSE),0)</f>
        <v>0</v>
      </c>
      <c r="AG38" s="194">
        <f>_xlfn.IFNA(VLOOKUP(CONCATENATE($AG$5,$B38,$C38),'ESP2'!$A$6:$N$131,14,FALSE),0)</f>
        <v>0</v>
      </c>
      <c r="AH38" s="194">
        <f>_xlfn.IFNA(VLOOKUP(CONCATENATE($AG$5,$B38,$C38),'OG2'!$A$6:$N$131,14,FALSE),0)</f>
        <v>0</v>
      </c>
      <c r="AI38" s="194">
        <f>_xlfn.IFNA(VLOOKUP(CONCATENATE($AI$5,$B38,$C38),'BUN2'!$A$6:$N$134,14,FALSE),0)</f>
        <v>0</v>
      </c>
      <c r="AJ38" s="194">
        <f>_xlfn.IFNA(VLOOKUP(CONCATENATE($AJ$5,$B38,$C38),SC!$A$6:$N$135,14,FALSE),0)</f>
        <v>0</v>
      </c>
      <c r="AK38" s="194">
        <f>_xlfn.IFNA(VLOOKUP(CONCATENATE($AK$5,$B38,$C38),'MR3'!$A$6:$N$133,14,FALSE),0)</f>
        <v>0</v>
      </c>
      <c r="AL38" s="195">
        <f>_xlfn.IFNA(VLOOKUP(CONCATENATE($AK$5,$B38,$C38),BAL!$A$6:$N$133,14,FALSE),0)</f>
        <v>0</v>
      </c>
      <c r="AM38" s="195">
        <f>_xlfn.IFNA(VLOOKUP(CONCATENATE($AM$5,$B38,$C38),'ESP4'!$A$6:$N$135,14,FALSE),0)</f>
        <v>0</v>
      </c>
      <c r="AN38" s="195">
        <f>_xlfn.IFNA(VLOOKUP(CONCATENATE($AN$5,$B38,$C38),'MR2'!$A$6:$N$77,14,FALSE),0)</f>
        <v>0</v>
      </c>
      <c r="AO38" s="195">
        <f>_xlfn.IFNA(VLOOKUP(CONCATENATE($AO$5,$B38,$C38),'BUS4'!$A$6:$N$250,14,FALSE),0)</f>
        <v>0</v>
      </c>
      <c r="AP38" s="195">
        <f>_xlfn.IFNA(VLOOKUP(CONCATENATE($AP$5,$B38,$C38),'Spare '!$A$6:$N$77,14,FALSE),0)</f>
        <v>0</v>
      </c>
      <c r="AQ38" s="195">
        <f>_xlfn.IFNA(VLOOKUP(CONCATENATE($AQ$5,$B38,$C38),SC!$A$6:$O$255,14,FALSE),0)</f>
        <v>0</v>
      </c>
      <c r="AR38" s="195">
        <f>_xlfn.IFNA(VLOOKUP(CONCATENATE($AR$5,$B38,$C38),BAL!$A$6:$N$134,14,FALSE),0)</f>
        <v>0</v>
      </c>
      <c r="AS38" s="195">
        <f>_xlfn.IFNA(VLOOKUP(CONCATENATE($AS$5,$B38,$C38),'MR2'!$A$6:$N$124,14,FALSE),0)</f>
        <v>0</v>
      </c>
    </row>
    <row r="39" spans="1:45" x14ac:dyDescent="0.3">
      <c r="A39" s="822"/>
      <c r="B39" s="29"/>
      <c r="C39" s="30"/>
      <c r="D39" s="30"/>
      <c r="E39" s="30"/>
      <c r="F39" s="31"/>
      <c r="G39" s="32"/>
      <c r="H39" s="33">
        <f t="shared" si="2"/>
        <v>0</v>
      </c>
      <c r="I39" s="34">
        <f t="shared" si="3"/>
        <v>0</v>
      </c>
      <c r="J39" s="32">
        <f t="shared" si="0"/>
        <v>12</v>
      </c>
      <c r="K39" s="194">
        <f>_xlfn.IFNA(VLOOKUP(CONCATENATE($K$5,$B39,$C39),'CAP1'!$A$6:$N$107,14,FALSE),0)</f>
        <v>0</v>
      </c>
      <c r="L39" s="194">
        <f>_xlfn.IFNA(VLOOKUP(CONCATENATE($L$5,$B39,$C39),'ESP1'!$A$6:$N$135,14,FALSE),0)</f>
        <v>0</v>
      </c>
      <c r="M39" s="194">
        <f>_xlfn.IFNA(VLOOKUP(CONCATENATE($M$5,$B39,$C39),WEST!$A$6:$N$95,14,FALSE),0)</f>
        <v>0</v>
      </c>
      <c r="N39" s="194">
        <f>_xlfn.IFNA(VLOOKUP(CONCATENATE($N$5,$B39,$C39),MUR!$A$6:$L$131,14,FALSE),0)</f>
        <v>0</v>
      </c>
      <c r="O39" s="194">
        <f>_xlfn.IFNA(VLOOKUP(CONCATENATE($O$5,$B39,$C39),'SER1'!$A$6:$N$110,14,FALSE),0)</f>
        <v>0</v>
      </c>
      <c r="P39" s="194">
        <f>_xlfn.IFNA(VLOOKUP(CONCATENATE($P$5,$B39,$C39),'BUS1'!$A$6:$N$135,14,FALSE),0)</f>
        <v>0</v>
      </c>
      <c r="Q39" s="194">
        <f>_xlfn.IFNA(VLOOKUP(CONCATENATE($Q$5,$B39,$C39),DARD!$A$6:$N$133,14,FALSE),0)</f>
        <v>0</v>
      </c>
      <c r="R39" s="194">
        <f>_xlfn.IFNA(VLOOKUP(CONCATENATE($R$5,$B39,$C39),'BUS2'!F40,FALSE),0)</f>
        <v>0</v>
      </c>
      <c r="S39" s="194">
        <f>_xlfn.IFNA(VLOOKUP(CONCATENATE($S$5,$B39,$C39),'OG1'!$A$6:$N$56,14,FALSE),0)</f>
        <v>0</v>
      </c>
      <c r="T39" s="194">
        <f>_xlfn.IFNA(VLOOKUP(CONCATENATE($T$5,$B39,$C39),'DRY1'!$A$6:$N$135,14,FALSE),0)</f>
        <v>0</v>
      </c>
      <c r="U39" s="194">
        <f>_xlfn.IFNA(VLOOKUP(CONCATENATE($U$5,$B39,$C39),'HO1'!$A$8:$N$135,14,FALSE),0)</f>
        <v>0</v>
      </c>
      <c r="V39" s="194">
        <f>_xlfn.IFNA(VLOOKUP(CONCATENATE($V$5,$B39,$C39),'BUS3'!$A$8:$N$135,14,FALSE),0)</f>
        <v>0</v>
      </c>
      <c r="W39" s="194">
        <f>_xlfn.IFNA(VLOOKUP(CONCATENATE($W$5,$B39,$C39),'DRY2'!$A$6:$N$169,14,FALSE),0)</f>
        <v>0</v>
      </c>
      <c r="X39" s="194">
        <f>_xlfn.IFNA(VLOOKUP(CONCATENATE($X$5,$B39,$C39),'OG2'!$A$6:$N$133,14,FALSE),0)</f>
        <v>0</v>
      </c>
      <c r="Y39" s="194">
        <f>_xlfn.IFNA(VLOOKUP(CONCATENATE($Y$5,$B39,$C39),'MR1'!$A$6:$N$133,14,FALSE),0)</f>
        <v>0</v>
      </c>
      <c r="Z39" s="194">
        <f>_xlfn.IFNA(VLOOKUP(CONCATENATE($Z$5,$B39,$C39),BEV!$A$6:$N$124,14,FALSE),0)</f>
        <v>0</v>
      </c>
      <c r="AA39" s="194">
        <f>_xlfn.IFNA(VLOOKUP(CONCATENATE($AA$5,$B39,$C39),'SER2'!$A$6:$N$135,14,FALSE),0)</f>
        <v>0</v>
      </c>
      <c r="AB39" s="194">
        <f>_xlfn.IFNA(VLOOKUP(CONCATENATE($AC$5,$B39,$C39),VIR!$A$6:$O$129,14,FALSE),0)</f>
        <v>0</v>
      </c>
      <c r="AC39" s="194">
        <f>_xlfn.IFNA(VLOOKUP(CONCATENATE($AC$5,$B39,$C39),VIR!$A$6:$O$129,14,FALSE),0)</f>
        <v>0</v>
      </c>
      <c r="AD39" s="194" cm="1">
        <f t="array" ref="AD39">_xlfn.IFNA(VLOOKUP(CONCATENATE($AD$5,$B39,$C39),BUP34,AD40:AE51,FALSE),0)</f>
        <v>0</v>
      </c>
      <c r="AE39" s="194">
        <f>_xlfn.IFNA(VLOOKUP(CONCATENATE($AE$5,$B39,$C39),'CAP2'!$A$6:$N$135,14,FALSE),0)</f>
        <v>0</v>
      </c>
      <c r="AF39" s="194">
        <f>_xlfn.IFNA(VLOOKUP(CONCATENATE($AF$5,$B39,$C39),FEST!$A$6:$N$135,14,FALSE),0)</f>
        <v>0</v>
      </c>
      <c r="AG39" s="194">
        <f>_xlfn.IFNA(VLOOKUP(CONCATENATE($AG$5,$B39,$C39),'ESP2'!$A$6:$N$131,14,FALSE),0)</f>
        <v>0</v>
      </c>
      <c r="AH39" s="194">
        <f>_xlfn.IFNA(VLOOKUP(CONCATENATE($AG$5,$B39,$C39),'OG2'!$A$6:$N$131,14,FALSE),0)</f>
        <v>0</v>
      </c>
      <c r="AI39" s="194">
        <f>_xlfn.IFNA(VLOOKUP(CONCATENATE($AI$5,$B39,$C39),'BUN2'!$A$6:$N$134,14,FALSE),0)</f>
        <v>0</v>
      </c>
      <c r="AJ39" s="194">
        <f>_xlfn.IFNA(VLOOKUP(CONCATENATE($AJ$5,$B39,$C39),SC!$A$6:$N$135,14,FALSE),0)</f>
        <v>0</v>
      </c>
      <c r="AK39" s="194">
        <f>_xlfn.IFNA(VLOOKUP(CONCATENATE($AK$5,$B39,$C39),'MR3'!$A$6:$N$133,14,FALSE),0)</f>
        <v>0</v>
      </c>
      <c r="AL39" s="195">
        <f>_xlfn.IFNA(VLOOKUP(CONCATENATE($AK$5,$B39,$C39),BAL!$A$6:$N$133,14,FALSE),0)</f>
        <v>0</v>
      </c>
      <c r="AM39" s="195">
        <f>_xlfn.IFNA(VLOOKUP(CONCATENATE($AM$5,$B39,$C39),'ESP4'!$A$6:$N$135,14,FALSE),0)</f>
        <v>0</v>
      </c>
      <c r="AN39" s="195">
        <f>_xlfn.IFNA(VLOOKUP(CONCATENATE($AN$5,$B39,$C39),'MR2'!$A$6:$N$77,14,FALSE),0)</f>
        <v>0</v>
      </c>
      <c r="AO39" s="195">
        <f>_xlfn.IFNA(VLOOKUP(CONCATENATE($AO$5,$B39,$C39),'BUS4'!$A$6:$N$250,14,FALSE),0)</f>
        <v>0</v>
      </c>
      <c r="AP39" s="195">
        <f>_xlfn.IFNA(VLOOKUP(CONCATENATE($AP$5,$B39,$C39),'Spare '!$A$6:$N$77,14,FALSE),0)</f>
        <v>0</v>
      </c>
      <c r="AQ39" s="195">
        <f>_xlfn.IFNA(VLOOKUP(CONCATENATE($AQ$5,$B39,$C39),SC!$A$6:$O$255,14,FALSE),0)</f>
        <v>0</v>
      </c>
      <c r="AR39" s="195">
        <f>_xlfn.IFNA(VLOOKUP(CONCATENATE($AR$5,$B39,$C39),BAL!$A$6:$N$134,14,FALSE),0)</f>
        <v>0</v>
      </c>
      <c r="AS39" s="195">
        <f>_xlfn.IFNA(VLOOKUP(CONCATENATE($AS$5,$B39,$C39),'MR2'!$A$6:$N$124,14,FALSE),0)</f>
        <v>0</v>
      </c>
    </row>
    <row r="40" spans="1:45" x14ac:dyDescent="0.3">
      <c r="A40" s="822"/>
      <c r="B40" s="29"/>
      <c r="C40" s="30"/>
      <c r="D40" s="30"/>
      <c r="E40" s="30"/>
      <c r="F40" s="31"/>
      <c r="G40" s="32"/>
      <c r="H40" s="33">
        <f t="shared" si="2"/>
        <v>0</v>
      </c>
      <c r="I40" s="34">
        <f t="shared" si="3"/>
        <v>0</v>
      </c>
      <c r="J40" s="32">
        <f t="shared" si="0"/>
        <v>12</v>
      </c>
      <c r="K40" s="194">
        <f>_xlfn.IFNA(VLOOKUP(CONCATENATE($K$5,$B40,$C40),'CAP1'!$A$6:$N$107,14,FALSE),0)</f>
        <v>0</v>
      </c>
      <c r="L40" s="194">
        <f>_xlfn.IFNA(VLOOKUP(CONCATENATE($L$5,$B40,$C40),'ESP1'!$A$6:$N$135,14,FALSE),0)</f>
        <v>0</v>
      </c>
      <c r="M40" s="194">
        <f>_xlfn.IFNA(VLOOKUP(CONCATENATE($M$5,$B40,$C40),WEST!$A$6:$N$95,14,FALSE),0)</f>
        <v>0</v>
      </c>
      <c r="N40" s="194">
        <f>_xlfn.IFNA(VLOOKUP(CONCATENATE($N$5,$B40,$C40),MUR!$A$6:$L$131,14,FALSE),0)</f>
        <v>0</v>
      </c>
      <c r="O40" s="194">
        <f>_xlfn.IFNA(VLOOKUP(CONCATENATE($O$5,$B40,$C40),'SER1'!$A$6:$N$110,14,FALSE),0)</f>
        <v>0</v>
      </c>
      <c r="P40" s="194">
        <f>_xlfn.IFNA(VLOOKUP(CONCATENATE($P$5,$B40,$C40),'BUS1'!$A$6:$N$135,14,FALSE),0)</f>
        <v>0</v>
      </c>
      <c r="Q40" s="194">
        <f>_xlfn.IFNA(VLOOKUP(CONCATENATE($Q$5,$B40,$C40),DARD!$A$6:$N$133,14,FALSE),0)</f>
        <v>0</v>
      </c>
      <c r="R40" s="194">
        <f>_xlfn.IFNA(VLOOKUP(CONCATENATE($R$5,$B40,$C40),'BUS2'!F41,FALSE),0)</f>
        <v>0</v>
      </c>
      <c r="S40" s="194">
        <f>_xlfn.IFNA(VLOOKUP(CONCATENATE($S$5,$B40,$C40),'OG1'!$A$6:$N$56,14,FALSE),0)</f>
        <v>0</v>
      </c>
      <c r="T40" s="194">
        <f>_xlfn.IFNA(VLOOKUP(CONCATENATE($T$5,$B40,$C40),'DRY1'!$A$6:$N$135,14,FALSE),0)</f>
        <v>0</v>
      </c>
      <c r="U40" s="194">
        <f>_xlfn.IFNA(VLOOKUP(CONCATENATE($U$5,$B40,$C40),'HO1'!$A$8:$N$135,14,FALSE),0)</f>
        <v>0</v>
      </c>
      <c r="V40" s="194">
        <f>_xlfn.IFNA(VLOOKUP(CONCATENATE($V$5,$B40,$C40),'BUS3'!$A$8:$N$135,14,FALSE),0)</f>
        <v>0</v>
      </c>
      <c r="W40" s="194">
        <f>_xlfn.IFNA(VLOOKUP(CONCATENATE($W$5,$B40,$C40),'DRY2'!$A$6:$N$169,14,FALSE),0)</f>
        <v>0</v>
      </c>
      <c r="X40" s="194">
        <f>_xlfn.IFNA(VLOOKUP(CONCATENATE($X$5,$B40,$C40),'OG2'!$A$6:$N$133,14,FALSE),0)</f>
        <v>0</v>
      </c>
      <c r="Y40" s="194">
        <f>_xlfn.IFNA(VLOOKUP(CONCATENATE($Y$5,$B40,$C40),'MR1'!$A$6:$N$133,14,FALSE),0)</f>
        <v>0</v>
      </c>
      <c r="Z40" s="194">
        <f>_xlfn.IFNA(VLOOKUP(CONCATENATE($Z$5,$B40,$C40),BEV!$A$6:$N$124,14,FALSE),0)</f>
        <v>0</v>
      </c>
      <c r="AA40" s="194">
        <f>_xlfn.IFNA(VLOOKUP(CONCATENATE($AA$5,$B40,$C40),'SER2'!$A$6:$N$135,14,FALSE),0)</f>
        <v>0</v>
      </c>
      <c r="AB40" s="194">
        <f>_xlfn.IFNA(VLOOKUP(CONCATENATE($AC$5,$B40,$C40),VIR!$A$6:$O$129,14,FALSE),0)</f>
        <v>0</v>
      </c>
      <c r="AC40" s="194">
        <f>_xlfn.IFNA(VLOOKUP(CONCATENATE($AC$5,$B40,$C40),VIR!$A$6:$O$129,14,FALSE),0)</f>
        <v>0</v>
      </c>
      <c r="AD40" s="194" cm="1">
        <f t="array" ref="AD40">_xlfn.IFNA(VLOOKUP(CONCATENATE($AD$5,$B40,$C40),BUP35,AD41:AE52,FALSE),0)</f>
        <v>0</v>
      </c>
      <c r="AE40" s="194">
        <f>_xlfn.IFNA(VLOOKUP(CONCATENATE($AE$5,$B40,$C40),'CAP2'!$A$6:$N$135,14,FALSE),0)</f>
        <v>0</v>
      </c>
      <c r="AF40" s="194">
        <f>_xlfn.IFNA(VLOOKUP(CONCATENATE($AF$5,$B40,$C40),FEST!$A$6:$N$135,14,FALSE),0)</f>
        <v>0</v>
      </c>
      <c r="AG40" s="194">
        <f>_xlfn.IFNA(VLOOKUP(CONCATENATE($AG$5,$B40,$C40),'ESP2'!$A$6:$N$131,14,FALSE),0)</f>
        <v>0</v>
      </c>
      <c r="AH40" s="194">
        <f>_xlfn.IFNA(VLOOKUP(CONCATENATE($AG$5,$B40,$C40),'OG2'!$A$6:$N$131,14,FALSE),0)</f>
        <v>0</v>
      </c>
      <c r="AI40" s="194">
        <f>_xlfn.IFNA(VLOOKUP(CONCATENATE($AI$5,$B40,$C40),'BUN2'!$A$6:$N$134,14,FALSE),0)</f>
        <v>0</v>
      </c>
      <c r="AJ40" s="194">
        <f>_xlfn.IFNA(VLOOKUP(CONCATENATE($AJ$5,$B40,$C40),SC!$A$6:$N$135,14,FALSE),0)</f>
        <v>0</v>
      </c>
      <c r="AK40" s="194">
        <f>_xlfn.IFNA(VLOOKUP(CONCATENATE($AK$5,$B40,$C40),'MR3'!$A$6:$N$133,14,FALSE),0)</f>
        <v>0</v>
      </c>
      <c r="AL40" s="195">
        <f>_xlfn.IFNA(VLOOKUP(CONCATENATE($AK$5,$B40,$C40),BAL!$A$6:$N$133,14,FALSE),0)</f>
        <v>0</v>
      </c>
      <c r="AM40" s="195">
        <f>_xlfn.IFNA(VLOOKUP(CONCATENATE($AM$5,$B40,$C40),'ESP4'!$A$6:$N$135,14,FALSE),0)</f>
        <v>0</v>
      </c>
      <c r="AN40" s="195">
        <f>_xlfn.IFNA(VLOOKUP(CONCATENATE($AN$5,$B40,$C40),'MR2'!$A$6:$N$77,14,FALSE),0)</f>
        <v>0</v>
      </c>
      <c r="AO40" s="195">
        <f>_xlfn.IFNA(VLOOKUP(CONCATENATE($AO$5,$B40,$C40),'BUS4'!$A$6:$N$250,14,FALSE),0)</f>
        <v>0</v>
      </c>
      <c r="AP40" s="195">
        <f>_xlfn.IFNA(VLOOKUP(CONCATENATE($AP$5,$B40,$C40),'Spare '!$A$6:$N$77,14,FALSE),0)</f>
        <v>0</v>
      </c>
      <c r="AQ40" s="195">
        <f>_xlfn.IFNA(VLOOKUP(CONCATENATE($AQ$5,$B40,$C40),SC!$A$6:$O$255,14,FALSE),0)</f>
        <v>0</v>
      </c>
      <c r="AR40" s="195">
        <f>_xlfn.IFNA(VLOOKUP(CONCATENATE($AR$5,$B40,$C40),BAL!$A$6:$N$134,14,FALSE),0)</f>
        <v>0</v>
      </c>
      <c r="AS40" s="195">
        <f>_xlfn.IFNA(VLOOKUP(CONCATENATE($AS$5,$B40,$C40),'MR2'!$A$6:$N$124,14,FALSE),0)</f>
        <v>0</v>
      </c>
    </row>
    <row r="41" spans="1:45" x14ac:dyDescent="0.3">
      <c r="A41" s="822"/>
      <c r="B41" s="29"/>
      <c r="C41" s="30"/>
      <c r="D41" s="30"/>
      <c r="E41" s="30"/>
      <c r="F41" s="31"/>
      <c r="G41" s="32"/>
      <c r="H41" s="33">
        <f t="shared" si="2"/>
        <v>0</v>
      </c>
      <c r="I41" s="34">
        <f t="shared" si="3"/>
        <v>0</v>
      </c>
      <c r="J41" s="32">
        <f t="shared" si="0"/>
        <v>12</v>
      </c>
      <c r="K41" s="194">
        <f>_xlfn.IFNA(VLOOKUP(CONCATENATE($K$5,$B41,$C41),'CAP1'!$A$6:$N$107,14,FALSE),0)</f>
        <v>0</v>
      </c>
      <c r="L41" s="194">
        <f>_xlfn.IFNA(VLOOKUP(CONCATENATE($L$5,$B41,$C41),'ESP1'!$A$6:$N$135,14,FALSE),0)</f>
        <v>0</v>
      </c>
      <c r="M41" s="194">
        <f>_xlfn.IFNA(VLOOKUP(CONCATENATE($M$5,$B41,$C41),WEST!$A$6:$N$95,14,FALSE),0)</f>
        <v>0</v>
      </c>
      <c r="N41" s="194">
        <f>_xlfn.IFNA(VLOOKUP(CONCATENATE($N$5,$B41,$C41),MUR!$A$6:$L$131,14,FALSE),0)</f>
        <v>0</v>
      </c>
      <c r="O41" s="194">
        <f>_xlfn.IFNA(VLOOKUP(CONCATENATE($O$5,$B41,$C41),'SER1'!$A$6:$N$110,14,FALSE),0)</f>
        <v>0</v>
      </c>
      <c r="P41" s="194">
        <f>_xlfn.IFNA(VLOOKUP(CONCATENATE($P$5,$B41,$C41),'BUS1'!$A$6:$N$135,14,FALSE),0)</f>
        <v>0</v>
      </c>
      <c r="Q41" s="194">
        <f>_xlfn.IFNA(VLOOKUP(CONCATENATE($Q$5,$B41,$C41),DARD!$A$6:$N$133,14,FALSE),0)</f>
        <v>0</v>
      </c>
      <c r="R41" s="194">
        <f>_xlfn.IFNA(VLOOKUP(CONCATENATE($R$5,$B41,$C41),'BUS2'!F42,FALSE),0)</f>
        <v>0</v>
      </c>
      <c r="S41" s="194">
        <f>_xlfn.IFNA(VLOOKUP(CONCATENATE($S$5,$B41,$C41),'OG1'!$A$6:$N$56,14,FALSE),0)</f>
        <v>0</v>
      </c>
      <c r="T41" s="194">
        <f>_xlfn.IFNA(VLOOKUP(CONCATENATE($T$5,$B41,$C41),'DRY1'!$A$6:$N$135,14,FALSE),0)</f>
        <v>0</v>
      </c>
      <c r="U41" s="194">
        <f>_xlfn.IFNA(VLOOKUP(CONCATENATE($U$5,$B41,$C41),'HO1'!$A$8:$N$135,14,FALSE),0)</f>
        <v>0</v>
      </c>
      <c r="V41" s="194">
        <f>_xlfn.IFNA(VLOOKUP(CONCATENATE($V$5,$B41,$C41),'BUS3'!$A$8:$N$135,14,FALSE),0)</f>
        <v>0</v>
      </c>
      <c r="W41" s="194">
        <f>_xlfn.IFNA(VLOOKUP(CONCATENATE($W$5,$B41,$C41),'DRY2'!$A$6:$N$169,14,FALSE),0)</f>
        <v>0</v>
      </c>
      <c r="X41" s="194">
        <f>_xlfn.IFNA(VLOOKUP(CONCATENATE($X$5,$B41,$C41),'OG2'!$A$6:$N$133,14,FALSE),0)</f>
        <v>0</v>
      </c>
      <c r="Y41" s="194">
        <f>_xlfn.IFNA(VLOOKUP(CONCATENATE($Y$5,$B41,$C41),'MR1'!$A$6:$N$133,14,FALSE),0)</f>
        <v>0</v>
      </c>
      <c r="Z41" s="194">
        <f>_xlfn.IFNA(VLOOKUP(CONCATENATE($Z$5,$B41,$C41),BEV!$A$6:$N$124,14,FALSE),0)</f>
        <v>0</v>
      </c>
      <c r="AA41" s="194">
        <f>_xlfn.IFNA(VLOOKUP(CONCATENATE($AA$5,$B41,$C41),'SER2'!$A$6:$N$135,14,FALSE),0)</f>
        <v>0</v>
      </c>
      <c r="AB41" s="194">
        <f>_xlfn.IFNA(VLOOKUP(CONCATENATE($AC$5,$B41,$C41),VIR!$A$6:$O$129,14,FALSE),0)</f>
        <v>0</v>
      </c>
      <c r="AC41" s="194">
        <f>_xlfn.IFNA(VLOOKUP(CONCATENATE($AC$5,$B41,$C41),VIR!$A$6:$O$129,14,FALSE),0)</f>
        <v>0</v>
      </c>
      <c r="AD41" s="194" cm="1">
        <f t="array" ref="AD41">_xlfn.IFNA(VLOOKUP(CONCATENATE($AD$5,$B41,$C41),BUP36,AD42:AE53,FALSE),0)</f>
        <v>0</v>
      </c>
      <c r="AE41" s="194">
        <f>_xlfn.IFNA(VLOOKUP(CONCATENATE($AE$5,$B41,$C41),'CAP2'!$A$6:$N$135,14,FALSE),0)</f>
        <v>0</v>
      </c>
      <c r="AF41" s="194">
        <f>_xlfn.IFNA(VLOOKUP(CONCATENATE($AF$5,$B41,$C41),FEST!$A$6:$N$135,14,FALSE),0)</f>
        <v>0</v>
      </c>
      <c r="AG41" s="194">
        <f>_xlfn.IFNA(VLOOKUP(CONCATENATE($AG$5,$B41,$C41),'ESP2'!$A$6:$N$131,14,FALSE),0)</f>
        <v>0</v>
      </c>
      <c r="AH41" s="194">
        <f>_xlfn.IFNA(VLOOKUP(CONCATENATE($AG$5,$B41,$C41),'OG2'!$A$6:$N$131,14,FALSE),0)</f>
        <v>0</v>
      </c>
      <c r="AI41" s="194">
        <f>_xlfn.IFNA(VLOOKUP(CONCATENATE($AI$5,$B41,$C41),'BUN2'!$A$6:$N$134,14,FALSE),0)</f>
        <v>0</v>
      </c>
      <c r="AJ41" s="194">
        <f>_xlfn.IFNA(VLOOKUP(CONCATENATE($AJ$5,$B41,$C41),SC!$A$6:$N$135,14,FALSE),0)</f>
        <v>0</v>
      </c>
      <c r="AK41" s="194">
        <f>_xlfn.IFNA(VLOOKUP(CONCATENATE($AK$5,$B41,$C41),'MR3'!$A$6:$N$133,14,FALSE),0)</f>
        <v>0</v>
      </c>
      <c r="AL41" s="195">
        <f>_xlfn.IFNA(VLOOKUP(CONCATENATE($AK$5,$B41,$C41),BAL!$A$6:$N$133,14,FALSE),0)</f>
        <v>0</v>
      </c>
      <c r="AM41" s="195">
        <f>_xlfn.IFNA(VLOOKUP(CONCATENATE($AM$5,$B41,$C41),'ESP4'!$A$6:$N$135,14,FALSE),0)</f>
        <v>0</v>
      </c>
      <c r="AN41" s="195">
        <f>_xlfn.IFNA(VLOOKUP(CONCATENATE($AN$5,$B41,$C41),'MR2'!$A$6:$N$77,14,FALSE),0)</f>
        <v>0</v>
      </c>
      <c r="AO41" s="195">
        <f>_xlfn.IFNA(VLOOKUP(CONCATENATE($AO$5,$B41,$C41),'BUS4'!$A$6:$N$250,14,FALSE),0)</f>
        <v>0</v>
      </c>
      <c r="AP41" s="195">
        <f>_xlfn.IFNA(VLOOKUP(CONCATENATE($AP$5,$B41,$C41),'Spare '!$A$6:$N$77,14,FALSE),0)</f>
        <v>0</v>
      </c>
      <c r="AQ41" s="195">
        <f>_xlfn.IFNA(VLOOKUP(CONCATENATE($AQ$5,$B41,$C41),SC!$A$6:$O$255,14,FALSE),0)</f>
        <v>0</v>
      </c>
      <c r="AR41" s="195">
        <f>_xlfn.IFNA(VLOOKUP(CONCATENATE($AR$5,$B41,$C41),BAL!$A$6:$N$134,14,FALSE),0)</f>
        <v>0</v>
      </c>
      <c r="AS41" s="195">
        <f>_xlfn.IFNA(VLOOKUP(CONCATENATE($AS$5,$B41,$C41),'MR2'!$A$6:$N$124,14,FALSE),0)</f>
        <v>0</v>
      </c>
    </row>
    <row r="42" spans="1:45" x14ac:dyDescent="0.3">
      <c r="A42" s="822"/>
      <c r="B42" s="29"/>
      <c r="C42" s="30"/>
      <c r="D42" s="30"/>
      <c r="E42" s="30"/>
      <c r="F42" s="31"/>
      <c r="G42" s="32"/>
      <c r="H42" s="33">
        <f t="shared" ref="H42:H53" si="4">COUNTIF(K42:AS42,"&gt;0")</f>
        <v>0</v>
      </c>
      <c r="I42" s="34">
        <f t="shared" ref="I42:I53" si="5">SUM(K42:AS42)</f>
        <v>0</v>
      </c>
      <c r="J42" s="32">
        <f t="shared" si="0"/>
        <v>12</v>
      </c>
      <c r="K42" s="194">
        <f>_xlfn.IFNA(VLOOKUP(CONCATENATE($K$5,$B42,$C42),'CAP1'!$A$6:$N$107,14,FALSE),0)</f>
        <v>0</v>
      </c>
      <c r="L42" s="194">
        <f>_xlfn.IFNA(VLOOKUP(CONCATENATE($L$5,$B42,$C42),'ESP1'!$A$6:$N$135,14,FALSE),0)</f>
        <v>0</v>
      </c>
      <c r="M42" s="194">
        <f>_xlfn.IFNA(VLOOKUP(CONCATENATE($M$5,$B42,$C42),WEST!$A$6:$N$95,14,FALSE),0)</f>
        <v>0</v>
      </c>
      <c r="N42" s="194">
        <f>_xlfn.IFNA(VLOOKUP(CONCATENATE($N$5,$B42,$C42),MUR!$A$6:$L$131,14,FALSE),0)</f>
        <v>0</v>
      </c>
      <c r="O42" s="194">
        <f>_xlfn.IFNA(VLOOKUP(CONCATENATE($O$5,$B42,$C42),'SER1'!$A$6:$N$110,14,FALSE),0)</f>
        <v>0</v>
      </c>
      <c r="P42" s="194">
        <f>_xlfn.IFNA(VLOOKUP(CONCATENATE($P$5,$B42,$C42),'BUS1'!$A$6:$N$135,14,FALSE),0)</f>
        <v>0</v>
      </c>
      <c r="Q42" s="194">
        <f>_xlfn.IFNA(VLOOKUP(CONCATENATE($Q$5,$B42,$C42),DARD!$A$6:$N$133,14,FALSE),0)</f>
        <v>0</v>
      </c>
      <c r="R42" s="194">
        <f>_xlfn.IFNA(VLOOKUP(CONCATENATE($R$5,$B42,$C42),'BUS2'!F43,FALSE),0)</f>
        <v>0</v>
      </c>
      <c r="S42" s="194">
        <f>_xlfn.IFNA(VLOOKUP(CONCATENATE($S$5,$B42,$C42),'OG1'!$A$6:$N$56,14,FALSE),0)</f>
        <v>0</v>
      </c>
      <c r="T42" s="194">
        <f>_xlfn.IFNA(VLOOKUP(CONCATENATE($T$5,$B42,$C42),'DRY1'!$A$6:$N$135,14,FALSE),0)</f>
        <v>0</v>
      </c>
      <c r="U42" s="194">
        <f>_xlfn.IFNA(VLOOKUP(CONCATENATE($U$5,$B42,$C42),'HO1'!$A$8:$N$135,14,FALSE),0)</f>
        <v>0</v>
      </c>
      <c r="V42" s="194">
        <f>_xlfn.IFNA(VLOOKUP(CONCATENATE($V$5,$B42,$C42),'BUS3'!$A$8:$N$135,14,FALSE),0)</f>
        <v>0</v>
      </c>
      <c r="W42" s="194">
        <f>_xlfn.IFNA(VLOOKUP(CONCATENATE($W$5,$B42,$C42),'DRY2'!$A$6:$N$169,14,FALSE),0)</f>
        <v>0</v>
      </c>
      <c r="X42" s="194">
        <f>_xlfn.IFNA(VLOOKUP(CONCATENATE($X$5,$B42,$C42),'OG2'!$A$6:$N$133,14,FALSE),0)</f>
        <v>0</v>
      </c>
      <c r="Y42" s="194">
        <f>_xlfn.IFNA(VLOOKUP(CONCATENATE($Y$5,$B42,$C42),'MR1'!$A$6:$N$133,14,FALSE),0)</f>
        <v>0</v>
      </c>
      <c r="Z42" s="194">
        <f>_xlfn.IFNA(VLOOKUP(CONCATENATE($Z$5,$B42,$C42),BEV!$A$6:$N$124,14,FALSE),0)</f>
        <v>0</v>
      </c>
      <c r="AA42" s="194">
        <f>_xlfn.IFNA(VLOOKUP(CONCATENATE($AA$5,$B42,$C42),'SER2'!$A$6:$N$135,14,FALSE),0)</f>
        <v>0</v>
      </c>
      <c r="AB42" s="194">
        <f>_xlfn.IFNA(VLOOKUP(CONCATENATE($AC$5,$B42,$C42),VIR!$A$6:$O$129,14,FALSE),0)</f>
        <v>0</v>
      </c>
      <c r="AC42" s="194">
        <f>_xlfn.IFNA(VLOOKUP(CONCATENATE($AC$5,$B42,$C42),VIR!$A$6:$O$129,14,FALSE),0)</f>
        <v>0</v>
      </c>
      <c r="AD42" s="194" cm="1">
        <f t="array" ref="AD42">_xlfn.IFNA(VLOOKUP(CONCATENATE($AD$5,$B42,$C42),BUP37,AD43:AE54,FALSE),0)</f>
        <v>0</v>
      </c>
      <c r="AE42" s="194">
        <f>_xlfn.IFNA(VLOOKUP(CONCATENATE($AE$5,$B42,$C42),'CAP2'!$A$6:$N$135,14,FALSE),0)</f>
        <v>0</v>
      </c>
      <c r="AF42" s="194">
        <f>_xlfn.IFNA(VLOOKUP(CONCATENATE($AF$5,$B42,$C42),FEST!$A$6:$N$135,14,FALSE),0)</f>
        <v>0</v>
      </c>
      <c r="AG42" s="194">
        <f>_xlfn.IFNA(VLOOKUP(CONCATENATE($AG$5,$B42,$C42),'ESP2'!$A$6:$N$131,14,FALSE),0)</f>
        <v>0</v>
      </c>
      <c r="AH42" s="194">
        <f>_xlfn.IFNA(VLOOKUP(CONCATENATE($AG$5,$B42,$C42),'OG2'!$A$6:$N$131,14,FALSE),0)</f>
        <v>0</v>
      </c>
      <c r="AI42" s="194">
        <f>_xlfn.IFNA(VLOOKUP(CONCATENATE($AI$5,$B42,$C42),'BUN2'!$A$6:$N$134,14,FALSE),0)</f>
        <v>0</v>
      </c>
      <c r="AJ42" s="194">
        <f>_xlfn.IFNA(VLOOKUP(CONCATENATE($AJ$5,$B42,$C42),SC!$A$6:$N$135,14,FALSE),0)</f>
        <v>0</v>
      </c>
      <c r="AK42" s="194">
        <f>_xlfn.IFNA(VLOOKUP(CONCATENATE($AK$5,$B42,$C42),'MR3'!$A$6:$N$133,14,FALSE),0)</f>
        <v>0</v>
      </c>
      <c r="AL42" s="195">
        <f>_xlfn.IFNA(VLOOKUP(CONCATENATE($AK$5,$B42,$C42),BAL!$A$6:$N$133,14,FALSE),0)</f>
        <v>0</v>
      </c>
      <c r="AM42" s="195">
        <f>_xlfn.IFNA(VLOOKUP(CONCATENATE($AM$5,$B42,$C42),'ESP4'!$A$6:$N$135,14,FALSE),0)</f>
        <v>0</v>
      </c>
      <c r="AN42" s="195">
        <f>_xlfn.IFNA(VLOOKUP(CONCATENATE($AN$5,$B42,$C42),'MR2'!$A$6:$N$77,14,FALSE),0)</f>
        <v>0</v>
      </c>
      <c r="AO42" s="195">
        <f>_xlfn.IFNA(VLOOKUP(CONCATENATE($AO$5,$B42,$C42),'BUS4'!$A$6:$N$250,14,FALSE),0)</f>
        <v>0</v>
      </c>
      <c r="AP42" s="195">
        <f>_xlfn.IFNA(VLOOKUP(CONCATENATE($AP$5,$B42,$C42),'Spare '!$A$6:$N$77,14,FALSE),0)</f>
        <v>0</v>
      </c>
      <c r="AQ42" s="195">
        <f>_xlfn.IFNA(VLOOKUP(CONCATENATE($AQ$5,$B42,$C42),SC!$A$6:$O$255,14,FALSE),0)</f>
        <v>0</v>
      </c>
      <c r="AR42" s="195">
        <f>_xlfn.IFNA(VLOOKUP(CONCATENATE($AR$5,$B42,$C42),BAL!$A$6:$N$134,14,FALSE),0)</f>
        <v>0</v>
      </c>
      <c r="AS42" s="195">
        <f>_xlfn.IFNA(VLOOKUP(CONCATENATE($AS$5,$B42,$C42),'MR2'!$A$6:$N$124,14,FALSE),0)</f>
        <v>0</v>
      </c>
    </row>
    <row r="43" spans="1:45" x14ac:dyDescent="0.3">
      <c r="A43" s="822"/>
      <c r="B43" s="29"/>
      <c r="C43" s="30"/>
      <c r="D43" s="30"/>
      <c r="E43" s="30"/>
      <c r="F43" s="31"/>
      <c r="G43" s="32"/>
      <c r="H43" s="33">
        <f t="shared" si="4"/>
        <v>0</v>
      </c>
      <c r="I43" s="34">
        <f t="shared" si="5"/>
        <v>0</v>
      </c>
      <c r="J43" s="32">
        <f t="shared" si="0"/>
        <v>12</v>
      </c>
      <c r="K43" s="194">
        <f>_xlfn.IFNA(VLOOKUP(CONCATENATE($K$5,$B43,$C43),'CAP1'!$A$6:$N$107,14,FALSE),0)</f>
        <v>0</v>
      </c>
      <c r="L43" s="194">
        <f>_xlfn.IFNA(VLOOKUP(CONCATENATE($L$5,$B43,$C43),'ESP1'!$A$6:$N$135,14,FALSE),0)</f>
        <v>0</v>
      </c>
      <c r="M43" s="194">
        <f>_xlfn.IFNA(VLOOKUP(CONCATENATE($M$5,$B43,$C43),WEST!$A$6:$N$95,14,FALSE),0)</f>
        <v>0</v>
      </c>
      <c r="N43" s="194">
        <f>_xlfn.IFNA(VLOOKUP(CONCATENATE($N$5,$B43,$C43),MUR!$A$6:$L$131,14,FALSE),0)</f>
        <v>0</v>
      </c>
      <c r="O43" s="194">
        <f>_xlfn.IFNA(VLOOKUP(CONCATENATE($O$5,$B43,$C43),'SER1'!$A$6:$N$110,14,FALSE),0)</f>
        <v>0</v>
      </c>
      <c r="P43" s="194">
        <f>_xlfn.IFNA(VLOOKUP(CONCATENATE($P$5,$B43,$C43),'BUS1'!$A$6:$N$135,14,FALSE),0)</f>
        <v>0</v>
      </c>
      <c r="Q43" s="194">
        <f>_xlfn.IFNA(VLOOKUP(CONCATENATE($Q$5,$B43,$C43),DARD!$A$6:$N$133,14,FALSE),0)</f>
        <v>0</v>
      </c>
      <c r="R43" s="194">
        <f>_xlfn.IFNA(VLOOKUP(CONCATENATE($R$5,$B43,$C43),'BUS2'!F44,FALSE),0)</f>
        <v>0</v>
      </c>
      <c r="S43" s="194">
        <f>_xlfn.IFNA(VLOOKUP(CONCATENATE($S$5,$B43,$C43),'OG1'!$A$6:$N$56,14,FALSE),0)</f>
        <v>0</v>
      </c>
      <c r="T43" s="194">
        <f>_xlfn.IFNA(VLOOKUP(CONCATENATE($T$5,$B43,$C43),'DRY1'!$A$6:$N$135,14,FALSE),0)</f>
        <v>0</v>
      </c>
      <c r="U43" s="194">
        <f>_xlfn.IFNA(VLOOKUP(CONCATENATE($U$5,$B43,$C43),'HO1'!$A$8:$N$135,14,FALSE),0)</f>
        <v>0</v>
      </c>
      <c r="V43" s="194">
        <f>_xlfn.IFNA(VLOOKUP(CONCATENATE($V$5,$B43,$C43),'BUS3'!$A$8:$N$135,14,FALSE),0)</f>
        <v>0</v>
      </c>
      <c r="W43" s="194">
        <f>_xlfn.IFNA(VLOOKUP(CONCATENATE($W$5,$B43,$C43),'DRY2'!$A$6:$N$169,14,FALSE),0)</f>
        <v>0</v>
      </c>
      <c r="X43" s="194">
        <f>_xlfn.IFNA(VLOOKUP(CONCATENATE($X$5,$B43,$C43),'OG2'!$A$6:$N$133,14,FALSE),0)</f>
        <v>0</v>
      </c>
      <c r="Y43" s="194">
        <f>_xlfn.IFNA(VLOOKUP(CONCATENATE($Y$5,$B43,$C43),'MR1'!$A$6:$N$133,14,FALSE),0)</f>
        <v>0</v>
      </c>
      <c r="Z43" s="194">
        <f>_xlfn.IFNA(VLOOKUP(CONCATENATE($Z$5,$B43,$C43),BEV!$A$6:$N$124,14,FALSE),0)</f>
        <v>0</v>
      </c>
      <c r="AA43" s="194">
        <f>_xlfn.IFNA(VLOOKUP(CONCATENATE($AA$5,$B43,$C43),'SER2'!$A$6:$N$135,14,FALSE),0)</f>
        <v>0</v>
      </c>
      <c r="AB43" s="194">
        <f>_xlfn.IFNA(VLOOKUP(CONCATENATE($AC$5,$B43,$C43),VIR!$A$6:$O$129,14,FALSE),0)</f>
        <v>0</v>
      </c>
      <c r="AC43" s="194">
        <f>_xlfn.IFNA(VLOOKUP(CONCATENATE($AC$5,$B43,$C43),VIR!$A$6:$O$129,14,FALSE),0)</f>
        <v>0</v>
      </c>
      <c r="AD43" s="194" cm="1">
        <f t="array" ref="AD43">_xlfn.IFNA(VLOOKUP(CONCATENATE($AD$5,$B43,$C43),BUP38,AD44:AE55,FALSE),0)</f>
        <v>0</v>
      </c>
      <c r="AE43" s="194">
        <f>_xlfn.IFNA(VLOOKUP(CONCATENATE($AE$5,$B43,$C43),'CAP2'!$A$6:$N$135,14,FALSE),0)</f>
        <v>0</v>
      </c>
      <c r="AF43" s="194">
        <f>_xlfn.IFNA(VLOOKUP(CONCATENATE($AF$5,$B43,$C43),FEST!$A$6:$N$135,14,FALSE),0)</f>
        <v>0</v>
      </c>
      <c r="AG43" s="194">
        <f>_xlfn.IFNA(VLOOKUP(CONCATENATE($AG$5,$B43,$C43),'ESP2'!$A$6:$N$131,14,FALSE),0)</f>
        <v>0</v>
      </c>
      <c r="AH43" s="194">
        <f>_xlfn.IFNA(VLOOKUP(CONCATENATE($AG$5,$B43,$C43),'OG2'!$A$6:$N$131,14,FALSE),0)</f>
        <v>0</v>
      </c>
      <c r="AI43" s="194">
        <f>_xlfn.IFNA(VLOOKUP(CONCATENATE($AI$5,$B43,$C43),'BUN2'!$A$6:$N$134,14,FALSE),0)</f>
        <v>0</v>
      </c>
      <c r="AJ43" s="194">
        <f>_xlfn.IFNA(VLOOKUP(CONCATENATE($AJ$5,$B43,$C43),SC!$A$6:$N$135,14,FALSE),0)</f>
        <v>0</v>
      </c>
      <c r="AK43" s="194">
        <f>_xlfn.IFNA(VLOOKUP(CONCATENATE($AK$5,$B43,$C43),'MR3'!$A$6:$N$133,14,FALSE),0)</f>
        <v>0</v>
      </c>
      <c r="AL43" s="195">
        <f>_xlfn.IFNA(VLOOKUP(CONCATENATE($AK$5,$B43,$C43),BAL!$A$6:$N$133,14,FALSE),0)</f>
        <v>0</v>
      </c>
      <c r="AM43" s="195">
        <f>_xlfn.IFNA(VLOOKUP(CONCATENATE($AM$5,$B43,$C43),'ESP4'!$A$6:$N$135,14,FALSE),0)</f>
        <v>0</v>
      </c>
      <c r="AN43" s="195">
        <f>_xlfn.IFNA(VLOOKUP(CONCATENATE($AN$5,$B43,$C43),'MR2'!$A$6:$N$77,14,FALSE),0)</f>
        <v>0</v>
      </c>
      <c r="AO43" s="195">
        <f>_xlfn.IFNA(VLOOKUP(CONCATENATE($AO$5,$B43,$C43),'BUS4'!$A$6:$N$250,14,FALSE),0)</f>
        <v>0</v>
      </c>
      <c r="AP43" s="195">
        <f>_xlfn.IFNA(VLOOKUP(CONCATENATE($AP$5,$B43,$C43),'Spare '!$A$6:$N$77,14,FALSE),0)</f>
        <v>0</v>
      </c>
      <c r="AQ43" s="195">
        <f>_xlfn.IFNA(VLOOKUP(CONCATENATE($AQ$5,$B43,$C43),SC!$A$6:$O$255,14,FALSE),0)</f>
        <v>0</v>
      </c>
      <c r="AR43" s="195">
        <f>_xlfn.IFNA(VLOOKUP(CONCATENATE($AR$5,$B43,$C43),BAL!$A$6:$N$134,14,FALSE),0)</f>
        <v>0</v>
      </c>
      <c r="AS43" s="195">
        <f>_xlfn.IFNA(VLOOKUP(CONCATENATE($AS$5,$B43,$C43),'MR2'!$A$6:$N$124,14,FALSE),0)</f>
        <v>0</v>
      </c>
    </row>
    <row r="44" spans="1:45" x14ac:dyDescent="0.3">
      <c r="A44" s="822"/>
      <c r="B44" s="29"/>
      <c r="C44" s="30"/>
      <c r="D44" s="30"/>
      <c r="E44" s="30"/>
      <c r="F44" s="31"/>
      <c r="G44" s="32"/>
      <c r="H44" s="33">
        <f t="shared" si="4"/>
        <v>0</v>
      </c>
      <c r="I44" s="34">
        <f t="shared" si="5"/>
        <v>0</v>
      </c>
      <c r="J44" s="32">
        <f t="shared" si="0"/>
        <v>12</v>
      </c>
      <c r="K44" s="194">
        <f>_xlfn.IFNA(VLOOKUP(CONCATENATE($K$5,$B44,$C44),'CAP1'!$A$6:$N$107,14,FALSE),0)</f>
        <v>0</v>
      </c>
      <c r="L44" s="194">
        <f>_xlfn.IFNA(VLOOKUP(CONCATENATE($L$5,$B44,$C44),'ESP1'!$A$6:$N$135,14,FALSE),0)</f>
        <v>0</v>
      </c>
      <c r="M44" s="194">
        <f>_xlfn.IFNA(VLOOKUP(CONCATENATE($M$5,$B44,$C44),WEST!$A$6:$N$95,14,FALSE),0)</f>
        <v>0</v>
      </c>
      <c r="N44" s="194">
        <f>_xlfn.IFNA(VLOOKUP(CONCATENATE($N$5,$B44,$C44),MUR!$A$6:$L$131,14,FALSE),0)</f>
        <v>0</v>
      </c>
      <c r="O44" s="194">
        <f>_xlfn.IFNA(VLOOKUP(CONCATENATE($O$5,$B44,$C44),'SER1'!$A$6:$N$110,14,FALSE),0)</f>
        <v>0</v>
      </c>
      <c r="P44" s="194">
        <f>_xlfn.IFNA(VLOOKUP(CONCATENATE($P$5,$B44,$C44),'BUS1'!$A$6:$N$135,14,FALSE),0)</f>
        <v>0</v>
      </c>
      <c r="Q44" s="194">
        <f>_xlfn.IFNA(VLOOKUP(CONCATENATE($Q$5,$B44,$C44),DARD!$A$6:$N$133,14,FALSE),0)</f>
        <v>0</v>
      </c>
      <c r="R44" s="194">
        <f>_xlfn.IFNA(VLOOKUP(CONCATENATE($R$5,$B44,$C44),'BUS2'!F45,FALSE),0)</f>
        <v>0</v>
      </c>
      <c r="S44" s="194">
        <f>_xlfn.IFNA(VLOOKUP(CONCATENATE($S$5,$B44,$C44),'OG1'!$A$6:$N$56,14,FALSE),0)</f>
        <v>0</v>
      </c>
      <c r="T44" s="194">
        <f>_xlfn.IFNA(VLOOKUP(CONCATENATE($T$5,$B44,$C44),'DRY1'!$A$6:$N$135,14,FALSE),0)</f>
        <v>0</v>
      </c>
      <c r="U44" s="194">
        <f>_xlfn.IFNA(VLOOKUP(CONCATENATE($U$5,$B44,$C44),'HO1'!$A$8:$N$135,14,FALSE),0)</f>
        <v>0</v>
      </c>
      <c r="V44" s="194">
        <f>_xlfn.IFNA(VLOOKUP(CONCATENATE($V$5,$B44,$C44),'BUS3'!$A$8:$N$135,14,FALSE),0)</f>
        <v>0</v>
      </c>
      <c r="W44" s="194">
        <f>_xlfn.IFNA(VLOOKUP(CONCATENATE($W$5,$B44,$C44),'DRY2'!$A$6:$N$169,14,FALSE),0)</f>
        <v>0</v>
      </c>
      <c r="X44" s="194">
        <f>_xlfn.IFNA(VLOOKUP(CONCATENATE($X$5,$B44,$C44),'OG2'!$A$6:$N$133,14,FALSE),0)</f>
        <v>0</v>
      </c>
      <c r="Y44" s="194">
        <f>_xlfn.IFNA(VLOOKUP(CONCATENATE($Y$5,$B44,$C44),'MR1'!$A$6:$N$133,14,FALSE),0)</f>
        <v>0</v>
      </c>
      <c r="Z44" s="194">
        <f>_xlfn.IFNA(VLOOKUP(CONCATENATE($Z$5,$B44,$C44),BEV!$A$6:$N$124,14,FALSE),0)</f>
        <v>0</v>
      </c>
      <c r="AA44" s="194">
        <f>_xlfn.IFNA(VLOOKUP(CONCATENATE($AA$5,$B44,$C44),'SER2'!$A$6:$N$135,14,FALSE),0)</f>
        <v>0</v>
      </c>
      <c r="AB44" s="194">
        <f>_xlfn.IFNA(VLOOKUP(CONCATENATE($AC$5,$B44,$C44),VIR!$A$6:$O$129,14,FALSE),0)</f>
        <v>0</v>
      </c>
      <c r="AC44" s="194">
        <f>_xlfn.IFNA(VLOOKUP(CONCATENATE($AC$5,$B44,$C44),VIR!$A$6:$O$129,14,FALSE),0)</f>
        <v>0</v>
      </c>
      <c r="AD44" s="194" cm="1">
        <f t="array" ref="AD44">_xlfn.IFNA(VLOOKUP(CONCATENATE($AD$5,$B44,$C44),BUP39,AD45:AE56,FALSE),0)</f>
        <v>0</v>
      </c>
      <c r="AE44" s="194">
        <f>_xlfn.IFNA(VLOOKUP(CONCATENATE($AE$5,$B44,$C44),'CAP2'!$A$6:$N$135,14,FALSE),0)</f>
        <v>0</v>
      </c>
      <c r="AF44" s="194">
        <f>_xlfn.IFNA(VLOOKUP(CONCATENATE($AF$5,$B44,$C44),FEST!$A$6:$N$135,14,FALSE),0)</f>
        <v>0</v>
      </c>
      <c r="AG44" s="194">
        <f>_xlfn.IFNA(VLOOKUP(CONCATENATE($AG$5,$B44,$C44),'ESP2'!$A$6:$N$131,14,FALSE),0)</f>
        <v>0</v>
      </c>
      <c r="AH44" s="194">
        <f>_xlfn.IFNA(VLOOKUP(CONCATENATE($AG$5,$B44,$C44),'OG2'!$A$6:$N$131,14,FALSE),0)</f>
        <v>0</v>
      </c>
      <c r="AI44" s="194">
        <f>_xlfn.IFNA(VLOOKUP(CONCATENATE($AI$5,$B44,$C44),'BUN2'!$A$6:$N$134,14,FALSE),0)</f>
        <v>0</v>
      </c>
      <c r="AJ44" s="194">
        <f>_xlfn.IFNA(VLOOKUP(CONCATENATE($AJ$5,$B44,$C44),SC!$A$6:$N$135,14,FALSE),0)</f>
        <v>0</v>
      </c>
      <c r="AK44" s="194">
        <f>_xlfn.IFNA(VLOOKUP(CONCATENATE($AK$5,$B44,$C44),'MR3'!$A$6:$N$133,14,FALSE),0)</f>
        <v>0</v>
      </c>
      <c r="AL44" s="195">
        <f>_xlfn.IFNA(VLOOKUP(CONCATENATE($AK$5,$B44,$C44),BAL!$A$6:$N$133,14,FALSE),0)</f>
        <v>0</v>
      </c>
      <c r="AM44" s="195">
        <f>_xlfn.IFNA(VLOOKUP(CONCATENATE($AM$5,$B44,$C44),'ESP4'!$A$6:$N$135,14,FALSE),0)</f>
        <v>0</v>
      </c>
      <c r="AN44" s="195">
        <f>_xlfn.IFNA(VLOOKUP(CONCATENATE($AN$5,$B44,$C44),'MR2'!$A$6:$N$77,14,FALSE),0)</f>
        <v>0</v>
      </c>
      <c r="AO44" s="195">
        <f>_xlfn.IFNA(VLOOKUP(CONCATENATE($AO$5,$B44,$C44),'BUS4'!$A$6:$N$250,14,FALSE),0)</f>
        <v>0</v>
      </c>
      <c r="AP44" s="195">
        <f>_xlfn.IFNA(VLOOKUP(CONCATENATE($AP$5,$B44,$C44),'Spare '!$A$6:$N$77,14,FALSE),0)</f>
        <v>0</v>
      </c>
      <c r="AQ44" s="195">
        <f>_xlfn.IFNA(VLOOKUP(CONCATENATE($AQ$5,$B44,$C44),SC!$A$6:$O$255,14,FALSE),0)</f>
        <v>0</v>
      </c>
      <c r="AR44" s="195">
        <f>_xlfn.IFNA(VLOOKUP(CONCATENATE($AR$5,$B44,$C44),BAL!$A$6:$N$134,14,FALSE),0)</f>
        <v>0</v>
      </c>
      <c r="AS44" s="195">
        <f>_xlfn.IFNA(VLOOKUP(CONCATENATE($AS$5,$B44,$C44),'MR2'!$A$6:$N$124,14,FALSE),0)</f>
        <v>0</v>
      </c>
    </row>
    <row r="45" spans="1:45" x14ac:dyDescent="0.3">
      <c r="A45" s="822"/>
      <c r="B45" s="29"/>
      <c r="C45" s="30"/>
      <c r="D45" s="30"/>
      <c r="E45" s="30"/>
      <c r="F45" s="31"/>
      <c r="G45" s="32"/>
      <c r="H45" s="33">
        <f t="shared" si="4"/>
        <v>0</v>
      </c>
      <c r="I45" s="34">
        <f t="shared" si="5"/>
        <v>0</v>
      </c>
      <c r="J45" s="32">
        <f t="shared" si="0"/>
        <v>12</v>
      </c>
      <c r="K45" s="194">
        <f>_xlfn.IFNA(VLOOKUP(CONCATENATE($K$5,$B45,$C45),'CAP1'!$A$6:$N$107,14,FALSE),0)</f>
        <v>0</v>
      </c>
      <c r="L45" s="194">
        <f>_xlfn.IFNA(VLOOKUP(CONCATENATE($L$5,$B45,$C45),'ESP1'!$A$6:$N$135,14,FALSE),0)</f>
        <v>0</v>
      </c>
      <c r="M45" s="194">
        <f>_xlfn.IFNA(VLOOKUP(CONCATENATE($M$5,$B45,$C45),WEST!$A$6:$N$95,14,FALSE),0)</f>
        <v>0</v>
      </c>
      <c r="N45" s="194">
        <f>_xlfn.IFNA(VLOOKUP(CONCATENATE($N$5,$B45,$C45),MUR!$A$6:$L$131,14,FALSE),0)</f>
        <v>0</v>
      </c>
      <c r="O45" s="194">
        <f>_xlfn.IFNA(VLOOKUP(CONCATENATE($O$5,$B45,$C45),'SER1'!$A$6:$N$110,14,FALSE),0)</f>
        <v>0</v>
      </c>
      <c r="P45" s="194">
        <f>_xlfn.IFNA(VLOOKUP(CONCATENATE($P$5,$B45,$C45),'BUS1'!$A$6:$N$135,14,FALSE),0)</f>
        <v>0</v>
      </c>
      <c r="Q45" s="194">
        <f>_xlfn.IFNA(VLOOKUP(CONCATENATE($Q$5,$B45,$C45),DARD!$A$6:$N$133,14,FALSE),0)</f>
        <v>0</v>
      </c>
      <c r="R45" s="194">
        <f>_xlfn.IFNA(VLOOKUP(CONCATENATE($R$5,$B45,$C45),'BUS2'!F46,FALSE),0)</f>
        <v>0</v>
      </c>
      <c r="S45" s="194">
        <f>_xlfn.IFNA(VLOOKUP(CONCATENATE($S$5,$B45,$C45),'OG1'!$A$6:$N$56,14,FALSE),0)</f>
        <v>0</v>
      </c>
      <c r="T45" s="194">
        <f>_xlfn.IFNA(VLOOKUP(CONCATENATE($T$5,$B45,$C45),'DRY1'!$A$6:$N$135,14,FALSE),0)</f>
        <v>0</v>
      </c>
      <c r="U45" s="194">
        <f>_xlfn.IFNA(VLOOKUP(CONCATENATE($U$5,$B45,$C45),'HO1'!$A$8:$N$135,14,FALSE),0)</f>
        <v>0</v>
      </c>
      <c r="V45" s="194">
        <f>_xlfn.IFNA(VLOOKUP(CONCATENATE($V$5,$B45,$C45),'BUS3'!$A$8:$N$135,14,FALSE),0)</f>
        <v>0</v>
      </c>
      <c r="W45" s="194">
        <f>_xlfn.IFNA(VLOOKUP(CONCATENATE($W$5,$B45,$C45),'DRY2'!$A$6:$N$169,14,FALSE),0)</f>
        <v>0</v>
      </c>
      <c r="X45" s="194">
        <f>_xlfn.IFNA(VLOOKUP(CONCATENATE($X$5,$B45,$C45),'OG2'!$A$6:$N$133,14,FALSE),0)</f>
        <v>0</v>
      </c>
      <c r="Y45" s="194">
        <f>_xlfn.IFNA(VLOOKUP(CONCATENATE($Y$5,$B45,$C45),'MR1'!$A$6:$N$133,14,FALSE),0)</f>
        <v>0</v>
      </c>
      <c r="Z45" s="194">
        <f>_xlfn.IFNA(VLOOKUP(CONCATENATE($Z$5,$B45,$C45),BEV!$A$6:$N$124,14,FALSE),0)</f>
        <v>0</v>
      </c>
      <c r="AA45" s="194">
        <f>_xlfn.IFNA(VLOOKUP(CONCATENATE($AA$5,$B45,$C45),'SER2'!$A$6:$N$135,14,FALSE),0)</f>
        <v>0</v>
      </c>
      <c r="AB45" s="194">
        <f>_xlfn.IFNA(VLOOKUP(CONCATENATE($AC$5,$B45,$C45),VIR!$A$6:$O$129,14,FALSE),0)</f>
        <v>0</v>
      </c>
      <c r="AC45" s="194">
        <f>_xlfn.IFNA(VLOOKUP(CONCATENATE($AC$5,$B45,$C45),VIR!$A$6:$O$129,14,FALSE),0)</f>
        <v>0</v>
      </c>
      <c r="AD45" s="194" cm="1">
        <f t="array" ref="AD45">_xlfn.IFNA(VLOOKUP(CONCATENATE($AD$5,$B45,$C45),BUP40,AD46:AE57,FALSE),0)</f>
        <v>0</v>
      </c>
      <c r="AE45" s="194">
        <f>_xlfn.IFNA(VLOOKUP(CONCATENATE($AE$5,$B45,$C45),'CAP2'!$A$6:$N$135,14,FALSE),0)</f>
        <v>0</v>
      </c>
      <c r="AF45" s="194">
        <f>_xlfn.IFNA(VLOOKUP(CONCATENATE($AF$5,$B45,$C45),FEST!$A$6:$N$135,14,FALSE),0)</f>
        <v>0</v>
      </c>
      <c r="AG45" s="194">
        <f>_xlfn.IFNA(VLOOKUP(CONCATENATE($AG$5,$B45,$C45),'ESP2'!$A$6:$N$131,14,FALSE),0)</f>
        <v>0</v>
      </c>
      <c r="AH45" s="194">
        <f>_xlfn.IFNA(VLOOKUP(CONCATENATE($AG$5,$B45,$C45),'OG2'!$A$6:$N$131,14,FALSE),0)</f>
        <v>0</v>
      </c>
      <c r="AI45" s="194">
        <f>_xlfn.IFNA(VLOOKUP(CONCATENATE($AI$5,$B45,$C45),'BUN2'!$A$6:$N$134,14,FALSE),0)</f>
        <v>0</v>
      </c>
      <c r="AJ45" s="194">
        <f>_xlfn.IFNA(VLOOKUP(CONCATENATE($AJ$5,$B45,$C45),SC!$A$6:$N$135,14,FALSE),0)</f>
        <v>0</v>
      </c>
      <c r="AK45" s="194">
        <f>_xlfn.IFNA(VLOOKUP(CONCATENATE($AK$5,$B45,$C45),'MR3'!$A$6:$N$133,14,FALSE),0)</f>
        <v>0</v>
      </c>
      <c r="AL45" s="195">
        <f>_xlfn.IFNA(VLOOKUP(CONCATENATE($AK$5,$B45,$C45),BAL!$A$6:$N$133,14,FALSE),0)</f>
        <v>0</v>
      </c>
      <c r="AM45" s="195">
        <f>_xlfn.IFNA(VLOOKUP(CONCATENATE($AM$5,$B45,$C45),'ESP4'!$A$6:$N$135,14,FALSE),0)</f>
        <v>0</v>
      </c>
      <c r="AN45" s="195">
        <f>_xlfn.IFNA(VLOOKUP(CONCATENATE($AN$5,$B45,$C45),'MR2'!$A$6:$N$77,14,FALSE),0)</f>
        <v>0</v>
      </c>
      <c r="AO45" s="195">
        <f>_xlfn.IFNA(VLOOKUP(CONCATENATE($AO$5,$B45,$C45),'BUS4'!$A$6:$N$250,14,FALSE),0)</f>
        <v>0</v>
      </c>
      <c r="AP45" s="195">
        <f>_xlfn.IFNA(VLOOKUP(CONCATENATE($AP$5,$B45,$C45),'Spare '!$A$6:$N$77,14,FALSE),0)</f>
        <v>0</v>
      </c>
      <c r="AQ45" s="195">
        <f>_xlfn.IFNA(VLOOKUP(CONCATENATE($AQ$5,$B45,$C45),SC!$A$6:$O$255,14,FALSE),0)</f>
        <v>0</v>
      </c>
      <c r="AR45" s="195">
        <f>_xlfn.IFNA(VLOOKUP(CONCATENATE($AR$5,$B45,$C45),BAL!$A$6:$N$134,14,FALSE),0)</f>
        <v>0</v>
      </c>
      <c r="AS45" s="195">
        <f>_xlfn.IFNA(VLOOKUP(CONCATENATE($AS$5,$B45,$C45),'MR2'!$A$6:$N$124,14,FALSE),0)</f>
        <v>0</v>
      </c>
    </row>
    <row r="46" spans="1:45" x14ac:dyDescent="0.3">
      <c r="A46" s="822"/>
      <c r="B46" s="29"/>
      <c r="C46" s="30"/>
      <c r="D46" s="30"/>
      <c r="E46" s="30"/>
      <c r="F46" s="31"/>
      <c r="G46" s="32"/>
      <c r="H46" s="33">
        <f t="shared" si="4"/>
        <v>0</v>
      </c>
      <c r="I46" s="34">
        <f t="shared" si="5"/>
        <v>0</v>
      </c>
      <c r="J46" s="32">
        <f t="shared" si="0"/>
        <v>12</v>
      </c>
      <c r="K46" s="194">
        <f>_xlfn.IFNA(VLOOKUP(CONCATENATE($K$5,$B46,$C46),'CAP1'!$A$6:$N$107,14,FALSE),0)</f>
        <v>0</v>
      </c>
      <c r="L46" s="194">
        <f>_xlfn.IFNA(VLOOKUP(CONCATENATE($L$5,$B46,$C46),'ESP1'!$A$6:$N$135,14,FALSE),0)</f>
        <v>0</v>
      </c>
      <c r="M46" s="194">
        <f>_xlfn.IFNA(VLOOKUP(CONCATENATE($M$5,$B46,$C46),WEST!$A$6:$N$95,14,FALSE),0)</f>
        <v>0</v>
      </c>
      <c r="N46" s="194">
        <f>_xlfn.IFNA(VLOOKUP(CONCATENATE($N$5,$B46,$C46),MUR!$A$6:$L$131,14,FALSE),0)</f>
        <v>0</v>
      </c>
      <c r="O46" s="194">
        <f>_xlfn.IFNA(VLOOKUP(CONCATENATE($O$5,$B46,$C46),'SER1'!$A$6:$N$110,14,FALSE),0)</f>
        <v>0</v>
      </c>
      <c r="P46" s="194">
        <f>_xlfn.IFNA(VLOOKUP(CONCATENATE($P$5,$B46,$C46),'BUS1'!$A$6:$N$135,14,FALSE),0)</f>
        <v>0</v>
      </c>
      <c r="Q46" s="194">
        <f>_xlfn.IFNA(VLOOKUP(CONCATENATE($Q$5,$B46,$C46),DARD!$A$6:$N$133,14,FALSE),0)</f>
        <v>0</v>
      </c>
      <c r="R46" s="194">
        <f>_xlfn.IFNA(VLOOKUP(CONCATENATE($R$5,$B46,$C46),'BUS2'!F47,FALSE),0)</f>
        <v>0</v>
      </c>
      <c r="S46" s="194">
        <f>_xlfn.IFNA(VLOOKUP(CONCATENATE($S$5,$B46,$C46),'OG1'!$A$6:$N$56,14,FALSE),0)</f>
        <v>0</v>
      </c>
      <c r="T46" s="194">
        <f>_xlfn.IFNA(VLOOKUP(CONCATENATE($T$5,$B46,$C46),'DRY1'!$A$6:$N$135,14,FALSE),0)</f>
        <v>0</v>
      </c>
      <c r="U46" s="194">
        <f>_xlfn.IFNA(VLOOKUP(CONCATENATE($U$5,$B46,$C46),'HO1'!$A$8:$N$135,14,FALSE),0)</f>
        <v>0</v>
      </c>
      <c r="V46" s="194">
        <f>_xlfn.IFNA(VLOOKUP(CONCATENATE($V$5,$B46,$C46),'BUS3'!$A$8:$N$135,14,FALSE),0)</f>
        <v>0</v>
      </c>
      <c r="W46" s="194">
        <f>_xlfn.IFNA(VLOOKUP(CONCATENATE($W$5,$B46,$C46),'DRY2'!$A$6:$N$169,14,FALSE),0)</f>
        <v>0</v>
      </c>
      <c r="X46" s="194">
        <f>_xlfn.IFNA(VLOOKUP(CONCATENATE($X$5,$B46,$C46),'OG2'!$A$6:$N$133,14,FALSE),0)</f>
        <v>0</v>
      </c>
      <c r="Y46" s="194">
        <f>_xlfn.IFNA(VLOOKUP(CONCATENATE($Y$5,$B46,$C46),'MR1'!$A$6:$N$133,14,FALSE),0)</f>
        <v>0</v>
      </c>
      <c r="Z46" s="194">
        <f>_xlfn.IFNA(VLOOKUP(CONCATENATE($Z$5,$B46,$C46),BEV!$A$6:$N$124,14,FALSE),0)</f>
        <v>0</v>
      </c>
      <c r="AA46" s="194">
        <f>_xlfn.IFNA(VLOOKUP(CONCATENATE($AA$5,$B46,$C46),'SER2'!$A$6:$N$135,14,FALSE),0)</f>
        <v>0</v>
      </c>
      <c r="AB46" s="194">
        <f>_xlfn.IFNA(VLOOKUP(CONCATENATE($AC$5,$B46,$C46),VIR!$A$6:$O$129,14,FALSE),0)</f>
        <v>0</v>
      </c>
      <c r="AC46" s="194">
        <f>_xlfn.IFNA(VLOOKUP(CONCATENATE($AC$5,$B46,$C46),VIR!$A$6:$O$129,14,FALSE),0)</f>
        <v>0</v>
      </c>
      <c r="AD46" s="194" cm="1">
        <f t="array" ref="AD46">_xlfn.IFNA(VLOOKUP(CONCATENATE($AD$5,$B46,$C46),BUP41,AD47:AE58,FALSE),0)</f>
        <v>0</v>
      </c>
      <c r="AE46" s="194">
        <f>_xlfn.IFNA(VLOOKUP(CONCATENATE($AE$5,$B46,$C46),'CAP2'!$A$6:$N$135,14,FALSE),0)</f>
        <v>0</v>
      </c>
      <c r="AF46" s="194">
        <f>_xlfn.IFNA(VLOOKUP(CONCATENATE($AF$5,$B46,$C46),FEST!$A$6:$N$135,14,FALSE),0)</f>
        <v>0</v>
      </c>
      <c r="AG46" s="194">
        <f>_xlfn.IFNA(VLOOKUP(CONCATENATE($AG$5,$B46,$C46),'ESP2'!$A$6:$N$131,14,FALSE),0)</f>
        <v>0</v>
      </c>
      <c r="AH46" s="194">
        <f>_xlfn.IFNA(VLOOKUP(CONCATENATE($AG$5,$B46,$C46),'OG2'!$A$6:$N$131,14,FALSE),0)</f>
        <v>0</v>
      </c>
      <c r="AI46" s="194">
        <f>_xlfn.IFNA(VLOOKUP(CONCATENATE($AI$5,$B46,$C46),'BUN2'!$A$6:$N$134,14,FALSE),0)</f>
        <v>0</v>
      </c>
      <c r="AJ46" s="194">
        <f>_xlfn.IFNA(VLOOKUP(CONCATENATE($AJ$5,$B46,$C46),SC!$A$6:$N$135,14,FALSE),0)</f>
        <v>0</v>
      </c>
      <c r="AK46" s="194">
        <f>_xlfn.IFNA(VLOOKUP(CONCATENATE($AK$5,$B46,$C46),'MR3'!$A$6:$N$133,14,FALSE),0)</f>
        <v>0</v>
      </c>
      <c r="AL46" s="195">
        <f>_xlfn.IFNA(VLOOKUP(CONCATENATE($AK$5,$B46,$C46),BAL!$A$6:$N$133,14,FALSE),0)</f>
        <v>0</v>
      </c>
      <c r="AM46" s="195">
        <f>_xlfn.IFNA(VLOOKUP(CONCATENATE($AM$5,$B46,$C46),'ESP4'!$A$6:$N$135,14,FALSE),0)</f>
        <v>0</v>
      </c>
      <c r="AN46" s="195">
        <f>_xlfn.IFNA(VLOOKUP(CONCATENATE($AN$5,$B46,$C46),'MR2'!$A$6:$N$77,14,FALSE),0)</f>
        <v>0</v>
      </c>
      <c r="AO46" s="195">
        <f>_xlfn.IFNA(VLOOKUP(CONCATENATE($AO$5,$B46,$C46),'BUS4'!$A$6:$N$250,14,FALSE),0)</f>
        <v>0</v>
      </c>
      <c r="AP46" s="195">
        <f>_xlfn.IFNA(VLOOKUP(CONCATENATE($AP$5,$B46,$C46),'Spare '!$A$6:$N$77,14,FALSE),0)</f>
        <v>0</v>
      </c>
      <c r="AQ46" s="195">
        <f>_xlfn.IFNA(VLOOKUP(CONCATENATE($AQ$5,$B46,$C46),SC!$A$6:$O$255,14,FALSE),0)</f>
        <v>0</v>
      </c>
      <c r="AR46" s="195">
        <f>_xlfn.IFNA(VLOOKUP(CONCATENATE($AR$5,$B46,$C46),BAL!$A$6:$N$134,14,FALSE),0)</f>
        <v>0</v>
      </c>
      <c r="AS46" s="195">
        <f>_xlfn.IFNA(VLOOKUP(CONCATENATE($AR$5,$B46,$C46),BAL!$A$6:$N$134,14,FALSE),0)</f>
        <v>0</v>
      </c>
    </row>
    <row r="47" spans="1:45" x14ac:dyDescent="0.3">
      <c r="A47" s="822"/>
      <c r="B47" s="29"/>
      <c r="C47" s="30"/>
      <c r="D47" s="30"/>
      <c r="E47" s="30"/>
      <c r="F47" s="31"/>
      <c r="G47" s="32"/>
      <c r="H47" s="33">
        <f t="shared" si="4"/>
        <v>0</v>
      </c>
      <c r="I47" s="34">
        <f t="shared" si="5"/>
        <v>0</v>
      </c>
      <c r="J47" s="32">
        <f t="shared" si="0"/>
        <v>12</v>
      </c>
      <c r="K47" s="194">
        <f>_xlfn.IFNA(VLOOKUP(CONCATENATE($K$5,$B47,$C47),'CAP1'!$A$6:$N$107,14,FALSE),0)</f>
        <v>0</v>
      </c>
      <c r="L47" s="194">
        <f>_xlfn.IFNA(VLOOKUP(CONCATENATE($L$5,$B47,$C47),'ESP1'!$A$6:$N$135,14,FALSE),0)</f>
        <v>0</v>
      </c>
      <c r="M47" s="194">
        <f>_xlfn.IFNA(VLOOKUP(CONCATENATE($M$5,$B47,$C47),WEST!$A$6:$N$95,14,FALSE),0)</f>
        <v>0</v>
      </c>
      <c r="N47" s="194">
        <f>_xlfn.IFNA(VLOOKUP(CONCATENATE($N$5,$B47,$C47),MUR!$A$6:$L$131,14,FALSE),0)</f>
        <v>0</v>
      </c>
      <c r="O47" s="194">
        <f>_xlfn.IFNA(VLOOKUP(CONCATENATE($O$5,$B47,$C47),'SER1'!$A$6:$N$110,14,FALSE),0)</f>
        <v>0</v>
      </c>
      <c r="P47" s="194">
        <f>_xlfn.IFNA(VLOOKUP(CONCATENATE($P$5,$B47,$C47),'BUS1'!$A$6:$N$135,14,FALSE),0)</f>
        <v>0</v>
      </c>
      <c r="Q47" s="194">
        <f>_xlfn.IFNA(VLOOKUP(CONCATENATE($Q$5,$B47,$C47),DARD!$A$6:$N$133,14,FALSE),0)</f>
        <v>0</v>
      </c>
      <c r="R47" s="194">
        <f>_xlfn.IFNA(VLOOKUP(CONCATENATE($R$5,$B47,$C47),'BUS2'!F48,FALSE),0)</f>
        <v>0</v>
      </c>
      <c r="S47" s="194">
        <f>_xlfn.IFNA(VLOOKUP(CONCATENATE($S$5,$B47,$C47),'OG1'!$A$6:$N$56,14,FALSE),0)</f>
        <v>0</v>
      </c>
      <c r="T47" s="194">
        <f>_xlfn.IFNA(VLOOKUP(CONCATENATE($T$5,$B47,$C47),'DRY1'!$A$6:$N$135,14,FALSE),0)</f>
        <v>0</v>
      </c>
      <c r="U47" s="194">
        <f>_xlfn.IFNA(VLOOKUP(CONCATENATE($U$5,$B47,$C47),'HO1'!$A$8:$N$135,14,FALSE),0)</f>
        <v>0</v>
      </c>
      <c r="V47" s="194">
        <f>_xlfn.IFNA(VLOOKUP(CONCATENATE($V$5,$B47,$C47),'BUS3'!$A$8:$N$135,14,FALSE),0)</f>
        <v>0</v>
      </c>
      <c r="W47" s="194">
        <f>_xlfn.IFNA(VLOOKUP(CONCATENATE($W$5,$B47,$C47),'DRY2'!$A$6:$N$169,14,FALSE),0)</f>
        <v>0</v>
      </c>
      <c r="X47" s="194">
        <f>_xlfn.IFNA(VLOOKUP(CONCATENATE($X$5,$B47,$C47),'OG2'!$A$6:$N$133,14,FALSE),0)</f>
        <v>0</v>
      </c>
      <c r="Y47" s="194">
        <f>_xlfn.IFNA(VLOOKUP(CONCATENATE($Y$5,$B47,$C47),'MR1'!$A$6:$N$133,14,FALSE),0)</f>
        <v>0</v>
      </c>
      <c r="Z47" s="194">
        <f>_xlfn.IFNA(VLOOKUP(CONCATENATE($Z$5,$B47,$C47),BEV!$A$6:$N$124,14,FALSE),0)</f>
        <v>0</v>
      </c>
      <c r="AA47" s="194">
        <f>_xlfn.IFNA(VLOOKUP(CONCATENATE($AA$5,$B47,$C47),'SER2'!$A$6:$N$135,14,FALSE),0)</f>
        <v>0</v>
      </c>
      <c r="AB47" s="194">
        <f>_xlfn.IFNA(VLOOKUP(CONCATENATE($AC$5,$B47,$C47),VIR!$A$6:$O$129,14,FALSE),0)</f>
        <v>0</v>
      </c>
      <c r="AC47" s="194">
        <f>_xlfn.IFNA(VLOOKUP(CONCATENATE($AC$5,$B47,$C47),VIR!$A$6:$O$129,14,FALSE),0)</f>
        <v>0</v>
      </c>
      <c r="AD47" s="194" cm="1">
        <f t="array" ref="AD47">_xlfn.IFNA(VLOOKUP(CONCATENATE($AD$5,$B47,$C47),BUP42,AD48:AE59,FALSE),0)</f>
        <v>0</v>
      </c>
      <c r="AE47" s="194">
        <f>_xlfn.IFNA(VLOOKUP(CONCATENATE($AE$5,$B47,$C47),'CAP2'!$A$6:$N$135,14,FALSE),0)</f>
        <v>0</v>
      </c>
      <c r="AF47" s="194">
        <f>_xlfn.IFNA(VLOOKUP(CONCATENATE($AF$5,$B47,$C47),FEST!$A$6:$N$135,14,FALSE),0)</f>
        <v>0</v>
      </c>
      <c r="AG47" s="194">
        <f>_xlfn.IFNA(VLOOKUP(CONCATENATE($AG$5,$B47,$C47),'ESP2'!$A$6:$N$131,14,FALSE),0)</f>
        <v>0</v>
      </c>
      <c r="AH47" s="194">
        <f>_xlfn.IFNA(VLOOKUP(CONCATENATE($AG$5,$B47,$C47),'OG2'!$A$6:$N$131,14,FALSE),0)</f>
        <v>0</v>
      </c>
      <c r="AI47" s="194">
        <f>_xlfn.IFNA(VLOOKUP(CONCATENATE($AI$5,$B47,$C47),'BUN2'!$A$6:$N$134,14,FALSE),0)</f>
        <v>0</v>
      </c>
      <c r="AJ47" s="194">
        <f>_xlfn.IFNA(VLOOKUP(CONCATENATE($AJ$5,$B47,$C47),SC!$A$6:$N$135,14,FALSE),0)</f>
        <v>0</v>
      </c>
      <c r="AK47" s="194">
        <f>_xlfn.IFNA(VLOOKUP(CONCATENATE($AK$5,$B47,$C47),'MR3'!$A$6:$N$133,14,FALSE),0)</f>
        <v>0</v>
      </c>
      <c r="AL47" s="195">
        <f>_xlfn.IFNA(VLOOKUP(CONCATENATE($AK$5,$B47,$C47),BAL!$A$6:$N$133,14,FALSE),0)</f>
        <v>0</v>
      </c>
      <c r="AM47" s="195">
        <f>_xlfn.IFNA(VLOOKUP(CONCATENATE($AM$5,$B47,$C47),'ESP4'!$A$6:$N$135,14,FALSE),0)</f>
        <v>0</v>
      </c>
      <c r="AN47" s="195">
        <f>_xlfn.IFNA(VLOOKUP(CONCATENATE($AN$5,$B47,$C47),'MR2'!$A$6:$N$77,14,FALSE),0)</f>
        <v>0</v>
      </c>
      <c r="AO47" s="195">
        <f>_xlfn.IFNA(VLOOKUP(CONCATENATE($AO$5,$B47,$C47),'BUS4'!$A$6:$N$250,14,FALSE),0)</f>
        <v>0</v>
      </c>
      <c r="AP47" s="195">
        <f>_xlfn.IFNA(VLOOKUP(CONCATENATE($AP$5,$B47,$C47),'Spare '!$A$6:$N$77,14,FALSE),0)</f>
        <v>0</v>
      </c>
      <c r="AQ47" s="195">
        <f>_xlfn.IFNA(VLOOKUP(CONCATENATE($AQ$5,$B47,$C47),SC!$A$6:$O$255,14,FALSE),0)</f>
        <v>0</v>
      </c>
      <c r="AR47" s="195">
        <f>_xlfn.IFNA(VLOOKUP(CONCATENATE($AR$5,$B47,$C47),BAL!$A$6:$N$134,14,FALSE),0)</f>
        <v>0</v>
      </c>
      <c r="AS47" s="195">
        <f>_xlfn.IFNA(VLOOKUP(CONCATENATE($AR$5,$B47,$C47),BAL!$A$6:$N$134,14,FALSE),0)</f>
        <v>0</v>
      </c>
    </row>
    <row r="48" spans="1:45" x14ac:dyDescent="0.3">
      <c r="A48" s="822"/>
      <c r="B48" s="29"/>
      <c r="C48" s="30"/>
      <c r="D48" s="30"/>
      <c r="E48" s="30"/>
      <c r="F48" s="31"/>
      <c r="G48" s="32"/>
      <c r="H48" s="33">
        <f t="shared" si="4"/>
        <v>0</v>
      </c>
      <c r="I48" s="34">
        <f t="shared" si="5"/>
        <v>0</v>
      </c>
      <c r="J48" s="32">
        <f t="shared" si="0"/>
        <v>12</v>
      </c>
      <c r="K48" s="194">
        <f>_xlfn.IFNA(VLOOKUP(CONCATENATE($K$5,$B48,$C48),'CAP1'!$A$6:$N$107,14,FALSE),0)</f>
        <v>0</v>
      </c>
      <c r="L48" s="194">
        <f>_xlfn.IFNA(VLOOKUP(CONCATENATE($L$5,$B48,$C48),'ESP1'!$A$6:$N$135,14,FALSE),0)</f>
        <v>0</v>
      </c>
      <c r="M48" s="194">
        <f>_xlfn.IFNA(VLOOKUP(CONCATENATE($M$5,$B48,$C48),WEST!$A$6:$N$95,14,FALSE),0)</f>
        <v>0</v>
      </c>
      <c r="N48" s="194">
        <f>_xlfn.IFNA(VLOOKUP(CONCATENATE($N$5,$B48,$C48),MUR!$A$6:$L$131,14,FALSE),0)</f>
        <v>0</v>
      </c>
      <c r="O48" s="194">
        <f>_xlfn.IFNA(VLOOKUP(CONCATENATE($O$5,$B48,$C48),'SER1'!$A$6:$N$110,14,FALSE),0)</f>
        <v>0</v>
      </c>
      <c r="P48" s="194">
        <f>_xlfn.IFNA(VLOOKUP(CONCATENATE($P$5,$B48,$C48),'BUS1'!$A$6:$N$135,14,FALSE),0)</f>
        <v>0</v>
      </c>
      <c r="Q48" s="194">
        <f>_xlfn.IFNA(VLOOKUP(CONCATENATE($Q$5,$B48,$C48),DARD!$A$6:$N$133,14,FALSE),0)</f>
        <v>0</v>
      </c>
      <c r="R48" s="194">
        <f>_xlfn.IFNA(VLOOKUP(CONCATENATE($R$5,$B48,$C48),'BUS2'!F49,FALSE),0)</f>
        <v>0</v>
      </c>
      <c r="S48" s="194">
        <f>_xlfn.IFNA(VLOOKUP(CONCATENATE($S$5,$B48,$C48),'OG1'!$A$6:$N$56,14,FALSE),0)</f>
        <v>0</v>
      </c>
      <c r="T48" s="194">
        <f>_xlfn.IFNA(VLOOKUP(CONCATENATE($T$5,$B48,$C48),'DRY1'!$A$6:$N$135,14,FALSE),0)</f>
        <v>0</v>
      </c>
      <c r="U48" s="194">
        <f>_xlfn.IFNA(VLOOKUP(CONCATENATE($U$5,$B48,$C48),'HO1'!$A$8:$N$135,14,FALSE),0)</f>
        <v>0</v>
      </c>
      <c r="V48" s="194">
        <f>_xlfn.IFNA(VLOOKUP(CONCATENATE($V$5,$B48,$C48),'BUS3'!$A$8:$N$135,14,FALSE),0)</f>
        <v>0</v>
      </c>
      <c r="W48" s="194">
        <f>_xlfn.IFNA(VLOOKUP(CONCATENATE($W$5,$B48,$C48),'DRY2'!$A$6:$N$169,14,FALSE),0)</f>
        <v>0</v>
      </c>
      <c r="X48" s="194">
        <f>_xlfn.IFNA(VLOOKUP(CONCATENATE($X$5,$B48,$C48),'OG2'!$A$6:$N$133,14,FALSE),0)</f>
        <v>0</v>
      </c>
      <c r="Y48" s="194">
        <f>_xlfn.IFNA(VLOOKUP(CONCATENATE($Y$5,$B48,$C48),'MR1'!$A$6:$N$133,14,FALSE),0)</f>
        <v>0</v>
      </c>
      <c r="Z48" s="194">
        <f>_xlfn.IFNA(VLOOKUP(CONCATENATE($Z$5,$B48,$C48),BEV!$A$6:$N$124,14,FALSE),0)</f>
        <v>0</v>
      </c>
      <c r="AA48" s="194">
        <f>_xlfn.IFNA(VLOOKUP(CONCATENATE($AA$5,$B48,$C48),'SER2'!$A$6:$N$135,14,FALSE),0)</f>
        <v>0</v>
      </c>
      <c r="AB48" s="194">
        <f>_xlfn.IFNA(VLOOKUP(CONCATENATE($AC$5,$B48,$C48),VIR!$A$6:$O$129,14,FALSE),0)</f>
        <v>0</v>
      </c>
      <c r="AC48" s="194">
        <f>_xlfn.IFNA(VLOOKUP(CONCATENATE($AC$5,$B48,$C48),VIR!$A$6:$O$129,14,FALSE),0)</f>
        <v>0</v>
      </c>
      <c r="AD48" s="194" cm="1">
        <f t="array" ref="AD48">_xlfn.IFNA(VLOOKUP(CONCATENATE($AD$5,$B48,$C48),BUP43,AD49:AE60,FALSE),0)</f>
        <v>0</v>
      </c>
      <c r="AE48" s="194">
        <f>_xlfn.IFNA(VLOOKUP(CONCATENATE($AE$5,$B48,$C48),'CAP2'!$A$6:$N$135,14,FALSE),0)</f>
        <v>0</v>
      </c>
      <c r="AF48" s="194">
        <f>_xlfn.IFNA(VLOOKUP(CONCATENATE($AF$5,$B48,$C48),FEST!$A$6:$N$135,14,FALSE),0)</f>
        <v>0</v>
      </c>
      <c r="AG48" s="194">
        <f>_xlfn.IFNA(VLOOKUP(CONCATENATE($AG$5,$B48,$C48),'ESP2'!$A$6:$N$131,14,FALSE),0)</f>
        <v>0</v>
      </c>
      <c r="AH48" s="194">
        <f>_xlfn.IFNA(VLOOKUP(CONCATENATE($AG$5,$B48,$C48),'OG2'!$A$6:$N$131,14,FALSE),0)</f>
        <v>0</v>
      </c>
      <c r="AI48" s="194">
        <f>_xlfn.IFNA(VLOOKUP(CONCATENATE($AI$5,$B48,$C48),'BUN2'!$A$6:$N$134,14,FALSE),0)</f>
        <v>0</v>
      </c>
      <c r="AJ48" s="194">
        <f>_xlfn.IFNA(VLOOKUP(CONCATENATE($AJ$5,$B48,$C48),SC!$A$6:$N$135,14,FALSE),0)</f>
        <v>0</v>
      </c>
      <c r="AK48" s="194">
        <f>_xlfn.IFNA(VLOOKUP(CONCATENATE($AK$5,$B48,$C48),'MR3'!$A$6:$N$133,14,FALSE),0)</f>
        <v>0</v>
      </c>
      <c r="AL48" s="195">
        <f>_xlfn.IFNA(VLOOKUP(CONCATENATE($AK$5,$B48,$C48),BAL!$A$6:$N$133,14,FALSE),0)</f>
        <v>0</v>
      </c>
      <c r="AM48" s="195">
        <f>_xlfn.IFNA(VLOOKUP(CONCATENATE($AM$5,$B48,$C48),'ESP4'!$A$6:$N$135,14,FALSE),0)</f>
        <v>0</v>
      </c>
      <c r="AN48" s="195">
        <f>_xlfn.IFNA(VLOOKUP(CONCATENATE($AN$5,$B48,$C48),'MR2'!$A$6:$N$77,14,FALSE),0)</f>
        <v>0</v>
      </c>
      <c r="AO48" s="195">
        <f>_xlfn.IFNA(VLOOKUP(CONCATENATE($AO$5,$B48,$C48),'BUS4'!$A$6:$N$250,14,FALSE),0)</f>
        <v>0</v>
      </c>
      <c r="AP48" s="195">
        <f>_xlfn.IFNA(VLOOKUP(CONCATENATE($AP$5,$B48,$C48),'Spare '!$A$6:$N$77,14,FALSE),0)</f>
        <v>0</v>
      </c>
      <c r="AQ48" s="195">
        <f>_xlfn.IFNA(VLOOKUP(CONCATENATE($AQ$5,$B48,$C48),SC!$A$6:$O$255,14,FALSE),0)</f>
        <v>0</v>
      </c>
      <c r="AR48" s="195">
        <f>_xlfn.IFNA(VLOOKUP(CONCATENATE($AR$5,$B48,$C48),BAL!$A$6:$N$134,14,FALSE),0)</f>
        <v>0</v>
      </c>
      <c r="AS48" s="195">
        <f>_xlfn.IFNA(VLOOKUP(CONCATENATE($AR$5,$B48,$C48),BAL!$A$6:$N$134,14,FALSE),0)</f>
        <v>0</v>
      </c>
    </row>
    <row r="49" spans="1:45" x14ac:dyDescent="0.3">
      <c r="A49" s="822"/>
      <c r="B49" s="29"/>
      <c r="C49" s="30"/>
      <c r="D49" s="30"/>
      <c r="E49" s="30"/>
      <c r="F49" s="31"/>
      <c r="G49" s="32"/>
      <c r="H49" s="33">
        <f t="shared" si="4"/>
        <v>0</v>
      </c>
      <c r="I49" s="34">
        <f t="shared" si="5"/>
        <v>0</v>
      </c>
      <c r="J49" s="32"/>
      <c r="K49" s="194">
        <f>_xlfn.IFNA(VLOOKUP(CONCATENATE($K$5,$B49,$C49),'CAP1'!$A$6:$N$107,14,FALSE),0)</f>
        <v>0</v>
      </c>
      <c r="L49" s="194">
        <f>_xlfn.IFNA(VLOOKUP(CONCATENATE($L$5,$B49,$C49),'ESP1'!$A$6:$N$135,14,FALSE),0)</f>
        <v>0</v>
      </c>
      <c r="M49" s="194">
        <f>_xlfn.IFNA(VLOOKUP(CONCATENATE($M$5,$B49,$C49),WEST!$A$6:$N$95,14,FALSE),0)</f>
        <v>0</v>
      </c>
      <c r="N49" s="194">
        <f>_xlfn.IFNA(VLOOKUP(CONCATENATE($N$5,$B49,$C49),MUR!$A$6:$L$131,14,FALSE),0)</f>
        <v>0</v>
      </c>
      <c r="O49" s="194">
        <f>_xlfn.IFNA(VLOOKUP(CONCATENATE($O$5,$B49,$C49),'SER1'!$A$6:$N$110,14,FALSE),0)</f>
        <v>0</v>
      </c>
      <c r="P49" s="194">
        <f>_xlfn.IFNA(VLOOKUP(CONCATENATE($P$5,$B49,$C49),'BUS1'!$A$6:$N$135,14,FALSE),0)</f>
        <v>0</v>
      </c>
      <c r="Q49" s="194">
        <f>_xlfn.IFNA(VLOOKUP(CONCATENATE($Q$5,$B49,$C49),DARD!$A$6:$N$133,14,FALSE),0)</f>
        <v>0</v>
      </c>
      <c r="R49" s="194">
        <f>_xlfn.IFNA(VLOOKUP(CONCATENATE($R$5,$B49,$C49),'BUS2'!F50,FALSE),0)</f>
        <v>0</v>
      </c>
      <c r="S49" s="194">
        <f>_xlfn.IFNA(VLOOKUP(CONCATENATE($S$5,$B49,$C49),'OG1'!$A$6:$N$56,14,FALSE),0)</f>
        <v>0</v>
      </c>
      <c r="T49" s="194">
        <f>_xlfn.IFNA(VLOOKUP(CONCATENATE($T$5,$B49,$C49),'DRY1'!$A$6:$N$135,14,FALSE),0)</f>
        <v>0</v>
      </c>
      <c r="U49" s="194">
        <f>_xlfn.IFNA(VLOOKUP(CONCATENATE($U$5,$B49,$C49),'HO1'!$A$8:$N$135,14,FALSE),0)</f>
        <v>0</v>
      </c>
      <c r="V49" s="194">
        <f>_xlfn.IFNA(VLOOKUP(CONCATENATE($V$5,$B49,$C49),'BUS3'!$A$8:$N$135,14,FALSE),0)</f>
        <v>0</v>
      </c>
      <c r="W49" s="194">
        <f>_xlfn.IFNA(VLOOKUP(CONCATENATE($W$5,$B49,$C49),'DRY2'!$A$6:$N$169,14,FALSE),0)</f>
        <v>0</v>
      </c>
      <c r="X49" s="194">
        <f>_xlfn.IFNA(VLOOKUP(CONCATENATE($X$5,$B49,$C49),'OG2'!$A$6:$N$133,14,FALSE),0)</f>
        <v>0</v>
      </c>
      <c r="Y49" s="194">
        <f>_xlfn.IFNA(VLOOKUP(CONCATENATE($Y$5,$B49,$C49),'MR1'!$A$6:$N$133,14,FALSE),0)</f>
        <v>0</v>
      </c>
      <c r="Z49" s="194">
        <f>_xlfn.IFNA(VLOOKUP(CONCATENATE($Z$5,$B49,$C49),BEV!$A$6:$N$124,14,FALSE),0)</f>
        <v>0</v>
      </c>
      <c r="AA49" s="194">
        <f>_xlfn.IFNA(VLOOKUP(CONCATENATE($AA$5,$B49,$C49),'SER2'!$A$6:$N$135,14,FALSE),0)</f>
        <v>0</v>
      </c>
      <c r="AB49" s="194">
        <f>_xlfn.IFNA(VLOOKUP(CONCATENATE($AC$5,$B49,$C49),VIR!$A$6:$O$129,14,FALSE),0)</f>
        <v>0</v>
      </c>
      <c r="AC49" s="194">
        <f>_xlfn.IFNA(VLOOKUP(CONCATENATE($AC$5,$B49,$C49),VIR!$A$6:$O$129,14,FALSE),0)</f>
        <v>0</v>
      </c>
      <c r="AD49" s="194" cm="1">
        <f t="array" ref="AD49">_xlfn.IFNA(VLOOKUP(CONCATENATE($AD$5,$B49,$C49),BUP44,AD50:AE61,FALSE),0)</f>
        <v>0</v>
      </c>
      <c r="AE49" s="194">
        <f>_xlfn.IFNA(VLOOKUP(CONCATENATE($AE$5,$B49,$C49),'CAP2'!$A$6:$N$135,14,FALSE),0)</f>
        <v>0</v>
      </c>
      <c r="AF49" s="194">
        <f>_xlfn.IFNA(VLOOKUP(CONCATENATE($AF$5,$B49,$C49),FEST!$A$6:$N$135,14,FALSE),0)</f>
        <v>0</v>
      </c>
      <c r="AG49" s="194">
        <f>_xlfn.IFNA(VLOOKUP(CONCATENATE($AG$5,$B49,$C49),'ESP2'!$A$6:$N$131,14,FALSE),0)</f>
        <v>0</v>
      </c>
      <c r="AH49" s="194">
        <f>_xlfn.IFNA(VLOOKUP(CONCATENATE($AG$5,$B49,$C49),'OG2'!$A$6:$N$131,14,FALSE),0)</f>
        <v>0</v>
      </c>
      <c r="AI49" s="194">
        <f>_xlfn.IFNA(VLOOKUP(CONCATENATE($AI$5,$B49,$C49),'BUN2'!$A$6:$N$134,14,FALSE),0)</f>
        <v>0</v>
      </c>
      <c r="AJ49" s="194">
        <f>_xlfn.IFNA(VLOOKUP(CONCATENATE($AJ$5,$B49,$C49),SC!$A$6:$N$135,14,FALSE),0)</f>
        <v>0</v>
      </c>
      <c r="AK49" s="194">
        <f>_xlfn.IFNA(VLOOKUP(CONCATENATE($AK$5,$B49,$C49),'MR3'!$A$6:$N$133,14,FALSE),0)</f>
        <v>0</v>
      </c>
      <c r="AL49" s="195">
        <f>_xlfn.IFNA(VLOOKUP(CONCATENATE($AK$5,$B49,$C49),BAL!$A$6:$N$133,14,FALSE),0)</f>
        <v>0</v>
      </c>
      <c r="AM49" s="195">
        <f>_xlfn.IFNA(VLOOKUP(CONCATENATE($AM$5,$B49,$C49),'ESP4'!$A$6:$N$135,14,FALSE),0)</f>
        <v>0</v>
      </c>
      <c r="AN49" s="195">
        <f>_xlfn.IFNA(VLOOKUP(CONCATENATE($AN$5,$B49,$C49),'MR2'!$A$6:$N$77,14,FALSE),0)</f>
        <v>0</v>
      </c>
      <c r="AO49" s="195">
        <f>_xlfn.IFNA(VLOOKUP(CONCATENATE($AO$5,$B49,$C49),'BUS4'!$A$6:$N$250,14,FALSE),0)</f>
        <v>0</v>
      </c>
      <c r="AP49" s="195">
        <f>_xlfn.IFNA(VLOOKUP(CONCATENATE($AP$5,$B49,$C49),'Spare '!$A$6:$N$77,14,FALSE),0)</f>
        <v>0</v>
      </c>
      <c r="AQ49" s="195">
        <f>_xlfn.IFNA(VLOOKUP(CONCATENATE($AQ$5,$B49,$C49),SC!$A$6:$O$255,14,FALSE),0)</f>
        <v>0</v>
      </c>
      <c r="AR49" s="195">
        <f>_xlfn.IFNA(VLOOKUP(CONCATENATE($AR$5,$B49,$C49),BAL!$A$6:$N$134,14,FALSE),0)</f>
        <v>0</v>
      </c>
      <c r="AS49" s="195">
        <f>_xlfn.IFNA(VLOOKUP(CONCATENATE($AR$5,$B49,$C49),BAL!$A$6:$N$134,14,FALSE),0)</f>
        <v>0</v>
      </c>
    </row>
    <row r="50" spans="1:45" x14ac:dyDescent="0.3">
      <c r="A50" s="822"/>
      <c r="B50" s="29"/>
      <c r="C50" s="30"/>
      <c r="D50" s="30"/>
      <c r="E50" s="30"/>
      <c r="F50" s="31"/>
      <c r="G50" s="32"/>
      <c r="H50" s="33">
        <f t="shared" si="4"/>
        <v>0</v>
      </c>
      <c r="I50" s="34">
        <f t="shared" si="5"/>
        <v>0</v>
      </c>
      <c r="J50" s="32"/>
      <c r="K50" s="194">
        <f>_xlfn.IFNA(VLOOKUP(CONCATENATE($K$5,$B50,$C50),'CAP1'!$A$6:$N$107,14,FALSE),0)</f>
        <v>0</v>
      </c>
      <c r="L50" s="194">
        <f>_xlfn.IFNA(VLOOKUP(CONCATENATE($L$5,$B50,$C50),'ESP1'!$A$6:$N$135,14,FALSE),0)</f>
        <v>0</v>
      </c>
      <c r="M50" s="194">
        <f>_xlfn.IFNA(VLOOKUP(CONCATENATE($M$5,$B50,$C50),WEST!$A$6:$N$95,14,FALSE),0)</f>
        <v>0</v>
      </c>
      <c r="N50" s="194">
        <f>_xlfn.IFNA(VLOOKUP(CONCATENATE($N$5,$B50,$C50),MUR!$A$6:$L$131,14,FALSE),0)</f>
        <v>0</v>
      </c>
      <c r="O50" s="194">
        <f>_xlfn.IFNA(VLOOKUP(CONCATENATE($O$5,$B50,$C50),'SER1'!$A$6:$N$110,14,FALSE),0)</f>
        <v>0</v>
      </c>
      <c r="P50" s="194">
        <f>_xlfn.IFNA(VLOOKUP(CONCATENATE($P$5,$B50,$C50),'BUS1'!$A$6:$N$135,14,FALSE),0)</f>
        <v>0</v>
      </c>
      <c r="Q50" s="194">
        <f>_xlfn.IFNA(VLOOKUP(CONCATENATE($Q$5,$B50,$C50),DARD!$A$6:$N$133,14,FALSE),0)</f>
        <v>0</v>
      </c>
      <c r="R50" s="194">
        <f>_xlfn.IFNA(VLOOKUP(CONCATENATE($R$5,$B50,$C50),'BUS2'!F51,FALSE),0)</f>
        <v>0</v>
      </c>
      <c r="S50" s="194">
        <f>_xlfn.IFNA(VLOOKUP(CONCATENATE($S$5,$B50,$C50),'OG1'!$A$6:$N$56,14,FALSE),0)</f>
        <v>0</v>
      </c>
      <c r="T50" s="194">
        <f>_xlfn.IFNA(VLOOKUP(CONCATENATE($T$5,$B50,$C50),'DRY1'!$A$6:$N$135,14,FALSE),0)</f>
        <v>0</v>
      </c>
      <c r="U50" s="194">
        <f>_xlfn.IFNA(VLOOKUP(CONCATENATE($U$5,$B50,$C50),'HO1'!$A$8:$N$135,14,FALSE),0)</f>
        <v>0</v>
      </c>
      <c r="V50" s="194">
        <f>_xlfn.IFNA(VLOOKUP(CONCATENATE($V$5,$B50,$C50),'BUS3'!$A$8:$N$135,14,FALSE),0)</f>
        <v>0</v>
      </c>
      <c r="W50" s="194">
        <f>_xlfn.IFNA(VLOOKUP(CONCATENATE($W$5,$B50,$C50),'DRY2'!$A$6:$N$169,14,FALSE),0)</f>
        <v>0</v>
      </c>
      <c r="X50" s="194">
        <f>_xlfn.IFNA(VLOOKUP(CONCATENATE($X$5,$B50,$C50),'OG2'!$A$6:$N$133,14,FALSE),0)</f>
        <v>0</v>
      </c>
      <c r="Y50" s="194">
        <f>_xlfn.IFNA(VLOOKUP(CONCATENATE($Y$5,$B50,$C50),'MR1'!$A$6:$N$133,14,FALSE),0)</f>
        <v>0</v>
      </c>
      <c r="Z50" s="194">
        <f>_xlfn.IFNA(VLOOKUP(CONCATENATE($Z$5,$B50,$C50),BEV!$A$6:$N$124,14,FALSE),0)</f>
        <v>0</v>
      </c>
      <c r="AA50" s="194">
        <f>_xlfn.IFNA(VLOOKUP(CONCATENATE($AA$5,$B50,$C50),'SER2'!$A$6:$N$135,14,FALSE),0)</f>
        <v>0</v>
      </c>
      <c r="AB50" s="194">
        <f>_xlfn.IFNA(VLOOKUP(CONCATENATE($AC$5,$B50,$C50),VIR!$A$6:$O$129,14,FALSE),0)</f>
        <v>0</v>
      </c>
      <c r="AC50" s="194">
        <f>_xlfn.IFNA(VLOOKUP(CONCATENATE($AC$5,$B50,$C50),VIR!$A$6:$O$129,14,FALSE),0)</f>
        <v>0</v>
      </c>
      <c r="AD50" s="194" cm="1">
        <f t="array" ref="AD50">_xlfn.IFNA(VLOOKUP(CONCATENATE($AD$5,$B50,$C50),BUP45,AD51:AE62,FALSE),0)</f>
        <v>0</v>
      </c>
      <c r="AE50" s="194">
        <f>_xlfn.IFNA(VLOOKUP(CONCATENATE($AE$5,$B50,$C50),'CAP2'!$A$6:$N$135,14,FALSE),0)</f>
        <v>0</v>
      </c>
      <c r="AF50" s="194">
        <f>_xlfn.IFNA(VLOOKUP(CONCATENATE($AF$5,$B50,$C50),FEST!$A$6:$N$135,14,FALSE),0)</f>
        <v>0</v>
      </c>
      <c r="AG50" s="194">
        <f>_xlfn.IFNA(VLOOKUP(CONCATENATE($AG$5,$B50,$C50),'ESP2'!$A$6:$N$131,14,FALSE),0)</f>
        <v>0</v>
      </c>
      <c r="AH50" s="194">
        <f>_xlfn.IFNA(VLOOKUP(CONCATENATE($AG$5,$B50,$C50),'OG2'!$A$6:$N$131,14,FALSE),0)</f>
        <v>0</v>
      </c>
      <c r="AI50" s="194">
        <f>_xlfn.IFNA(VLOOKUP(CONCATENATE($AI$5,$B50,$C50),'BUN2'!$A$6:$N$134,14,FALSE),0)</f>
        <v>0</v>
      </c>
      <c r="AJ50" s="194">
        <f>_xlfn.IFNA(VLOOKUP(CONCATENATE($AJ$5,$B50,$C50),SC!$A$6:$N$135,14,FALSE),0)</f>
        <v>0</v>
      </c>
      <c r="AK50" s="194">
        <f>_xlfn.IFNA(VLOOKUP(CONCATENATE($AK$5,$B50,$C50),'MR3'!$A$6:$N$133,14,FALSE),0)</f>
        <v>0</v>
      </c>
      <c r="AL50" s="195">
        <f>_xlfn.IFNA(VLOOKUP(CONCATENATE($AK$5,$B50,$C50),BAL!$A$6:$N$133,14,FALSE),0)</f>
        <v>0</v>
      </c>
      <c r="AM50" s="195">
        <f>_xlfn.IFNA(VLOOKUP(CONCATENATE($AM$5,$B50,$C50),'ESP4'!$A$6:$N$135,14,FALSE),0)</f>
        <v>0</v>
      </c>
      <c r="AN50" s="195">
        <f>_xlfn.IFNA(VLOOKUP(CONCATENATE($AN$5,$B50,$C50),'MR2'!$A$6:$N$77,14,FALSE),0)</f>
        <v>0</v>
      </c>
      <c r="AO50" s="195">
        <f>_xlfn.IFNA(VLOOKUP(CONCATENATE($AO$5,$B50,$C50),'BUS4'!$A$6:$N$250,14,FALSE),0)</f>
        <v>0</v>
      </c>
      <c r="AP50" s="195">
        <f>_xlfn.IFNA(VLOOKUP(CONCATENATE($AP$5,$B50,$C50),'Spare '!$A$6:$N$77,14,FALSE),0)</f>
        <v>0</v>
      </c>
      <c r="AQ50" s="195">
        <f>_xlfn.IFNA(VLOOKUP(CONCATENATE($AQ$5,$B50,$C50),SC!$A$6:$O$255,14,FALSE),0)</f>
        <v>0</v>
      </c>
      <c r="AR50" s="195">
        <f>_xlfn.IFNA(VLOOKUP(CONCATENATE($AR$5,$B50,$C50),BAL!$A$6:$N$134,14,FALSE),0)</f>
        <v>0</v>
      </c>
      <c r="AS50" s="195">
        <f>_xlfn.IFNA(VLOOKUP(CONCATENATE($AR$5,$B50,$C50),BAL!$A$6:$N$134,14,FALSE),0)</f>
        <v>0</v>
      </c>
    </row>
    <row r="51" spans="1:45" x14ac:dyDescent="0.3">
      <c r="A51" s="822"/>
      <c r="B51" s="29"/>
      <c r="C51" s="30"/>
      <c r="D51" s="30"/>
      <c r="E51" s="30"/>
      <c r="F51" s="31"/>
      <c r="G51" s="32"/>
      <c r="H51" s="33">
        <f t="shared" si="4"/>
        <v>0</v>
      </c>
      <c r="I51" s="34">
        <f t="shared" si="5"/>
        <v>0</v>
      </c>
      <c r="J51" s="32"/>
      <c r="K51" s="194">
        <f>_xlfn.IFNA(VLOOKUP(CONCATENATE($K$5,$B51,$C51),'CAP1'!$A$6:$N$107,14,FALSE),0)</f>
        <v>0</v>
      </c>
      <c r="L51" s="194">
        <f>_xlfn.IFNA(VLOOKUP(CONCATENATE($L$5,$B51,$C51),'ESP1'!$A$6:$N$135,14,FALSE),0)</f>
        <v>0</v>
      </c>
      <c r="M51" s="194">
        <f>_xlfn.IFNA(VLOOKUP(CONCATENATE($M$5,$B51,$C51),WEST!$A$6:$N$95,14,FALSE),0)</f>
        <v>0</v>
      </c>
      <c r="N51" s="194">
        <f>_xlfn.IFNA(VLOOKUP(CONCATENATE($N$5,$B51,$C51),MUR!$A$6:$L$131,14,FALSE),0)</f>
        <v>0</v>
      </c>
      <c r="O51" s="194">
        <f>_xlfn.IFNA(VLOOKUP(CONCATENATE($O$5,$B51,$C51),'SER1'!$A$6:$N$110,14,FALSE),0)</f>
        <v>0</v>
      </c>
      <c r="P51" s="194">
        <f>_xlfn.IFNA(VLOOKUP(CONCATENATE($P$5,$B51,$C51),'BUS1'!$A$6:$N$135,14,FALSE),0)</f>
        <v>0</v>
      </c>
      <c r="Q51" s="194">
        <f>_xlfn.IFNA(VLOOKUP(CONCATENATE($Q$5,$B51,$C51),DARD!$A$6:$N$133,14,FALSE),0)</f>
        <v>0</v>
      </c>
      <c r="R51" s="194">
        <f>_xlfn.IFNA(VLOOKUP(CONCATENATE($R$5,$B51,$C51),'BUS2'!F52,FALSE),0)</f>
        <v>0</v>
      </c>
      <c r="S51" s="194">
        <f>_xlfn.IFNA(VLOOKUP(CONCATENATE($S$5,$B51,$C51),'OG1'!$A$6:$N$56,14,FALSE),0)</f>
        <v>0</v>
      </c>
      <c r="T51" s="194">
        <f>_xlfn.IFNA(VLOOKUP(CONCATENATE($T$5,$B51,$C51),'DRY1'!$A$6:$N$135,14,FALSE),0)</f>
        <v>0</v>
      </c>
      <c r="U51" s="194">
        <f>_xlfn.IFNA(VLOOKUP(CONCATENATE($U$5,$B51,$C51),'HO1'!$A$8:$N$135,14,FALSE),0)</f>
        <v>0</v>
      </c>
      <c r="V51" s="194">
        <f>_xlfn.IFNA(VLOOKUP(CONCATENATE($V$5,$B51,$C51),'BUS3'!$A$8:$N$135,14,FALSE),0)</f>
        <v>0</v>
      </c>
      <c r="W51" s="194">
        <f>_xlfn.IFNA(VLOOKUP(CONCATENATE($W$5,$B51,$C51),'DRY2'!$A$6:$N$169,14,FALSE),0)</f>
        <v>0</v>
      </c>
      <c r="X51" s="194">
        <f>_xlfn.IFNA(VLOOKUP(CONCATENATE($X$5,$B51,$C51),'OG2'!$A$6:$N$133,14,FALSE),0)</f>
        <v>0</v>
      </c>
      <c r="Y51" s="194">
        <f>_xlfn.IFNA(VLOOKUP(CONCATENATE($Y$5,$B51,$C51),'MR1'!$A$6:$N$133,14,FALSE),0)</f>
        <v>0</v>
      </c>
      <c r="Z51" s="194">
        <f>_xlfn.IFNA(VLOOKUP(CONCATENATE($Z$5,$B51,$C51),BEV!$A$6:$N$124,14,FALSE),0)</f>
        <v>0</v>
      </c>
      <c r="AA51" s="194">
        <f>_xlfn.IFNA(VLOOKUP(CONCATENATE($AA$5,$B51,$C51),'SER2'!$A$6:$N$135,14,FALSE),0)</f>
        <v>0</v>
      </c>
      <c r="AB51" s="194">
        <f>_xlfn.IFNA(VLOOKUP(CONCATENATE($AC$5,$B51,$C51),VIR!$A$6:$O$129,14,FALSE),0)</f>
        <v>0</v>
      </c>
      <c r="AC51" s="194">
        <f>_xlfn.IFNA(VLOOKUP(CONCATENATE($AC$5,$B51,$C51),VIR!$A$6:$O$129,14,FALSE),0)</f>
        <v>0</v>
      </c>
      <c r="AD51" s="194" cm="1">
        <f t="array" ref="AD51">_xlfn.IFNA(VLOOKUP(CONCATENATE($AD$5,$B51,$C51),BUP46,AD52:AE63,FALSE),0)</f>
        <v>0</v>
      </c>
      <c r="AE51" s="194">
        <f>_xlfn.IFNA(VLOOKUP(CONCATENATE($AE$5,$B51,$C51),'CAP2'!$A$6:$N$135,14,FALSE),0)</f>
        <v>0</v>
      </c>
      <c r="AF51" s="194">
        <f>_xlfn.IFNA(VLOOKUP(CONCATENATE($AF$5,$B51,$C51),FEST!$A$6:$N$135,14,FALSE),0)</f>
        <v>0</v>
      </c>
      <c r="AG51" s="194">
        <f>_xlfn.IFNA(VLOOKUP(CONCATENATE($AG$5,$B51,$C51),'ESP2'!$A$6:$N$131,14,FALSE),0)</f>
        <v>0</v>
      </c>
      <c r="AH51" s="194">
        <f>_xlfn.IFNA(VLOOKUP(CONCATENATE($AG$5,$B51,$C51),'OG2'!$A$6:$N$131,14,FALSE),0)</f>
        <v>0</v>
      </c>
      <c r="AI51" s="194">
        <f>_xlfn.IFNA(VLOOKUP(CONCATENATE($AI$5,$B51,$C51),'BUN2'!$A$6:$N$134,14,FALSE),0)</f>
        <v>0</v>
      </c>
      <c r="AJ51" s="194">
        <f>_xlfn.IFNA(VLOOKUP(CONCATENATE($AJ$5,$B51,$C51),SC!$A$6:$N$135,14,FALSE),0)</f>
        <v>0</v>
      </c>
      <c r="AK51" s="194">
        <f>_xlfn.IFNA(VLOOKUP(CONCATENATE($AK$5,$B51,$C51),'MR3'!$A$6:$N$133,14,FALSE),0)</f>
        <v>0</v>
      </c>
      <c r="AL51" s="195">
        <f>_xlfn.IFNA(VLOOKUP(CONCATENATE($AK$5,$B51,$C51),BAL!$A$6:$N$133,14,FALSE),0)</f>
        <v>0</v>
      </c>
      <c r="AM51" s="195">
        <f>_xlfn.IFNA(VLOOKUP(CONCATENATE($AM$5,$B51,$C51),'ESP4'!$A$6:$N$135,14,FALSE),0)</f>
        <v>0</v>
      </c>
      <c r="AN51" s="195">
        <f>_xlfn.IFNA(VLOOKUP(CONCATENATE($AN$5,$B51,$C51),'MR2'!$A$6:$N$77,14,FALSE),0)</f>
        <v>0</v>
      </c>
      <c r="AO51" s="195">
        <f>_xlfn.IFNA(VLOOKUP(CONCATENATE($AO$5,$B51,$C51),'BUS4'!$A$6:$N$250,14,FALSE),0)</f>
        <v>0</v>
      </c>
      <c r="AP51" s="195">
        <f>_xlfn.IFNA(VLOOKUP(CONCATENATE($AP$5,$B51,$C51),'CAP2'!$A$6:$N$77,14,FALSE),0)</f>
        <v>0</v>
      </c>
      <c r="AQ51" s="195">
        <f>_xlfn.IFNA(VLOOKUP(CONCATENATE($AQ$5,$B51,$C51),'DRY2'!$A$6:$O$130,14,FALSE),0)</f>
        <v>0</v>
      </c>
      <c r="AR51" s="195">
        <f>_xlfn.IFNA(VLOOKUP(CONCATENATE($AR$5,$B51,$C51),BAL!$A$6:$N$134,14,FALSE),0)</f>
        <v>0</v>
      </c>
      <c r="AS51" s="195">
        <f>_xlfn.IFNA(VLOOKUP(CONCATENATE($AR$5,$B51,$C51),BAL!$A$6:$N$134,14,FALSE),0)</f>
        <v>0</v>
      </c>
    </row>
    <row r="52" spans="1:45" x14ac:dyDescent="0.3">
      <c r="A52" s="822"/>
      <c r="B52" s="29"/>
      <c r="C52" s="30"/>
      <c r="D52" s="30"/>
      <c r="E52" s="30"/>
      <c r="F52" s="31"/>
      <c r="G52" s="32"/>
      <c r="H52" s="33">
        <f t="shared" si="4"/>
        <v>0</v>
      </c>
      <c r="I52" s="34">
        <f t="shared" si="5"/>
        <v>0</v>
      </c>
      <c r="J52" s="32"/>
      <c r="K52" s="194">
        <f>_xlfn.IFNA(VLOOKUP(CONCATENATE($K$5,$B52,$C52),'CAP1'!$A$6:$N$107,14,FALSE),0)</f>
        <v>0</v>
      </c>
      <c r="L52" s="194">
        <f>_xlfn.IFNA(VLOOKUP(CONCATENATE($L$5,$B52,$C52),'ESP1'!$A$6:$N$135,14,FALSE),0)</f>
        <v>0</v>
      </c>
      <c r="M52" s="194">
        <f>_xlfn.IFNA(VLOOKUP(CONCATENATE($M$5,$B52,$C52),WEST!$A$6:$N$95,14,FALSE),0)</f>
        <v>0</v>
      </c>
      <c r="N52" s="194">
        <f>_xlfn.IFNA(VLOOKUP(CONCATENATE($N$5,$B52,$C52),MUR!$A$6:$L$131,14,FALSE),0)</f>
        <v>0</v>
      </c>
      <c r="O52" s="194">
        <f>_xlfn.IFNA(VLOOKUP(CONCATENATE($O$5,$B52,$C52),'SER1'!$A$6:$N$110,14,FALSE),0)</f>
        <v>0</v>
      </c>
      <c r="P52" s="194">
        <f>_xlfn.IFNA(VLOOKUP(CONCATENATE($P$5,$B52,$C52),'BUS1'!$A$6:$N$135,14,FALSE),0)</f>
        <v>0</v>
      </c>
      <c r="Q52" s="194">
        <f>_xlfn.IFNA(VLOOKUP(CONCATENATE($Q$5,$B52,$C52),DARD!$A$6:$N$133,14,FALSE),0)</f>
        <v>0</v>
      </c>
      <c r="R52" s="194">
        <f>_xlfn.IFNA(VLOOKUP(CONCATENATE($R$5,$B52,$C52),'BUS2'!F53,FALSE),0)</f>
        <v>0</v>
      </c>
      <c r="S52" s="194">
        <f>_xlfn.IFNA(VLOOKUP(CONCATENATE($S$5,$B52,$C52),'OG1'!$A$6:$N$56,14,FALSE),0)</f>
        <v>0</v>
      </c>
      <c r="T52" s="194">
        <f>_xlfn.IFNA(VLOOKUP(CONCATENATE($T$5,$B52,$C52),'DRY1'!$A$6:$N$135,14,FALSE),0)</f>
        <v>0</v>
      </c>
      <c r="U52" s="194">
        <f>_xlfn.IFNA(VLOOKUP(CONCATENATE($U$5,$B52,$C52),'HO1'!$A$8:$N$135,14,FALSE),0)</f>
        <v>0</v>
      </c>
      <c r="V52" s="194">
        <f>_xlfn.IFNA(VLOOKUP(CONCATENATE($V$5,$B52,$C52),'BUS3'!$A$8:$N$135,14,FALSE),0)</f>
        <v>0</v>
      </c>
      <c r="W52" s="194">
        <f>_xlfn.IFNA(VLOOKUP(CONCATENATE($W$5,$B52,$C52),'DRY2'!$A$6:$N$169,14,FALSE),0)</f>
        <v>0</v>
      </c>
      <c r="X52" s="194">
        <f>_xlfn.IFNA(VLOOKUP(CONCATENATE($X$5,$B52,$C52),'OG2'!$A$6:$N$133,14,FALSE),0)</f>
        <v>0</v>
      </c>
      <c r="Y52" s="194">
        <f>_xlfn.IFNA(VLOOKUP(CONCATENATE($Y$5,$B52,$C52),'MR1'!$A$6:$N$133,14,FALSE),0)</f>
        <v>0</v>
      </c>
      <c r="Z52" s="194">
        <f>_xlfn.IFNA(VLOOKUP(CONCATENATE($Z$5,$B52,$C52),BEV!$A$6:$N$124,14,FALSE),0)</f>
        <v>0</v>
      </c>
      <c r="AA52" s="194">
        <f>_xlfn.IFNA(VLOOKUP(CONCATENATE($AA$5,$B52,$C52),'SER2'!$A$6:$N$135,14,FALSE),0)</f>
        <v>0</v>
      </c>
      <c r="AB52" s="194">
        <f>_xlfn.IFNA(VLOOKUP(CONCATENATE($AC$5,$B52,$C52),VIR!$A$6:$O$129,14,FALSE),0)</f>
        <v>0</v>
      </c>
      <c r="AC52" s="194">
        <f>_xlfn.IFNA(VLOOKUP(CONCATENATE($AC$5,$B52,$C52),VIR!$A$6:$O$129,14,FALSE),0)</f>
        <v>0</v>
      </c>
      <c r="AD52" s="194" cm="1">
        <f t="array" ref="AD52">_xlfn.IFNA(VLOOKUP(CONCATENATE($AD$5,$B52,$C52),BUP47,AD53:AE64,FALSE),0)</f>
        <v>0</v>
      </c>
      <c r="AE52" s="194">
        <f>_xlfn.IFNA(VLOOKUP(CONCATENATE($AE$5,$B52,$C52),'CAP2'!$A$6:$N$135,14,FALSE),0)</f>
        <v>0</v>
      </c>
      <c r="AF52" s="194">
        <f>_xlfn.IFNA(VLOOKUP(CONCATENATE($AF$5,$B52,$C52),FEST!$A$6:$N$135,14,FALSE),0)</f>
        <v>0</v>
      </c>
      <c r="AG52" s="194">
        <f>_xlfn.IFNA(VLOOKUP(CONCATENATE($AG$5,$B52,$C52),'ESP2'!$A$6:$N$131,14,FALSE),0)</f>
        <v>0</v>
      </c>
      <c r="AH52" s="194">
        <f>_xlfn.IFNA(VLOOKUP(CONCATENATE($AG$5,$B52,$C52),'OG2'!$A$6:$N$131,14,FALSE),0)</f>
        <v>0</v>
      </c>
      <c r="AI52" s="194">
        <f>_xlfn.IFNA(VLOOKUP(CONCATENATE($AI$5,$B52,$C52),'BUN2'!$A$6:$N$134,14,FALSE),0)</f>
        <v>0</v>
      </c>
      <c r="AJ52" s="194">
        <f>_xlfn.IFNA(VLOOKUP(CONCATENATE($AJ$5,$B52,$C52),SC!$A$6:$N$135,14,FALSE),0)</f>
        <v>0</v>
      </c>
      <c r="AK52" s="194">
        <f>_xlfn.IFNA(VLOOKUP(CONCATENATE($AK$5,$B52,$C52),'MR3'!$A$6:$N$133,14,FALSE),0)</f>
        <v>0</v>
      </c>
      <c r="AL52" s="195">
        <f>_xlfn.IFNA(VLOOKUP(CONCATENATE($AK$5,$B52,$C52),BAL!$A$6:$N$133,14,FALSE),0)</f>
        <v>0</v>
      </c>
      <c r="AM52" s="195">
        <f>_xlfn.IFNA(VLOOKUP(CONCATENATE($AM$5,$B52,$C52),'ESP4'!$A$6:$N$135,14,FALSE),0)</f>
        <v>0</v>
      </c>
      <c r="AN52" s="195">
        <f>_xlfn.IFNA(VLOOKUP(CONCATENATE($AN$5,$B52,$C52),'MR2'!$A$6:$N$77,14,FALSE),0)</f>
        <v>0</v>
      </c>
      <c r="AO52" s="195">
        <f>_xlfn.IFNA(VLOOKUP(CONCATENATE($AO$5,$B52,$C52),'BUS4'!$A$6:$N$250,14,FALSE),0)</f>
        <v>0</v>
      </c>
      <c r="AP52" s="195">
        <f>_xlfn.IFNA(VLOOKUP(CONCATENATE($AP$5,$B52,$C52),'CAP2'!$A$6:$N$77,14,FALSE),0)</f>
        <v>0</v>
      </c>
      <c r="AQ52" s="195">
        <f>_xlfn.IFNA(VLOOKUP(CONCATENATE($AQ$5,$B52,$C52),'DRY2'!$A$6:$O$130,14,FALSE),0)</f>
        <v>0</v>
      </c>
      <c r="AR52" s="195">
        <f>_xlfn.IFNA(VLOOKUP(CONCATENATE($AR$5,$B52,$C52),BAL!$A$6:$N$134,14,FALSE),0)</f>
        <v>0</v>
      </c>
      <c r="AS52" s="195">
        <f>_xlfn.IFNA(VLOOKUP(CONCATENATE($AR$5,$B52,$C52),BAL!$A$6:$N$134,14,FALSE),0)</f>
        <v>0</v>
      </c>
    </row>
    <row r="53" spans="1:45" x14ac:dyDescent="0.3">
      <c r="A53" s="822"/>
      <c r="B53" s="29"/>
      <c r="C53" s="30"/>
      <c r="D53" s="30"/>
      <c r="E53" s="30"/>
      <c r="F53" s="31"/>
      <c r="G53" s="32"/>
      <c r="H53" s="33">
        <f t="shared" si="4"/>
        <v>0</v>
      </c>
      <c r="I53" s="34">
        <f t="shared" si="5"/>
        <v>0</v>
      </c>
      <c r="J53" s="32"/>
      <c r="K53" s="194">
        <f>_xlfn.IFNA(VLOOKUP(CONCATENATE($K$5,$B53,$C53),'CAP1'!$A$6:$N$107,14,FALSE),0)</f>
        <v>0</v>
      </c>
      <c r="L53" s="194">
        <f>_xlfn.IFNA(VLOOKUP(CONCATENATE($L$5,$B53,$C53),'ESP1'!$A$6:$N$135,14,FALSE),0)</f>
        <v>0</v>
      </c>
      <c r="M53" s="194">
        <f>_xlfn.IFNA(VLOOKUP(CONCATENATE($M$5,$B53,$C53),WEST!$A$6:$N$95,14,FALSE),0)</f>
        <v>0</v>
      </c>
      <c r="N53" s="194">
        <f>_xlfn.IFNA(VLOOKUP(CONCATENATE($N$5,$B53,$C53),MUR!$A$6:$L$131,14,FALSE),0)</f>
        <v>0</v>
      </c>
      <c r="O53" s="194">
        <f>_xlfn.IFNA(VLOOKUP(CONCATENATE($O$5,$B53,$C53),'SER1'!$A$6:$N$110,14,FALSE),0)</f>
        <v>0</v>
      </c>
      <c r="P53" s="194">
        <f>_xlfn.IFNA(VLOOKUP(CONCATENATE($P$5,$B53,$C53),'BUS1'!$A$6:$N$135,14,FALSE),0)</f>
        <v>0</v>
      </c>
      <c r="Q53" s="194">
        <f>_xlfn.IFNA(VLOOKUP(CONCATENATE($Q$5,$B53,$C53),DARD!$A$6:$N$133,14,FALSE),0)</f>
        <v>0</v>
      </c>
      <c r="R53" s="194">
        <f>_xlfn.IFNA(VLOOKUP(CONCATENATE($R$5,$B53,$C53),'BUS2'!F54,FALSE),0)</f>
        <v>0</v>
      </c>
      <c r="S53" s="194">
        <f>_xlfn.IFNA(VLOOKUP(CONCATENATE($S$5,$B53,$C53),'OG1'!$A$6:$N$56,14,FALSE),0)</f>
        <v>0</v>
      </c>
      <c r="T53" s="194">
        <f>_xlfn.IFNA(VLOOKUP(CONCATENATE($T$5,$B53,$C53),'DRY1'!$A$6:$N$135,14,FALSE),0)</f>
        <v>0</v>
      </c>
      <c r="U53" s="194">
        <f>_xlfn.IFNA(VLOOKUP(CONCATENATE($U$5,$B53,$C53),'HO1'!$A$8:$N$135,14,FALSE),0)</f>
        <v>0</v>
      </c>
      <c r="V53" s="194">
        <f>_xlfn.IFNA(VLOOKUP(CONCATENATE($V$5,$B53,$C53),'BUS3'!$A$8:$N$135,14,FALSE),0)</f>
        <v>0</v>
      </c>
      <c r="W53" s="194">
        <f>_xlfn.IFNA(VLOOKUP(CONCATENATE($W$5,$B53,$C53),'DRY2'!$A$6:$N$169,14,FALSE),0)</f>
        <v>0</v>
      </c>
      <c r="X53" s="194">
        <f>_xlfn.IFNA(VLOOKUP(CONCATENATE($X$5,$B53,$C53),'OG2'!$A$6:$N$133,14,FALSE),0)</f>
        <v>0</v>
      </c>
      <c r="Y53" s="194">
        <f>_xlfn.IFNA(VLOOKUP(CONCATENATE($Y$5,$B53,$C53),'MR1'!$A$6:$N$133,14,FALSE),0)</f>
        <v>0</v>
      </c>
      <c r="Z53" s="194">
        <f>_xlfn.IFNA(VLOOKUP(CONCATENATE($Z$5,$B53,$C53),BEV!$A$6:$N$124,14,FALSE),0)</f>
        <v>0</v>
      </c>
      <c r="AA53" s="194">
        <f>_xlfn.IFNA(VLOOKUP(CONCATENATE($AA$5,$B53,$C53),'SER2'!$A$6:$N$135,14,FALSE),0)</f>
        <v>0</v>
      </c>
      <c r="AB53" s="194">
        <f>_xlfn.IFNA(VLOOKUP(CONCATENATE($AC$5,$B53,$C53),VIR!$A$6:$O$129,14,FALSE),0)</f>
        <v>0</v>
      </c>
      <c r="AC53" s="194">
        <f>_xlfn.IFNA(VLOOKUP(CONCATENATE($AC$5,$B53,$C53),VIR!$A$6:$O$129,14,FALSE),0)</f>
        <v>0</v>
      </c>
      <c r="AD53" s="194" cm="1">
        <f t="array" ref="AD53">_xlfn.IFNA(VLOOKUP(CONCATENATE($AD$5,$B53,$C53),BUP48,AD54:AE65,FALSE),0)</f>
        <v>0</v>
      </c>
      <c r="AE53" s="194">
        <f>_xlfn.IFNA(VLOOKUP(CONCATENATE($AE$5,$B53,$C53),'CAP2'!$A$6:$N$135,14,FALSE),0)</f>
        <v>0</v>
      </c>
      <c r="AF53" s="194">
        <f>_xlfn.IFNA(VLOOKUP(CONCATENATE($AF$5,$B53,$C53),FEST!$A$6:$N$135,14,FALSE),0)</f>
        <v>0</v>
      </c>
      <c r="AG53" s="194">
        <f>_xlfn.IFNA(VLOOKUP(CONCATENATE($AG$5,$B53,$C53),'ESP2'!$A$6:$N$131,14,FALSE),0)</f>
        <v>0</v>
      </c>
      <c r="AH53" s="194">
        <f>_xlfn.IFNA(VLOOKUP(CONCATENATE($AG$5,$B53,$C53),'OG2'!$A$6:$N$131,14,FALSE),0)</f>
        <v>0</v>
      </c>
      <c r="AI53" s="194">
        <f>_xlfn.IFNA(VLOOKUP(CONCATENATE($AI$5,$B53,$C53),'BUN2'!$A$6:$N$134,14,FALSE),0)</f>
        <v>0</v>
      </c>
      <c r="AJ53" s="194">
        <f>_xlfn.IFNA(VLOOKUP(CONCATENATE($AJ$5,$B53,$C53),SC!$A$6:$N$135,14,FALSE),0)</f>
        <v>0</v>
      </c>
      <c r="AK53" s="194">
        <f>_xlfn.IFNA(VLOOKUP(CONCATENATE($AK$5,$B53,$C53),'MR3'!$A$6:$N$133,14,FALSE),0)</f>
        <v>0</v>
      </c>
      <c r="AL53" s="195">
        <f>_xlfn.IFNA(VLOOKUP(CONCATENATE($AK$5,$B53,$C53),BAL!$A$6:$N$133,14,FALSE),0)</f>
        <v>0</v>
      </c>
      <c r="AM53" s="195">
        <f>_xlfn.IFNA(VLOOKUP(CONCATENATE($AM$5,$B53,$C53),'ESP4'!$A$6:$N$135,14,FALSE),0)</f>
        <v>0</v>
      </c>
      <c r="AN53" s="195">
        <f>_xlfn.IFNA(VLOOKUP(CONCATENATE($AN$5,$B53,$C53),'MR2'!$A$6:$N$77,14,FALSE),0)</f>
        <v>0</v>
      </c>
      <c r="AO53" s="195">
        <f>_xlfn.IFNA(VLOOKUP(CONCATENATE($AO$5,$B53,$C53),'BUS4'!$A$6:$N$250,14,FALSE),0)</f>
        <v>0</v>
      </c>
      <c r="AP53" s="195">
        <f>_xlfn.IFNA(VLOOKUP(CONCATENATE($AP$5,$B53,$C53),'CAP2'!$A$6:$N$77,14,FALSE),0)</f>
        <v>0</v>
      </c>
      <c r="AQ53" s="195">
        <f>_xlfn.IFNA(VLOOKUP(CONCATENATE($AQ$5,$B53,$C53),'DRY2'!$A$6:$O$130,14,FALSE),0)</f>
        <v>0</v>
      </c>
      <c r="AR53" s="195">
        <f>_xlfn.IFNA(VLOOKUP(CONCATENATE($AR$5,$B53,$C53),BAL!$A$6:$N$134,14,FALSE),0)</f>
        <v>0</v>
      </c>
      <c r="AS53" s="195">
        <f>_xlfn.IFNA(VLOOKUP(CONCATENATE($AR$5,$B53,$C53),BAL!$A$6:$N$134,14,FALSE),0)</f>
        <v>0</v>
      </c>
    </row>
    <row r="54" spans="1:45" x14ac:dyDescent="0.3">
      <c r="A54" s="822"/>
      <c r="B54" s="29"/>
      <c r="C54" s="30"/>
      <c r="D54" s="30"/>
      <c r="E54" s="30"/>
      <c r="F54" s="31"/>
      <c r="G54" s="32"/>
      <c r="H54" s="33"/>
      <c r="I54" s="34"/>
      <c r="J54" s="32"/>
      <c r="K54" s="194">
        <f>_xlfn.IFNA(VLOOKUP(CONCATENATE($K$5,$B54,$C54),'CAP1'!$A$6:$N$107,14,FALSE),0)</f>
        <v>0</v>
      </c>
      <c r="L54" s="194">
        <f>_xlfn.IFNA(VLOOKUP(CONCATENATE($L$5,$B54,$C54),'ESP1'!$A$6:$N$135,14,FALSE),0)</f>
        <v>0</v>
      </c>
      <c r="M54" s="194">
        <f>_xlfn.IFNA(VLOOKUP(CONCATENATE($M$5,$B54,$C54),WEST!$A$6:$N$95,14,FALSE),0)</f>
        <v>0</v>
      </c>
      <c r="N54" s="194">
        <f>_xlfn.IFNA(VLOOKUP(CONCATENATE($N$5,$B54,$C54),MUR!$A$6:$L$131,14,FALSE),0)</f>
        <v>0</v>
      </c>
      <c r="O54" s="194">
        <f>_xlfn.IFNA(VLOOKUP(CONCATENATE($O$5,$B54,$C54),'SER1'!$A$6:$N$110,14,FALSE),0)</f>
        <v>0</v>
      </c>
      <c r="P54" s="194">
        <f>_xlfn.IFNA(VLOOKUP(CONCATENATE($P$5,$B54,$C54),'BUS1'!$A$6:$N$135,14,FALSE),0)</f>
        <v>0</v>
      </c>
      <c r="Q54" s="194">
        <f>_xlfn.IFNA(VLOOKUP(CONCATENATE($Q$5,$B54,$C54),DARD!$A$6:$N$133,14,FALSE),0)</f>
        <v>0</v>
      </c>
      <c r="R54" s="194">
        <f>_xlfn.IFNA(VLOOKUP(CONCATENATE($R$5,$B54,$C54),'BUS2'!F55,FALSE),0)</f>
        <v>0</v>
      </c>
      <c r="S54" s="194">
        <f>_xlfn.IFNA(VLOOKUP(CONCATENATE($S$5,$B54,$C54),'OG1'!$A$6:$N$56,14,FALSE),0)</f>
        <v>0</v>
      </c>
      <c r="T54" s="194">
        <f>_xlfn.IFNA(VLOOKUP(CONCATENATE($T$5,$B54,$C54),'DRY1'!$A$6:$N$135,14,FALSE),0)</f>
        <v>0</v>
      </c>
      <c r="U54" s="194">
        <f>_xlfn.IFNA(VLOOKUP(CONCATENATE($U$5,$B54,$C54),'HO1'!$A$8:$N$135,14,FALSE),0)</f>
        <v>0</v>
      </c>
      <c r="V54" s="194">
        <f>_xlfn.IFNA(VLOOKUP(CONCATENATE($V$5,$B54,$C54),'BUS3'!$A$8:$N$135,14,FALSE),0)</f>
        <v>0</v>
      </c>
      <c r="W54" s="194">
        <f>_xlfn.IFNA(VLOOKUP(CONCATENATE($W$5,$B54,$C54),'DRY2'!$A$6:$N$169,14,FALSE),0)</f>
        <v>0</v>
      </c>
      <c r="X54" s="194">
        <f>_xlfn.IFNA(VLOOKUP(CONCATENATE($X$5,$B54,$C54),'OG2'!$A$6:$N$133,14,FALSE),0)</f>
        <v>0</v>
      </c>
      <c r="Y54" s="194">
        <f>_xlfn.IFNA(VLOOKUP(CONCATENATE($Y$5,$B54,$C54),'MR1'!$A$6:$N$133,14,FALSE),0)</f>
        <v>0</v>
      </c>
      <c r="Z54" s="194">
        <f>_xlfn.IFNA(VLOOKUP(CONCATENATE($Z$5,$B54,$C54),BEV!$A$6:$N$124,14,FALSE),0)</f>
        <v>0</v>
      </c>
      <c r="AA54" s="194">
        <f>_xlfn.IFNA(VLOOKUP(CONCATENATE($AA$5,$B54,$C54),'SER2'!$A$6:$N$135,14,FALSE),0)</f>
        <v>0</v>
      </c>
      <c r="AB54" s="194">
        <f>_xlfn.IFNA(VLOOKUP(CONCATENATE($AC$5,$B54,$C54),VIR!$A$6:$O$129,14,FALSE),0)</f>
        <v>0</v>
      </c>
      <c r="AC54" s="194">
        <f>_xlfn.IFNA(VLOOKUP(CONCATENATE($AC$5,$B54,$C54),VIR!$A$6:$O$129,14,FALSE),0)</f>
        <v>0</v>
      </c>
      <c r="AD54" s="194" cm="1">
        <f t="array" ref="AD54">_xlfn.IFNA(VLOOKUP(CONCATENATE($AD$5,$B54,$C54),BUP49,AD55:AE66,FALSE),0)</f>
        <v>0</v>
      </c>
      <c r="AE54" s="194">
        <f>_xlfn.IFNA(VLOOKUP(CONCATENATE($AE$5,$B54,$C54),'CAP2'!$A$6:$N$135,14,FALSE),0)</f>
        <v>0</v>
      </c>
      <c r="AF54" s="194">
        <f>_xlfn.IFNA(VLOOKUP(CONCATENATE($AF$5,$B54,$C54),FEST!$A$6:$N$135,14,FALSE),0)</f>
        <v>0</v>
      </c>
      <c r="AG54" s="194">
        <f>_xlfn.IFNA(VLOOKUP(CONCATENATE($AG$5,$B54,$C54),'ESP2'!$A$6:$N$131,14,FALSE),0)</f>
        <v>0</v>
      </c>
      <c r="AH54" s="194">
        <f>_xlfn.IFNA(VLOOKUP(CONCATENATE($AG$5,$B54,$C54),'OG2'!$A$6:$N$131,14,FALSE),0)</f>
        <v>0</v>
      </c>
      <c r="AI54" s="194">
        <f>_xlfn.IFNA(VLOOKUP(CONCATENATE($AI$5,$B54,$C54),'BUN2'!$A$6:$N$134,14,FALSE),0)</f>
        <v>0</v>
      </c>
      <c r="AJ54" s="194">
        <f>_xlfn.IFNA(VLOOKUP(CONCATENATE($AJ$5,$B54,$C54),SC!$A$6:$N$135,14,FALSE),0)</f>
        <v>0</v>
      </c>
      <c r="AK54" s="194">
        <f>_xlfn.IFNA(VLOOKUP(CONCATENATE($AK$5,$B54,$C54),'MR3'!$A$6:$N$133,14,FALSE),0)</f>
        <v>0</v>
      </c>
      <c r="AL54" s="195">
        <f>_xlfn.IFNA(VLOOKUP(CONCATENATE($AK$5,$B54,$C54),BAL!$A$6:$N$133,14,FALSE),0)</f>
        <v>0</v>
      </c>
      <c r="AM54" s="195">
        <f>_xlfn.IFNA(VLOOKUP(CONCATENATE($AM$5,$B54,$C54),'ESP4'!$A$6:$N$135,14,FALSE),0)</f>
        <v>0</v>
      </c>
      <c r="AN54" s="195">
        <f>_xlfn.IFNA(VLOOKUP(CONCATENATE($AN$5,$B54,$C54),'MR2'!$A$6:$N$77,14,FALSE),0)</f>
        <v>0</v>
      </c>
      <c r="AO54" s="195">
        <f>_xlfn.IFNA(VLOOKUP(CONCATENATE($AO$5,$B54,$C54),'BUS4'!$A$6:$N$250,14,FALSE),0)</f>
        <v>0</v>
      </c>
      <c r="AP54" s="195">
        <f>_xlfn.IFNA(VLOOKUP(CONCATENATE($AP$5,$B54,$C54),'CAP2'!$A$6:$N$77,14,FALSE),0)</f>
        <v>0</v>
      </c>
      <c r="AQ54" s="195">
        <f>_xlfn.IFNA(VLOOKUP(CONCATENATE($AQ$5,$B54,$C54),'DRY2'!$A$6:$O$130,14,FALSE),0)</f>
        <v>0</v>
      </c>
      <c r="AR54" s="195">
        <f>_xlfn.IFNA(VLOOKUP(CONCATENATE($AR$5,$B54,$C54),BAL!$A$6:$N$134,14,FALSE),0)</f>
        <v>0</v>
      </c>
      <c r="AS54" s="195">
        <f>_xlfn.IFNA(VLOOKUP(CONCATENATE($AR$5,$B54,$C54),BAL!$A$6:$N$134,14,FALSE),0)</f>
        <v>0</v>
      </c>
    </row>
    <row r="55" spans="1:45" x14ac:dyDescent="0.3">
      <c r="A55" s="822"/>
      <c r="B55" s="29"/>
      <c r="C55" s="30"/>
      <c r="D55" s="30"/>
      <c r="E55" s="30"/>
      <c r="F55" s="31"/>
      <c r="G55" s="32"/>
      <c r="H55" s="33"/>
      <c r="I55" s="34"/>
      <c r="J55" s="32"/>
      <c r="K55" s="194">
        <f>_xlfn.IFNA(VLOOKUP(CONCATENATE($K$5,$B55,$C55),'CAP1'!$A$6:$N$107,14,FALSE),0)</f>
        <v>0</v>
      </c>
      <c r="L55" s="194">
        <f>_xlfn.IFNA(VLOOKUP(CONCATENATE($L$5,$B55,$C55),'ESP1'!$A$6:$N$135,14,FALSE),0)</f>
        <v>0</v>
      </c>
      <c r="M55" s="194">
        <f>_xlfn.IFNA(VLOOKUP(CONCATENATE($M$5,$B55,$C55),WEST!$A$6:$N$95,14,FALSE),0)</f>
        <v>0</v>
      </c>
      <c r="N55" s="194">
        <f>_xlfn.IFNA(VLOOKUP(CONCATENATE($N$5,$B55,$C55),MUR!$A$6:$L$131,14,FALSE),0)</f>
        <v>0</v>
      </c>
      <c r="O55" s="194">
        <f>_xlfn.IFNA(VLOOKUP(CONCATENATE($O$5,$B55,$C55),'SER1'!$A$6:$N$110,14,FALSE),0)</f>
        <v>0</v>
      </c>
      <c r="P55" s="194">
        <f>_xlfn.IFNA(VLOOKUP(CONCATENATE($P$5,$B55,$C55),'BUS1'!$A$6:$N$135,14,FALSE),0)</f>
        <v>0</v>
      </c>
      <c r="Q55" s="194">
        <f>_xlfn.IFNA(VLOOKUP(CONCATENATE($Q$5,$B55,$C55),DARD!$A$6:$N$133,14,FALSE),0)</f>
        <v>0</v>
      </c>
      <c r="R55" s="194">
        <f>_xlfn.IFNA(VLOOKUP(CONCATENATE($R$5,$B55,$C55),'BUS2'!F56,FALSE),0)</f>
        <v>0</v>
      </c>
      <c r="S55" s="194">
        <f>_xlfn.IFNA(VLOOKUP(CONCATENATE($S$5,$B55,$C55),'OG1'!$A$6:$N$56,14,FALSE),0)</f>
        <v>0</v>
      </c>
      <c r="T55" s="194">
        <f>_xlfn.IFNA(VLOOKUP(CONCATENATE($T$5,$B55,$C55),'DRY1'!$A$6:$N$135,14,FALSE),0)</f>
        <v>0</v>
      </c>
      <c r="U55" s="194">
        <f>_xlfn.IFNA(VLOOKUP(CONCATENATE($U$5,$B55,$C55),'HO1'!$A$8:$N$135,14,FALSE),0)</f>
        <v>0</v>
      </c>
      <c r="V55" s="194">
        <f>_xlfn.IFNA(VLOOKUP(CONCATENATE($V$5,$B55,$C55),'BUS3'!$A$8:$N$135,14,FALSE),0)</f>
        <v>0</v>
      </c>
      <c r="W55" s="194">
        <f>_xlfn.IFNA(VLOOKUP(CONCATENATE($W$5,$B55,$C55),'DRY2'!$A$6:$N$169,14,FALSE),0)</f>
        <v>0</v>
      </c>
      <c r="X55" s="194">
        <f>_xlfn.IFNA(VLOOKUP(CONCATENATE($X$5,$B55,$C55),'OG2'!$A$6:$N$133,14,FALSE),0)</f>
        <v>0</v>
      </c>
      <c r="Y55" s="194">
        <f>_xlfn.IFNA(VLOOKUP(CONCATENATE($Y$5,$B55,$C55),'MR1'!$A$6:$N$133,14,FALSE),0)</f>
        <v>0</v>
      </c>
      <c r="Z55" s="194">
        <f>_xlfn.IFNA(VLOOKUP(CONCATENATE($Z$5,$B55,$C55),BEV!$A$6:$N$124,14,FALSE),0)</f>
        <v>0</v>
      </c>
      <c r="AA55" s="194">
        <f>_xlfn.IFNA(VLOOKUP(CONCATENATE($AA$5,$B55,$C55),'SER2'!$A$6:$N$135,14,FALSE),0)</f>
        <v>0</v>
      </c>
      <c r="AB55" s="194">
        <f>_xlfn.IFNA(VLOOKUP(CONCATENATE($AC$5,$B55,$C55),VIR!$A$6:$O$129,14,FALSE),0)</f>
        <v>0</v>
      </c>
      <c r="AC55" s="194">
        <f>_xlfn.IFNA(VLOOKUP(CONCATENATE($AC$5,$B55,$C55),VIR!$A$6:$O$129,14,FALSE),0)</f>
        <v>0</v>
      </c>
      <c r="AD55" s="194" cm="1">
        <f t="array" ref="AD55">_xlfn.IFNA(VLOOKUP(CONCATENATE($AD$5,$B55,$C55),BUP50,AD56:AE67,FALSE),0)</f>
        <v>0</v>
      </c>
      <c r="AE55" s="194">
        <f>_xlfn.IFNA(VLOOKUP(CONCATENATE($AE$5,$B55,$C55),'CAP2'!$A$6:$N$135,14,FALSE),0)</f>
        <v>0</v>
      </c>
      <c r="AF55" s="194">
        <f>_xlfn.IFNA(VLOOKUP(CONCATENATE($AF$5,$B55,$C55),FEST!$A$6:$N$135,14,FALSE),0)</f>
        <v>0</v>
      </c>
      <c r="AG55" s="194">
        <f>_xlfn.IFNA(VLOOKUP(CONCATENATE($AG$5,$B55,$C55),'ESP2'!$A$6:$N$131,14,FALSE),0)</f>
        <v>0</v>
      </c>
      <c r="AH55" s="194">
        <f>_xlfn.IFNA(VLOOKUP(CONCATENATE($AG$5,$B55,$C55),'OG2'!$A$6:$N$131,14,FALSE),0)</f>
        <v>0</v>
      </c>
      <c r="AI55" s="194">
        <f>_xlfn.IFNA(VLOOKUP(CONCATENATE($AI$5,$B55,$C55),'BUN2'!$A$6:$N$134,14,FALSE),0)</f>
        <v>0</v>
      </c>
      <c r="AJ55" s="194">
        <f>_xlfn.IFNA(VLOOKUP(CONCATENATE($AJ$5,$B55,$C55),SC!$A$6:$N$135,14,FALSE),0)</f>
        <v>0</v>
      </c>
      <c r="AK55" s="194">
        <f>_xlfn.IFNA(VLOOKUP(CONCATENATE($AK$5,$B55,$C55),'MR3'!$A$6:$N$133,14,FALSE),0)</f>
        <v>0</v>
      </c>
      <c r="AL55" s="195">
        <f>_xlfn.IFNA(VLOOKUP(CONCATENATE($AK$5,$B55,$C55),BAL!$A$6:$N$133,14,FALSE),0)</f>
        <v>0</v>
      </c>
      <c r="AM55" s="195">
        <f>_xlfn.IFNA(VLOOKUP(CONCATENATE($AM$5,$B55,$C55),'ESP4'!$A$6:$N$135,14,FALSE),0)</f>
        <v>0</v>
      </c>
      <c r="AN55" s="195">
        <f>_xlfn.IFNA(VLOOKUP(CONCATENATE($AN$5,$B55,$C55),'MR2'!$A$6:$N$77,14,FALSE),0)</f>
        <v>0</v>
      </c>
      <c r="AO55" s="195">
        <f>_xlfn.IFNA(VLOOKUP(CONCATENATE($AO$5,$B55,$C55),'BUS4'!$A$6:$N$250,14,FALSE),0)</f>
        <v>0</v>
      </c>
      <c r="AP55" s="195">
        <f>_xlfn.IFNA(VLOOKUP(CONCATENATE($AP$5,$B55,$C55),'CAP2'!$A$6:$N$77,14,FALSE),0)</f>
        <v>0</v>
      </c>
      <c r="AQ55" s="195">
        <f>_xlfn.IFNA(VLOOKUP(CONCATENATE($AQ$5,$B55,$C55),'DRY2'!$A$6:$O$130,14,FALSE),0)</f>
        <v>0</v>
      </c>
      <c r="AR55" s="195">
        <f>_xlfn.IFNA(VLOOKUP(CONCATENATE($AR$5,$B55,$C55),BAL!$A$6:$N$134,14,FALSE),0)</f>
        <v>0</v>
      </c>
      <c r="AS55" s="195">
        <f>_xlfn.IFNA(VLOOKUP(CONCATENATE($AR$5,$B55,$C55),BAL!$A$6:$N$134,14,FALSE),0)</f>
        <v>0</v>
      </c>
    </row>
    <row r="56" spans="1:45" x14ac:dyDescent="0.3">
      <c r="A56" s="822"/>
      <c r="B56" s="29"/>
      <c r="C56" s="30"/>
      <c r="D56" s="30"/>
      <c r="E56" s="30"/>
      <c r="F56" s="31"/>
      <c r="G56" s="32"/>
      <c r="H56" s="33"/>
      <c r="I56" s="34"/>
      <c r="J56" s="32"/>
      <c r="K56" s="194">
        <f>_xlfn.IFNA(VLOOKUP(CONCATENATE($K$5,$B56,$C56),'CAP1'!$A$6:$N$107,14,FALSE),0)</f>
        <v>0</v>
      </c>
      <c r="L56" s="194">
        <f>_xlfn.IFNA(VLOOKUP(CONCATENATE($L$5,$B56,$C56),'ESP1'!$A$6:$N$135,14,FALSE),0)</f>
        <v>0</v>
      </c>
      <c r="M56" s="194">
        <f>_xlfn.IFNA(VLOOKUP(CONCATENATE($M$5,$B56,$C56),WEST!$A$6:$N$95,14,FALSE),0)</f>
        <v>0</v>
      </c>
      <c r="N56" s="194">
        <f>_xlfn.IFNA(VLOOKUP(CONCATENATE($N$5,$B56,$C56),MUR!$A$6:$L$131,14,FALSE),0)</f>
        <v>0</v>
      </c>
      <c r="O56" s="194">
        <f>_xlfn.IFNA(VLOOKUP(CONCATENATE($O$5,$B56,$C56),'SER1'!$A$6:$N$110,14,FALSE),0)</f>
        <v>0</v>
      </c>
      <c r="P56" s="194">
        <f>_xlfn.IFNA(VLOOKUP(CONCATENATE($P$5,$B56,$C56),'BUS1'!$A$6:$N$135,14,FALSE),0)</f>
        <v>0</v>
      </c>
      <c r="Q56" s="194">
        <f>_xlfn.IFNA(VLOOKUP(CONCATENATE($Q$5,$B56,$C56),DARD!$A$6:$N$133,14,FALSE),0)</f>
        <v>0</v>
      </c>
      <c r="R56" s="194">
        <f>_xlfn.IFNA(VLOOKUP(CONCATENATE($R$5,$B56,$C56),'BUS2'!F57,FALSE),0)</f>
        <v>0</v>
      </c>
      <c r="S56" s="194">
        <f>_xlfn.IFNA(VLOOKUP(CONCATENATE($S$5,$B56,$C56),'OG1'!$A$6:$N$56,14,FALSE),0)</f>
        <v>0</v>
      </c>
      <c r="T56" s="194">
        <f>_xlfn.IFNA(VLOOKUP(CONCATENATE($T$5,$B56,$C56),'DRY1'!$A$6:$N$135,14,FALSE),0)</f>
        <v>0</v>
      </c>
      <c r="U56" s="194">
        <f>_xlfn.IFNA(VLOOKUP(CONCATENATE($U$5,$B56,$C56),'HO1'!$A$8:$N$135,14,FALSE),0)</f>
        <v>0</v>
      </c>
      <c r="V56" s="194">
        <f>_xlfn.IFNA(VLOOKUP(CONCATENATE($V$5,$B56,$C56),'BUS3'!$A$8:$N$135,14,FALSE),0)</f>
        <v>0</v>
      </c>
      <c r="W56" s="194">
        <f>_xlfn.IFNA(VLOOKUP(CONCATENATE($W$5,$B56,$C56),'DRY2'!$A$6:$N$169,14,FALSE),0)</f>
        <v>0</v>
      </c>
      <c r="X56" s="194">
        <f>_xlfn.IFNA(VLOOKUP(CONCATENATE($X$5,$B56,$C56),'OG2'!$A$6:$N$133,14,FALSE),0)</f>
        <v>0</v>
      </c>
      <c r="Y56" s="194">
        <f>_xlfn.IFNA(VLOOKUP(CONCATENATE($Y$5,$B56,$C56),'MR1'!$A$6:$N$133,14,FALSE),0)</f>
        <v>0</v>
      </c>
      <c r="Z56" s="194">
        <f>_xlfn.IFNA(VLOOKUP(CONCATENATE($Z$5,$B56,$C56),BEV!$A$6:$N$124,14,FALSE),0)</f>
        <v>0</v>
      </c>
      <c r="AA56" s="194">
        <f>_xlfn.IFNA(VLOOKUP(CONCATENATE($AA$5,$B56,$C56),'SER2'!$A$6:$N$135,14,FALSE),0)</f>
        <v>0</v>
      </c>
      <c r="AB56" s="194">
        <f>_xlfn.IFNA(VLOOKUP(CONCATENATE($AC$5,$B56,$C56),VIR!$A$6:$O$129,14,FALSE),0)</f>
        <v>0</v>
      </c>
      <c r="AC56" s="194">
        <f>_xlfn.IFNA(VLOOKUP(CONCATENATE($AC$5,$B56,$C56),VIR!$A$6:$O$129,14,FALSE),0)</f>
        <v>0</v>
      </c>
      <c r="AD56" s="194" cm="1">
        <f t="array" ref="AD56">_xlfn.IFNA(VLOOKUP(CONCATENATE($AD$5,$B56,$C56),BUP51,AD57:AE68,FALSE),0)</f>
        <v>0</v>
      </c>
      <c r="AE56" s="194">
        <f>_xlfn.IFNA(VLOOKUP(CONCATENATE($AE$5,$B56,$C56),'CAP2'!$A$6:$N$135,14,FALSE),0)</f>
        <v>0</v>
      </c>
      <c r="AF56" s="194">
        <f>_xlfn.IFNA(VLOOKUP(CONCATENATE($AF$5,$B56,$C56),FEST!$A$6:$N$135,14,FALSE),0)</f>
        <v>0</v>
      </c>
      <c r="AG56" s="194">
        <f>_xlfn.IFNA(VLOOKUP(CONCATENATE($AG$5,$B56,$C56),'ESP2'!$A$6:$N$131,14,FALSE),0)</f>
        <v>0</v>
      </c>
      <c r="AH56" s="194">
        <f>_xlfn.IFNA(VLOOKUP(CONCATENATE($AG$5,$B56,$C56),'OG2'!$A$6:$N$131,14,FALSE),0)</f>
        <v>0</v>
      </c>
      <c r="AI56" s="194">
        <f>_xlfn.IFNA(VLOOKUP(CONCATENATE($AI$5,$B56,$C56),'BUN2'!$A$6:$N$134,14,FALSE),0)</f>
        <v>0</v>
      </c>
      <c r="AJ56" s="194">
        <f>_xlfn.IFNA(VLOOKUP(CONCATENATE($AJ$5,$B56,$C56),SC!$A$6:$N$135,14,FALSE),0)</f>
        <v>0</v>
      </c>
      <c r="AK56" s="194">
        <f>_xlfn.IFNA(VLOOKUP(CONCATENATE($AK$5,$B56,$C56),'MR3'!$A$6:$N$133,14,FALSE),0)</f>
        <v>0</v>
      </c>
      <c r="AL56" s="195">
        <f>_xlfn.IFNA(VLOOKUP(CONCATENATE($AK$5,$B56,$C56),BAL!$A$6:$N$133,14,FALSE),0)</f>
        <v>0</v>
      </c>
      <c r="AM56" s="195">
        <f>_xlfn.IFNA(VLOOKUP(CONCATENATE($AM$5,$B56,$C56),'ESP4'!$A$6:$N$135,14,FALSE),0)</f>
        <v>0</v>
      </c>
      <c r="AN56" s="195">
        <f>_xlfn.IFNA(VLOOKUP(CONCATENATE($AN$5,$B56,$C56),'MR2'!$A$6:$N$77,14,FALSE),0)</f>
        <v>0</v>
      </c>
      <c r="AO56" s="195">
        <f>_xlfn.IFNA(VLOOKUP(CONCATENATE($AO$5,$B56,$C56),'BUS4'!$A$6:$N$250,14,FALSE),0)</f>
        <v>0</v>
      </c>
      <c r="AP56" s="195">
        <f>_xlfn.IFNA(VLOOKUP(CONCATENATE($AP$5,$B56,$C56),'CAP2'!$A$6:$N$77,14,FALSE),0)</f>
        <v>0</v>
      </c>
      <c r="AQ56" s="195">
        <f>_xlfn.IFNA(VLOOKUP(CONCATENATE($AQ$5,$B56,$C56),'DRY2'!$A$6:$O$130,14,FALSE),0)</f>
        <v>0</v>
      </c>
      <c r="AR56" s="195">
        <f>_xlfn.IFNA(VLOOKUP(CONCATENATE($AR$5,$B56,$C56),BAL!$A$6:$N$134,14,FALSE),0)</f>
        <v>0</v>
      </c>
      <c r="AS56" s="195">
        <f>_xlfn.IFNA(VLOOKUP(CONCATENATE($AR$5,$B56,$C56),BAL!$A$6:$N$134,14,FALSE),0)</f>
        <v>0</v>
      </c>
    </row>
    <row r="57" spans="1:45" ht="14.4" thickBot="1" x14ac:dyDescent="0.35">
      <c r="A57" s="822"/>
      <c r="B57" s="222"/>
      <c r="C57" s="223"/>
      <c r="D57" s="223"/>
      <c r="E57" s="223"/>
      <c r="F57" s="224"/>
      <c r="G57" s="225"/>
      <c r="H57" s="226"/>
      <c r="I57" s="227"/>
      <c r="J57" s="225"/>
      <c r="K57" s="194">
        <f>_xlfn.IFNA(VLOOKUP(CONCATENATE($K$5,$B57,$C57),'CAP1'!$A$6:$N$107,14,FALSE),0)</f>
        <v>0</v>
      </c>
      <c r="L57" s="194">
        <f>_xlfn.IFNA(VLOOKUP(CONCATENATE($L$5,$B57,$C57),'ESP1'!$A$6:$N$135,14,FALSE),0)</f>
        <v>0</v>
      </c>
      <c r="M57" s="194">
        <f>_xlfn.IFNA(VLOOKUP(CONCATENATE($M$5,$B57,$C57),WEST!$A$6:$N$95,14,FALSE),0)</f>
        <v>0</v>
      </c>
      <c r="N57" s="194">
        <f>_xlfn.IFNA(VLOOKUP(CONCATENATE($N$5,$B57,$C57),MUR!$A$6:$L$131,14,FALSE),0)</f>
        <v>0</v>
      </c>
      <c r="O57" s="194">
        <f>_xlfn.IFNA(VLOOKUP(CONCATENATE($O$5,$B57,$C57),'SER1'!$A$6:$N$110,14,FALSE),0)</f>
        <v>0</v>
      </c>
      <c r="P57" s="194">
        <f>_xlfn.IFNA(VLOOKUP(CONCATENATE($P$5,$B57,$C57),'BUS1'!$A$6:$N$135,14,FALSE),0)</f>
        <v>0</v>
      </c>
      <c r="Q57" s="194">
        <f>_xlfn.IFNA(VLOOKUP(CONCATENATE($Q$5,$B57,$C57),DARD!$A$6:$N$133,14,FALSE),0)</f>
        <v>0</v>
      </c>
      <c r="R57" s="194">
        <f>_xlfn.IFNA(VLOOKUP(CONCATENATE($R$5,$B57,$C57),'BUS2'!F58,FALSE),0)</f>
        <v>0</v>
      </c>
      <c r="S57" s="194">
        <f>_xlfn.IFNA(VLOOKUP(CONCATENATE($S$5,$B57,$C57),'OG1'!$A$6:$N$56,14,FALSE),0)</f>
        <v>0</v>
      </c>
      <c r="T57" s="194">
        <f>_xlfn.IFNA(VLOOKUP(CONCATENATE($T$5,$B57,$C57),'DRY1'!$A$6:$N$135,14,FALSE),0)</f>
        <v>0</v>
      </c>
      <c r="U57" s="194">
        <f>_xlfn.IFNA(VLOOKUP(CONCATENATE($U$5,$B57,$C57),'HO1'!$A$8:$N$135,14,FALSE),0)</f>
        <v>0</v>
      </c>
      <c r="V57" s="194">
        <f>_xlfn.IFNA(VLOOKUP(CONCATENATE($V$5,$B57,$C57),'BUS3'!$A$8:$N$135,14,FALSE),0)</f>
        <v>0</v>
      </c>
      <c r="W57" s="194">
        <f>_xlfn.IFNA(VLOOKUP(CONCATENATE($W$5,$B57,$C57),'DRY2'!$A$6:$N$169,14,FALSE),0)</f>
        <v>0</v>
      </c>
      <c r="X57" s="194">
        <f>_xlfn.IFNA(VLOOKUP(CONCATENATE($X$5,$B57,$C57),'OG2'!$A$6:$N$133,14,FALSE),0)</f>
        <v>0</v>
      </c>
      <c r="Y57" s="194">
        <f>_xlfn.IFNA(VLOOKUP(CONCATENATE($Y$5,$B57,$C57),'MR1'!$A$6:$N$133,14,FALSE),0)</f>
        <v>0</v>
      </c>
      <c r="Z57" s="194">
        <f>_xlfn.IFNA(VLOOKUP(CONCATENATE($Z$5,$B57,$C57),BEV!$A$6:$N$124,14,FALSE),0)</f>
        <v>0</v>
      </c>
      <c r="AA57" s="194">
        <f>_xlfn.IFNA(VLOOKUP(CONCATENATE($AA$5,$B57,$C57),'SER2'!$A$6:$N$135,14,FALSE),0)</f>
        <v>0</v>
      </c>
      <c r="AB57" s="194">
        <f>_xlfn.IFNA(VLOOKUP(CONCATENATE($AC$5,$B57,$C57),VIR!$A$6:$O$129,14,FALSE),0)</f>
        <v>0</v>
      </c>
      <c r="AC57" s="194">
        <f>_xlfn.IFNA(VLOOKUP(CONCATENATE($AC$5,$B57,$C57),VIR!$A$6:$O$129,14,FALSE),0)</f>
        <v>0</v>
      </c>
      <c r="AD57" s="194" cm="1">
        <f t="array" ref="AD57">_xlfn.IFNA(VLOOKUP(CONCATENATE($AD$5,$B57,$C57),BUP52,AD58:AE69,FALSE),0)</f>
        <v>0</v>
      </c>
      <c r="AE57" s="194">
        <f>_xlfn.IFNA(VLOOKUP(CONCATENATE($AE$5,$B57,$C57),'CAP2'!$A$6:$N$135,14,FALSE),0)</f>
        <v>0</v>
      </c>
      <c r="AF57" s="194">
        <f>_xlfn.IFNA(VLOOKUP(CONCATENATE($AF$5,$B57,$C57),FEST!$A$6:$N$135,14,FALSE),0)</f>
        <v>0</v>
      </c>
      <c r="AG57" s="194">
        <f>_xlfn.IFNA(VLOOKUP(CONCATENATE($AG$5,$B57,$C57),'ESP2'!$A$6:$N$131,14,FALSE),0)</f>
        <v>0</v>
      </c>
      <c r="AH57" s="194">
        <f>_xlfn.IFNA(VLOOKUP(CONCATENATE($AG$5,$B57,$C57),'OG2'!$A$6:$N$131,14,FALSE),0)</f>
        <v>0</v>
      </c>
      <c r="AI57" s="194">
        <f>_xlfn.IFNA(VLOOKUP(CONCATENATE($AI$5,$B57,$C57),'BUN2'!$A$6:$N$134,14,FALSE),0)</f>
        <v>0</v>
      </c>
      <c r="AJ57" s="194">
        <f>_xlfn.IFNA(VLOOKUP(CONCATENATE($AJ$5,$B57,$C57),SC!$A$6:$N$135,14,FALSE),0)</f>
        <v>0</v>
      </c>
      <c r="AK57" s="194">
        <f>_xlfn.IFNA(VLOOKUP(CONCATENATE($AK$5,$B57,$C57),'MR3'!$A$6:$N$133,14,FALSE),0)</f>
        <v>0</v>
      </c>
      <c r="AL57" s="195">
        <f>_xlfn.IFNA(VLOOKUP(CONCATENATE($AK$5,$B57,$C57),BAL!$A$6:$N$133,14,FALSE),0)</f>
        <v>0</v>
      </c>
      <c r="AM57" s="195">
        <f>_xlfn.IFNA(VLOOKUP(CONCATENATE($AM$5,$B57,$C57),'ESP4'!$A$6:$N$135,14,FALSE),0)</f>
        <v>0</v>
      </c>
      <c r="AN57" s="195">
        <f>_xlfn.IFNA(VLOOKUP(CONCATENATE($AN$5,$B57,$C57),'MR2'!$A$6:$N$77,14,FALSE),0)</f>
        <v>0</v>
      </c>
      <c r="AO57" s="195">
        <f>_xlfn.IFNA(VLOOKUP(CONCATENATE($AO$5,$B57,$C57),'BUS4'!$A$6:$N$250,14,FALSE),0)</f>
        <v>0</v>
      </c>
      <c r="AP57" s="195">
        <f>_xlfn.IFNA(VLOOKUP(CONCATENATE($AP$5,$B56,$C56),'CAP2'!$A$6:$N$77,14,FALSE),0)</f>
        <v>0</v>
      </c>
      <c r="AQ57" s="195">
        <f>_xlfn.IFNA(VLOOKUP(CONCATENATE($AQ$5,$B56,$C56),'DRY2'!$A$6:$O$130,14,FALSE),0)</f>
        <v>0</v>
      </c>
      <c r="AR57" s="195">
        <f>_xlfn.IFNA(VLOOKUP(CONCATENATE($AR$5,$B56,$C56),BAL!$A$6:$N$134,14,FALSE),0)</f>
        <v>0</v>
      </c>
      <c r="AS57" s="195">
        <f>_xlfn.IFNA(VLOOKUP(CONCATENATE($AR$5,$B56,$C56),BAL!$A$6:$N$134,14,FALSE),0)</f>
        <v>0</v>
      </c>
    </row>
    <row r="58" spans="1:45" ht="15.6" x14ac:dyDescent="0.3">
      <c r="A58" s="822"/>
      <c r="B58" s="77"/>
      <c r="C58" s="77"/>
      <c r="D58" s="77"/>
      <c r="E58" s="77"/>
      <c r="F58" s="77"/>
      <c r="G58" s="77"/>
      <c r="H58" s="77"/>
      <c r="I58" s="77"/>
      <c r="J58" s="77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194">
        <f>_xlfn.IFNA(VLOOKUP(CONCATENATE($AC$5,$B58,$C58),VIR!$A$6:$O$129,14,FALSE),0)</f>
        <v>0</v>
      </c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</row>
    <row r="59" spans="1:45" x14ac:dyDescent="0.3">
      <c r="AB59" s="194"/>
    </row>
    <row r="60" spans="1:45" x14ac:dyDescent="0.3">
      <c r="AB60" s="194"/>
    </row>
    <row r="61" spans="1:45" x14ac:dyDescent="0.3">
      <c r="AB61" s="194"/>
    </row>
    <row r="62" spans="1:45" x14ac:dyDescent="0.3">
      <c r="AB62" s="194"/>
    </row>
    <row r="63" spans="1:45" x14ac:dyDescent="0.3">
      <c r="AB63" s="194"/>
    </row>
    <row r="64" spans="1:45" x14ac:dyDescent="0.3">
      <c r="AB64" s="194"/>
    </row>
    <row r="65" spans="28:28" x14ac:dyDescent="0.3">
      <c r="AB65" s="194"/>
    </row>
    <row r="66" spans="28:28" x14ac:dyDescent="0.3">
      <c r="AB66" s="194"/>
    </row>
    <row r="67" spans="28:28" x14ac:dyDescent="0.3">
      <c r="AB67" s="194"/>
    </row>
    <row r="68" spans="28:28" x14ac:dyDescent="0.3">
      <c r="AB68" s="725"/>
    </row>
    <row r="69" spans="28:28" x14ac:dyDescent="0.3">
      <c r="AB69" s="5"/>
    </row>
  </sheetData>
  <sortState xmlns:xlrd2="http://schemas.microsoft.com/office/spreadsheetml/2017/richdata2" ref="B5:AR55">
    <sortCondition descending="1" ref="I5:I55"/>
    <sortCondition ref="J5:J55"/>
  </sortState>
  <mergeCells count="87">
    <mergeCell ref="AS1:AS2"/>
    <mergeCell ref="AS3:AS4"/>
    <mergeCell ref="AK3:AK4"/>
    <mergeCell ref="AK1:AK2"/>
    <mergeCell ref="AN3:AN4"/>
    <mergeCell ref="AP3:AP4"/>
    <mergeCell ref="AM1:AM2"/>
    <mergeCell ref="AO1:AO2"/>
    <mergeCell ref="AP1:AP2"/>
    <mergeCell ref="AN1:AN2"/>
    <mergeCell ref="AQ3:AQ4"/>
    <mergeCell ref="AR3:AR4"/>
    <mergeCell ref="AR1:AR2"/>
    <mergeCell ref="AQ1:AQ2"/>
    <mergeCell ref="A1:A58"/>
    <mergeCell ref="AI3:AI4"/>
    <mergeCell ref="AL3:AL4"/>
    <mergeCell ref="AM3:AM4"/>
    <mergeCell ref="AO3:AO4"/>
    <mergeCell ref="AC3:AC4"/>
    <mergeCell ref="AD3:AD4"/>
    <mergeCell ref="AE3:AE4"/>
    <mergeCell ref="AG3:AG4"/>
    <mergeCell ref="AH3:AH4"/>
    <mergeCell ref="U3:U4"/>
    <mergeCell ref="V3:V4"/>
    <mergeCell ref="S1:S2"/>
    <mergeCell ref="T1:T2"/>
    <mergeCell ref="AF1:AF2"/>
    <mergeCell ref="AL1:AL2"/>
    <mergeCell ref="H1:H2"/>
    <mergeCell ref="J3:J4"/>
    <mergeCell ref="J1:J2"/>
    <mergeCell ref="V1:V2"/>
    <mergeCell ref="H3:H4"/>
    <mergeCell ref="I3:I4"/>
    <mergeCell ref="P3:P4"/>
    <mergeCell ref="Q3:Q4"/>
    <mergeCell ref="R3:R4"/>
    <mergeCell ref="S3:S4"/>
    <mergeCell ref="K3:K4"/>
    <mergeCell ref="L3:L4"/>
    <mergeCell ref="M3:M4"/>
    <mergeCell ref="N3:N4"/>
    <mergeCell ref="O3:O4"/>
    <mergeCell ref="P1:P2"/>
    <mergeCell ref="B1:B2"/>
    <mergeCell ref="C1:C2"/>
    <mergeCell ref="E1:E2"/>
    <mergeCell ref="F1:F2"/>
    <mergeCell ref="G1:G4"/>
    <mergeCell ref="B3:B4"/>
    <mergeCell ref="C3:C4"/>
    <mergeCell ref="E3:E4"/>
    <mergeCell ref="F3:F4"/>
    <mergeCell ref="D1:D4"/>
    <mergeCell ref="R1:R2"/>
    <mergeCell ref="I1:I2"/>
    <mergeCell ref="K1:K2"/>
    <mergeCell ref="Q1:Q2"/>
    <mergeCell ref="L1:L2"/>
    <mergeCell ref="N1:N2"/>
    <mergeCell ref="O1:O2"/>
    <mergeCell ref="M1:M2"/>
    <mergeCell ref="T3:T4"/>
    <mergeCell ref="AH1:AH2"/>
    <mergeCell ref="AI1:AI2"/>
    <mergeCell ref="W1:W2"/>
    <mergeCell ref="AA1:AA2"/>
    <mergeCell ref="AC1:AC2"/>
    <mergeCell ref="Z1:Z2"/>
    <mergeCell ref="Y1:Y2"/>
    <mergeCell ref="AD1:AD2"/>
    <mergeCell ref="AE1:AE2"/>
    <mergeCell ref="AG1:AG2"/>
    <mergeCell ref="W3:W4"/>
    <mergeCell ref="Y3:Y4"/>
    <mergeCell ref="Z3:Z4"/>
    <mergeCell ref="X1:X2"/>
    <mergeCell ref="X3:X4"/>
    <mergeCell ref="U1:U2"/>
    <mergeCell ref="AJ3:AJ4"/>
    <mergeCell ref="AF3:AF4"/>
    <mergeCell ref="AA3:AA4"/>
    <mergeCell ref="AJ1:AJ2"/>
    <mergeCell ref="AB1:AB2"/>
    <mergeCell ref="AB3:AB4"/>
  </mergeCells>
  <conditionalFormatting sqref="B59:B1048576 B1:B2">
    <cfRule type="duplicateValues" dxfId="143" priority="654"/>
  </conditionalFormatting>
  <conditionalFormatting sqref="C49:D56">
    <cfRule type="duplicateValues" dxfId="142" priority="653"/>
  </conditionalFormatting>
  <conditionalFormatting sqref="C57:D1048576 C1:D1 C5:D48 C2:C4">
    <cfRule type="duplicateValues" dxfId="141" priority="651"/>
  </conditionalFormatting>
  <conditionalFormatting sqref="H1:J57">
    <cfRule type="containsText" dxfId="140" priority="29" operator="containsText" text="10">
      <formula>NOT(ISERROR(SEARCH("10",H1)))</formula>
    </cfRule>
  </conditionalFormatting>
  <conditionalFormatting sqref="AC6:AM57 K6:AA57">
    <cfRule type="cellIs" dxfId="139" priority="18" operator="lessThan">
      <formula>1</formula>
    </cfRule>
  </conditionalFormatting>
  <conditionalFormatting sqref="AB6:AB68">
    <cfRule type="cellIs" dxfId="138" priority="1" operator="lessThan">
      <formula>1</formula>
    </cfRule>
  </conditionalFormatting>
  <conditionalFormatting sqref="AN5:AN57">
    <cfRule type="cellIs" dxfId="137" priority="12" operator="lessThan">
      <formula>1</formula>
    </cfRule>
  </conditionalFormatting>
  <conditionalFormatting sqref="AO6:AS57">
    <cfRule type="cellIs" dxfId="136" priority="2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574D-484F-4AC8-817A-DB4A95E1D523}">
  <sheetPr codeName="Sheet7">
    <tabColor rgb="FFF2F2F2"/>
    <pageSetUpPr fitToPage="1"/>
  </sheetPr>
  <dimension ref="A1:CH70"/>
  <sheetViews>
    <sheetView zoomScale="63" zoomScaleNormal="63" zoomScaleSheetLayoutView="90" workbookViewId="0">
      <selection activeCell="M32" sqref="M32"/>
    </sheetView>
  </sheetViews>
  <sheetFormatPr defaultColWidth="26.88671875" defaultRowHeight="13.8" x14ac:dyDescent="0.3"/>
  <cols>
    <col min="1" max="1" width="5.44140625" style="11" bestFit="1" customWidth="1"/>
    <col min="2" max="2" width="18.44140625" style="6" bestFit="1" customWidth="1"/>
    <col min="3" max="3" width="27.33203125" style="6" bestFit="1" customWidth="1"/>
    <col min="4" max="4" width="20.6640625" style="6" customWidth="1"/>
    <col min="5" max="5" width="40.88671875" style="6" bestFit="1" customWidth="1"/>
    <col min="6" max="6" width="14.109375" style="11" bestFit="1" customWidth="1"/>
    <col min="7" max="7" width="6.33203125" style="7" bestFit="1" customWidth="1"/>
    <col min="8" max="8" width="14.44140625" style="7" bestFit="1" customWidth="1"/>
    <col min="9" max="9" width="9" style="5" bestFit="1" customWidth="1"/>
    <col min="10" max="10" width="11.109375" style="2" bestFit="1" customWidth="1"/>
    <col min="11" max="11" width="12.33203125" style="4" bestFit="1" customWidth="1"/>
    <col min="12" max="12" width="11.6640625" style="4" bestFit="1" customWidth="1"/>
    <col min="13" max="13" width="12.6640625" style="4" bestFit="1" customWidth="1"/>
    <col min="14" max="15" width="12.44140625" style="4" bestFit="1" customWidth="1"/>
    <col min="16" max="17" width="12.33203125" style="4" bestFit="1" customWidth="1"/>
    <col min="18" max="23" width="12.109375" style="4" bestFit="1" customWidth="1"/>
    <col min="24" max="24" width="12.44140625" style="4" bestFit="1" customWidth="1"/>
    <col min="25" max="25" width="12.6640625" style="4" bestFit="1" customWidth="1"/>
    <col min="26" max="26" width="12.109375" style="4" bestFit="1" customWidth="1"/>
    <col min="27" max="27" width="13" style="4" bestFit="1" customWidth="1"/>
    <col min="28" max="29" width="12.109375" style="4" bestFit="1" customWidth="1"/>
    <col min="30" max="31" width="12.44140625" style="4" bestFit="1" customWidth="1"/>
    <col min="32" max="33" width="12.33203125" style="4" bestFit="1" customWidth="1"/>
    <col min="34" max="34" width="11.6640625" style="4" bestFit="1" customWidth="1"/>
    <col min="35" max="35" width="13" style="4" bestFit="1" customWidth="1"/>
    <col min="36" max="36" width="12.88671875" style="4" bestFit="1" customWidth="1"/>
    <col min="37" max="38" width="12.44140625" style="4" bestFit="1" customWidth="1"/>
    <col min="39" max="39" width="12.33203125" style="4" bestFit="1" customWidth="1"/>
    <col min="40" max="40" width="11.6640625" style="4" bestFit="1" customWidth="1"/>
    <col min="41" max="41" width="12.109375" style="43" bestFit="1" customWidth="1"/>
    <col min="42" max="42" width="8.33203125" style="43" bestFit="1" customWidth="1"/>
    <col min="43" max="43" width="9.88671875" style="4" bestFit="1" customWidth="1"/>
    <col min="44" max="44" width="12.5546875" style="43" bestFit="1" customWidth="1"/>
    <col min="45" max="45" width="7.88671875" style="43" bestFit="1" customWidth="1"/>
    <col min="46" max="46" width="9.6640625" style="43" bestFit="1" customWidth="1"/>
    <col min="47" max="47" width="9.109375" style="43" bestFit="1" customWidth="1"/>
    <col min="48" max="48" width="25.44140625" style="41" bestFit="1" customWidth="1"/>
    <col min="49" max="16384" width="26.88671875" style="11"/>
  </cols>
  <sheetData>
    <row r="1" spans="1:86" s="9" customFormat="1" ht="12.75" customHeight="1" x14ac:dyDescent="0.25">
      <c r="A1" s="822" t="s">
        <v>183</v>
      </c>
      <c r="B1" s="811" t="s">
        <v>0</v>
      </c>
      <c r="C1" s="811" t="s">
        <v>20</v>
      </c>
      <c r="D1" s="815" t="s">
        <v>187</v>
      </c>
      <c r="E1" s="811" t="s">
        <v>1</v>
      </c>
      <c r="F1" s="811" t="s">
        <v>2</v>
      </c>
      <c r="G1" s="813" t="s">
        <v>3</v>
      </c>
      <c r="H1" s="817" t="s">
        <v>4</v>
      </c>
      <c r="I1" s="811" t="s">
        <v>5</v>
      </c>
      <c r="J1" s="820" t="s">
        <v>45</v>
      </c>
      <c r="K1" s="811" t="s">
        <v>168</v>
      </c>
      <c r="L1" s="805" t="s">
        <v>420</v>
      </c>
      <c r="M1" s="805" t="s">
        <v>424</v>
      </c>
      <c r="N1" s="805" t="s">
        <v>169</v>
      </c>
      <c r="O1" s="805" t="s">
        <v>133</v>
      </c>
      <c r="P1" s="805" t="s">
        <v>47</v>
      </c>
      <c r="Q1" s="805" t="s">
        <v>49</v>
      </c>
      <c r="R1" s="805" t="s">
        <v>134</v>
      </c>
      <c r="S1" s="805" t="s">
        <v>425</v>
      </c>
      <c r="T1" s="805" t="s">
        <v>170</v>
      </c>
      <c r="U1" s="805" t="s">
        <v>426</v>
      </c>
      <c r="V1" s="805" t="s">
        <v>48</v>
      </c>
      <c r="W1" s="805" t="s">
        <v>427</v>
      </c>
      <c r="X1" s="805" t="s">
        <v>51</v>
      </c>
      <c r="Y1" s="805" t="s">
        <v>54</v>
      </c>
      <c r="Z1" s="805" t="s">
        <v>135</v>
      </c>
      <c r="AA1" s="805" t="s">
        <v>50</v>
      </c>
      <c r="AB1" s="722" t="s">
        <v>532</v>
      </c>
      <c r="AC1" s="805" t="s">
        <v>125</v>
      </c>
      <c r="AD1" s="805" t="s">
        <v>428</v>
      </c>
      <c r="AE1" s="805" t="s">
        <v>171</v>
      </c>
      <c r="AF1" s="805" t="s">
        <v>52</v>
      </c>
      <c r="AG1" s="805" t="s">
        <v>55</v>
      </c>
      <c r="AH1" s="805" t="s">
        <v>53</v>
      </c>
      <c r="AI1" s="805" t="s">
        <v>126</v>
      </c>
      <c r="AJ1" s="805" t="s">
        <v>151</v>
      </c>
      <c r="AK1" s="805" t="s">
        <v>172</v>
      </c>
      <c r="AL1" s="805" t="s">
        <v>136</v>
      </c>
      <c r="AM1" s="805" t="s">
        <v>147</v>
      </c>
      <c r="AN1" s="805" t="s">
        <v>173</v>
      </c>
      <c r="AO1" s="805" t="s">
        <v>147</v>
      </c>
      <c r="AP1" s="805"/>
      <c r="AQ1" s="805"/>
      <c r="AR1" s="805"/>
      <c r="AS1" s="805"/>
      <c r="AT1" s="805"/>
      <c r="AU1" s="805"/>
      <c r="AV1" s="77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s="9" customFormat="1" ht="12.75" customHeight="1" x14ac:dyDescent="0.25">
      <c r="A2" s="822"/>
      <c r="B2" s="812"/>
      <c r="C2" s="812"/>
      <c r="D2" s="816"/>
      <c r="E2" s="812"/>
      <c r="F2" s="812"/>
      <c r="G2" s="814"/>
      <c r="H2" s="818"/>
      <c r="I2" s="812"/>
      <c r="J2" s="819"/>
      <c r="K2" s="812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723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/>
      <c r="AN2" s="806"/>
      <c r="AO2" s="806"/>
      <c r="AP2" s="806"/>
      <c r="AQ2" s="806"/>
      <c r="AR2" s="806"/>
      <c r="AS2" s="806"/>
      <c r="AT2" s="806"/>
      <c r="AU2" s="806"/>
      <c r="AV2" s="77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s="9" customFormat="1" ht="15.75" customHeight="1" x14ac:dyDescent="0.25">
      <c r="A3" s="822"/>
      <c r="B3" s="812" t="s">
        <v>6</v>
      </c>
      <c r="C3" s="812" t="s">
        <v>7</v>
      </c>
      <c r="D3" s="816"/>
      <c r="E3" s="812" t="s">
        <v>12</v>
      </c>
      <c r="F3" s="812" t="s">
        <v>8</v>
      </c>
      <c r="G3" s="814"/>
      <c r="H3" s="818" t="s">
        <v>9</v>
      </c>
      <c r="I3" s="812" t="s">
        <v>10</v>
      </c>
      <c r="J3" s="819" t="s">
        <v>44</v>
      </c>
      <c r="K3" s="821">
        <v>45304</v>
      </c>
      <c r="L3" s="807">
        <v>45340</v>
      </c>
      <c r="M3" s="807">
        <v>45346</v>
      </c>
      <c r="N3" s="807">
        <v>45347</v>
      </c>
      <c r="O3" s="807">
        <v>45355</v>
      </c>
      <c r="P3" s="807">
        <v>45361</v>
      </c>
      <c r="Q3" s="807">
        <v>45361</v>
      </c>
      <c r="R3" s="807">
        <v>45367</v>
      </c>
      <c r="S3" s="807">
        <v>45367</v>
      </c>
      <c r="T3" s="807">
        <v>45368</v>
      </c>
      <c r="U3" s="807" t="s">
        <v>421</v>
      </c>
      <c r="V3" s="807" t="s">
        <v>422</v>
      </c>
      <c r="W3" s="807">
        <v>45395</v>
      </c>
      <c r="X3" s="807">
        <v>45403</v>
      </c>
      <c r="Y3" s="807">
        <v>45409</v>
      </c>
      <c r="Z3" s="807">
        <v>45423</v>
      </c>
      <c r="AA3" s="807">
        <v>45438</v>
      </c>
      <c r="AB3" s="810">
        <v>45438</v>
      </c>
      <c r="AC3" s="807">
        <v>45459</v>
      </c>
      <c r="AD3" s="807">
        <v>45459</v>
      </c>
      <c r="AE3" s="807">
        <v>45472</v>
      </c>
      <c r="AF3" s="807">
        <v>45473</v>
      </c>
      <c r="AG3" s="807" t="s">
        <v>423</v>
      </c>
      <c r="AH3" s="807">
        <v>45494</v>
      </c>
      <c r="AI3" s="807">
        <v>45508</v>
      </c>
      <c r="AJ3" s="807">
        <v>45564</v>
      </c>
      <c r="AK3" s="807">
        <v>45564</v>
      </c>
      <c r="AL3" s="807">
        <v>45565</v>
      </c>
      <c r="AM3" s="807">
        <v>45571</v>
      </c>
      <c r="AN3" s="807">
        <v>45585</v>
      </c>
      <c r="AO3" s="807">
        <v>45213</v>
      </c>
      <c r="AP3" s="806"/>
      <c r="AQ3" s="806"/>
      <c r="AR3" s="806"/>
      <c r="AS3" s="824"/>
      <c r="AT3" s="806"/>
      <c r="AU3" s="806"/>
      <c r="AV3" s="77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s="10" customFormat="1" ht="15.75" customHeight="1" x14ac:dyDescent="0.25">
      <c r="A4" s="822"/>
      <c r="B4" s="812" t="s">
        <v>6</v>
      </c>
      <c r="C4" s="812" t="s">
        <v>7</v>
      </c>
      <c r="D4" s="816"/>
      <c r="E4" s="812" t="s">
        <v>12</v>
      </c>
      <c r="F4" s="812" t="s">
        <v>8</v>
      </c>
      <c r="G4" s="814"/>
      <c r="H4" s="818" t="s">
        <v>9</v>
      </c>
      <c r="I4" s="812" t="s">
        <v>10</v>
      </c>
      <c r="J4" s="819"/>
      <c r="K4" s="821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10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6"/>
      <c r="AQ4" s="806"/>
      <c r="AR4" s="806"/>
      <c r="AS4" s="806"/>
      <c r="AT4" s="806"/>
      <c r="AU4" s="806"/>
      <c r="AV4" s="78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s="10" customFormat="1" ht="14.4" thickBot="1" x14ac:dyDescent="0.3">
      <c r="A5" s="822"/>
      <c r="B5" s="77"/>
      <c r="C5" s="77"/>
      <c r="D5" s="77"/>
      <c r="E5" s="77"/>
      <c r="F5" s="77"/>
      <c r="G5" s="78"/>
      <c r="H5" s="448" t="s">
        <v>9</v>
      </c>
      <c r="I5" s="77" t="s">
        <v>10</v>
      </c>
      <c r="J5" s="449" t="s">
        <v>11</v>
      </c>
      <c r="K5" s="77" t="s">
        <v>73</v>
      </c>
      <c r="L5" s="447" t="s">
        <v>73</v>
      </c>
      <c r="M5" s="447" t="s">
        <v>73</v>
      </c>
      <c r="N5" s="447" t="s">
        <v>73</v>
      </c>
      <c r="O5" s="447" t="s">
        <v>73</v>
      </c>
      <c r="P5" s="447" t="s">
        <v>73</v>
      </c>
      <c r="Q5" s="447" t="s">
        <v>73</v>
      </c>
      <c r="R5" s="447" t="s">
        <v>73</v>
      </c>
      <c r="S5" s="447" t="s">
        <v>73</v>
      </c>
      <c r="T5" s="447" t="s">
        <v>73</v>
      </c>
      <c r="U5" s="447" t="s">
        <v>73</v>
      </c>
      <c r="V5" s="447" t="s">
        <v>73</v>
      </c>
      <c r="W5" s="447" t="s">
        <v>73</v>
      </c>
      <c r="X5" s="447" t="s">
        <v>73</v>
      </c>
      <c r="Y5" s="447" t="s">
        <v>73</v>
      </c>
      <c r="Z5" s="447" t="s">
        <v>73</v>
      </c>
      <c r="AA5" s="447" t="s">
        <v>73</v>
      </c>
      <c r="AB5" s="447" t="s">
        <v>73</v>
      </c>
      <c r="AC5" s="447" t="s">
        <v>73</v>
      </c>
      <c r="AD5" s="447" t="s">
        <v>73</v>
      </c>
      <c r="AE5" s="447" t="s">
        <v>73</v>
      </c>
      <c r="AF5" s="447" t="s">
        <v>73</v>
      </c>
      <c r="AG5" s="447" t="s">
        <v>73</v>
      </c>
      <c r="AH5" s="447" t="s">
        <v>73</v>
      </c>
      <c r="AI5" s="447" t="s">
        <v>73</v>
      </c>
      <c r="AJ5" s="447" t="s">
        <v>73</v>
      </c>
      <c r="AK5" s="447" t="s">
        <v>73</v>
      </c>
      <c r="AL5" s="447" t="s">
        <v>73</v>
      </c>
      <c r="AM5" s="447" t="s">
        <v>73</v>
      </c>
      <c r="AN5" s="447" t="s">
        <v>73</v>
      </c>
      <c r="AO5" s="447" t="s">
        <v>73</v>
      </c>
      <c r="AP5" s="447"/>
      <c r="AQ5" s="447"/>
      <c r="AR5" s="447"/>
      <c r="AS5" s="451"/>
      <c r="AT5" s="451"/>
      <c r="AU5" s="451"/>
      <c r="AV5" s="78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1" customFormat="1" x14ac:dyDescent="0.3">
      <c r="A6" s="822"/>
      <c r="B6" s="492" t="s">
        <v>289</v>
      </c>
      <c r="C6" s="493" t="s">
        <v>290</v>
      </c>
      <c r="D6" s="493" t="s">
        <v>291</v>
      </c>
      <c r="E6" s="493" t="s">
        <v>238</v>
      </c>
      <c r="F6" s="494">
        <v>45368</v>
      </c>
      <c r="G6" s="495">
        <v>15</v>
      </c>
      <c r="H6" s="498">
        <f t="shared" ref="H6:H50" si="0">COUNTIF(K6:AU6,"&gt;0")</f>
        <v>0</v>
      </c>
      <c r="I6" s="499">
        <f t="shared" ref="I6:I50" si="1">SUM(K6:AU6)</f>
        <v>0</v>
      </c>
      <c r="J6" s="495">
        <f t="shared" ref="J6:J50" si="2">RANK(I6,$I$6:$I$59)</f>
        <v>11</v>
      </c>
      <c r="K6" s="194">
        <f>_xlfn.IFNA(VLOOKUP(CONCATENATE($K$5,$B6,$C6),'ESP1'!$A$6:$N$135,14,FALSE),0)</f>
        <v>0</v>
      </c>
      <c r="L6" s="194">
        <f>_xlfn.IFNA(VLOOKUP(CONCATENATE($L$5,$B6,$C6),'CAP1'!$A$6:$N$107,14,FALSE),0)</f>
        <v>0</v>
      </c>
      <c r="M6" s="194">
        <f>_xlfn.IFNA(VLOOKUP(CONCATENATE(M$5,$B6,$C6),WEST!$A$6:$N$107,14,FALSE),0)</f>
        <v>0</v>
      </c>
      <c r="N6" s="194">
        <f>_xlfn.IFNA(VLOOKUP(CONCATENATE($N$5,$B6,$C6),MUR!$A$6:$N$95,14,FALSE),0)</f>
        <v>0</v>
      </c>
      <c r="O6" s="194">
        <f>_xlfn.IFNA(VLOOKUP(CONCATENATE($O$5,$B6,$C6),'SER1'!$A$6:$N$131,14,FALSE),0)</f>
        <v>0</v>
      </c>
      <c r="P6" s="194">
        <f>_xlfn.IFNA(VLOOKUP(CONCATENATE($P$5,$B6,$C6),'BUS1'!$A$6:$N$110,14,FALSE),0)</f>
        <v>0</v>
      </c>
      <c r="Q6" s="194">
        <f>_xlfn.IFNA(VLOOKUP(CONCATENATE($Q$5,$B6,$C6),'OG1'!$A$6:$N$135,14,FALSE),0)</f>
        <v>0</v>
      </c>
      <c r="R6" s="194">
        <f>_xlfn.IFNA(VLOOKUP(CONCATENATE($RR$5,$B6,$C6),'DRY1'!$A$6:$N$133,14,FALSE),0)</f>
        <v>0</v>
      </c>
      <c r="S6" s="194">
        <f>_xlfn.IFNA(VLOOKUP(CONCATENATE($S$5,$B6,$C6),DARD!G7,FALSE),0)</f>
        <v>0</v>
      </c>
      <c r="T6" s="194">
        <f>_xlfn.IFNA(VLOOKUP(CONCATENATE($T$5,$B6,$C6),'HO1'!$A$6:$N$56,14,FALSE),0)</f>
        <v>0</v>
      </c>
      <c r="U6" s="194">
        <f>_xlfn.IFNA(VLOOKUP(CONCATENATE($U$5,$B6,$C6),VIR!$A$6:$N$135,14,FALSE),0)</f>
        <v>0</v>
      </c>
      <c r="V6" s="194">
        <f>_xlfn.IFNA(VLOOKUP(CONCATENATE($UW$5,$B6,$C6),'BUS2'!$A$8:$N$135,14,FALSE),0)</f>
        <v>0</v>
      </c>
      <c r="W6" s="194">
        <f>_xlfn.IFNA(VLOOKUP(CONCATENATE($W$5,$B6,$C6),BEV!$A$8:$N$135,14,FALSE),0)</f>
        <v>0</v>
      </c>
      <c r="X6" s="194">
        <f>_xlfn.IFNA(VLOOKUP(CONCATENATE($X$5,$B6,$C6),'OG2'!$A$6:$N$169,14,FALSE),0)</f>
        <v>0</v>
      </c>
      <c r="Y6" s="194">
        <f>_xlfn.IFNA(VLOOKUP(CONCATENATE($Y$5,$B6,$C6),'SER2'!$A$6:$N$133,14,FALSE),0)</f>
        <v>0</v>
      </c>
      <c r="Z6" s="194">
        <f>_xlfn.IFNA(VLOOKUP(CONCATENATE($Z$5,$B6,$C6),'DRY2'!$A$6:$N$133,14,FALSE),0)</f>
        <v>0</v>
      </c>
      <c r="AA6" s="194">
        <f>_xlfn.IFNA(VLOOKUP(CONCATENATE($AA$5,$B6,$C6),'BUN1'!$A$6:$N$124,14,FALSE),0)</f>
        <v>0</v>
      </c>
      <c r="AB6" s="194">
        <f>_xlfn.IFNA(VLOOKUP(CONCATENATE($AB$5,$B6,$C6),BAL!$A$6:$N$124,14,FALSE),0)</f>
        <v>0</v>
      </c>
      <c r="AC6" s="194">
        <f>_xlfn.IFNA(VLOOKUP(CONCATENATE($AC$5,$B6,$C6),'MR1'!$A$6:$N$135,14,FALSE),0)</f>
        <v>0</v>
      </c>
      <c r="AD6" s="194">
        <f>_xlfn.IFNA(VLOOKUP(CONCATENATE($AD$5,$B6,$C6),'CAP2'!$A$6:$O$129,14,FALSE),0)</f>
        <v>0</v>
      </c>
      <c r="AE6" s="194">
        <f>_xlfn.IFNA(VLOOKUP(CONCATENATE($AE$5,$B6,$C6),'ESP2'!$A$6:$O$129,14,FALSE),0)</f>
        <v>0</v>
      </c>
      <c r="AF6" s="194">
        <f>_xlfn.IFNA(VLOOKUP(CONCATENATE($AF$5,$B6,$C6),'BUN2'!$A$6:$N$134,14,FALSE),0)</f>
        <v>0</v>
      </c>
      <c r="AG6" s="194">
        <f>_xlfn.IFNA(VLOOKUP(CONCATENATE($AG$5,$B6,$C6),SC!$A$6:$N$135,14,FALSE),0)</f>
        <v>0</v>
      </c>
      <c r="AH6" s="194">
        <f>_xlfn.IFNA(VLOOKUP(CONCATENATE($AH$5,$B6,$C6),'OG3'!$A$6:$N$131,14,FALSE),0)</f>
        <v>0</v>
      </c>
      <c r="AI6" s="194">
        <f>_xlfn.IFNA(VLOOKUP(CONCATENATE($AI$5,$B6,$C6),'MR2'!$A$6:$N$131,14,FALSE),0)</f>
        <v>0</v>
      </c>
      <c r="AJ6" s="194">
        <f>_xlfn.IFNA(VLOOKUP(CONCATENATE($AJ$5,$B6,$C6),'BUS3'!$A$6:$N$135,14,FALSE),0)</f>
        <v>0</v>
      </c>
      <c r="AK6" s="194">
        <f>_xlfn.IFNA(VLOOKUP(CONCATENATE($AK$5,$B6,$C6),'ESP4'!$A$6:$N$135,14,FALSE),0)</f>
        <v>0</v>
      </c>
      <c r="AL6" s="195">
        <f>_xlfn.IFNA(VLOOKUP(CONCATENATE($AL$5,$B6,$C6),FEST!$A$6:$N$133,14,FALSE),0)</f>
        <v>0</v>
      </c>
      <c r="AM6" s="195">
        <f>_xlfn.IFNA(VLOOKUP(CONCATENATE($AM$5,$B6,$C6),'MR3'!$A$6:$N$133,14,FALSE),0)</f>
        <v>0</v>
      </c>
      <c r="AN6" s="195">
        <f>_xlfn.IFNA(VLOOKUP(CONCATENATE($AN$5,$B6,$C6),'BUS4'!$A$6:$N$133,14,FALSE),0)</f>
        <v>0</v>
      </c>
      <c r="AO6" s="195">
        <f>_xlfn.IFNA(VLOOKUP(CONCATENATE($AO$5,$B6,$C6),'MR3'!$A$6:$N$77,14,FALSE),0)</f>
        <v>0</v>
      </c>
      <c r="AP6" s="220"/>
      <c r="AQ6" s="442"/>
      <c r="AR6" s="220"/>
      <c r="AS6" s="437"/>
      <c r="AT6" s="220"/>
      <c r="AU6" s="401"/>
      <c r="AV6" s="77"/>
    </row>
    <row r="7" spans="1:86" s="1" customFormat="1" x14ac:dyDescent="0.3">
      <c r="A7" s="822"/>
      <c r="B7" s="29" t="s">
        <v>207</v>
      </c>
      <c r="C7" s="496" t="s">
        <v>208</v>
      </c>
      <c r="D7" s="496"/>
      <c r="E7" s="496" t="s">
        <v>200</v>
      </c>
      <c r="F7" s="500">
        <v>45370</v>
      </c>
      <c r="G7" s="497">
        <v>15</v>
      </c>
      <c r="H7" s="33">
        <f t="shared" si="0"/>
        <v>1</v>
      </c>
      <c r="I7" s="34">
        <f t="shared" si="1"/>
        <v>7</v>
      </c>
      <c r="J7" s="32">
        <f t="shared" si="2"/>
        <v>4</v>
      </c>
      <c r="K7" s="194">
        <f>_xlfn.IFNA(VLOOKUP(CONCATENATE($K$5,$B7,$C7),'ESP1'!$A$6:$N$135,14,FALSE),0)</f>
        <v>0</v>
      </c>
      <c r="L7" s="194">
        <f>_xlfn.IFNA(VLOOKUP(CONCATENATE($L$5,$B7,$C7),'CAP1'!$A$6:$N$107,14,FALSE),0)</f>
        <v>0</v>
      </c>
      <c r="M7" s="194">
        <f>_xlfn.IFNA(VLOOKUP(CONCATENATE(M$5,$B7,$C7),WEST!$A$6:$N$107,14,FALSE),0)</f>
        <v>0</v>
      </c>
      <c r="N7" s="194">
        <f>_xlfn.IFNA(VLOOKUP(CONCATENATE($N$5,$B7,$C7),MUR!$A$6:$N$95,14,FALSE),0)</f>
        <v>0</v>
      </c>
      <c r="O7" s="194">
        <f>_xlfn.IFNA(VLOOKUP(CONCATENATE($O$5,$B7,$C7),'SER1'!$A$6:$N$110,14,FALSE),0)</f>
        <v>0</v>
      </c>
      <c r="P7" s="194">
        <f>_xlfn.IFNA(VLOOKUP(CONCATENATE($P$5,$B7,$C7),'BUS1'!$A$6:$N$135,14,FALSE),0)</f>
        <v>0</v>
      </c>
      <c r="Q7" s="194">
        <f>_xlfn.IFNA(VLOOKUP(CONCATENATE($Q$5,$B7,$C7),'OG1'!$A$6:$N$135,14,FALSE),0)</f>
        <v>0</v>
      </c>
      <c r="R7" s="194">
        <f>_xlfn.IFNA(VLOOKUP(CONCATENATE($RR$5,$B7,$C7),'DRY1'!$A$6:$N$133,14,FALSE),0)</f>
        <v>0</v>
      </c>
      <c r="S7" s="194">
        <f>_xlfn.IFNA(VLOOKUP(CONCATENATE($S$5,$B7,$C7),DARD!G8,FALSE),0)</f>
        <v>0</v>
      </c>
      <c r="T7" s="194">
        <f>_xlfn.IFNA(VLOOKUP(CONCATENATE($T$5,$B7,$C7),'HO1'!$A$6:$N$56,14,FALSE),0)</f>
        <v>0</v>
      </c>
      <c r="U7" s="194">
        <f>_xlfn.IFNA(VLOOKUP(CONCATENATE($U$5,$B7,$C7),VIR!$A$6:$N$135,14,FALSE),0)</f>
        <v>0</v>
      </c>
      <c r="V7" s="194">
        <f>_xlfn.IFNA(VLOOKUP(CONCATENATE($UW$5,$B7,$C7),'BUS2'!$A$8:$N$135,14,FALSE),0)</f>
        <v>0</v>
      </c>
      <c r="W7" s="194">
        <f>_xlfn.IFNA(VLOOKUP(CONCATENATE($W$5,$B7,$C7),BEV!$A$8:$N$135,14,FALSE),0)</f>
        <v>0</v>
      </c>
      <c r="X7" s="194">
        <f>_xlfn.IFNA(VLOOKUP(CONCATENATE($X$5,$B7,$C7),'OG2'!$A$6:$N$169,14,FALSE),0)</f>
        <v>0</v>
      </c>
      <c r="Y7" s="194">
        <f>_xlfn.IFNA(VLOOKUP(CONCATENATE($Y$5,$B7,$C7),'SER2'!$A$6:$N$133,14,FALSE),0)</f>
        <v>7</v>
      </c>
      <c r="Z7" s="194">
        <f>_xlfn.IFNA(VLOOKUP(CONCATENATE($Z$5,$B7,$C7),'DRY2'!$A$6:$N$133,14,FALSE),0)</f>
        <v>0</v>
      </c>
      <c r="AA7" s="194">
        <f>_xlfn.IFNA(VLOOKUP(CONCATENATE($AA$5,$B7,$C7),'BUN1'!$A$6:$N$124,14,FALSE),0)</f>
        <v>0</v>
      </c>
      <c r="AB7" s="194">
        <f>_xlfn.IFNA(VLOOKUP(CONCATENATE($AB$5,$B7,$C7),BAL!$A$6:$N$124,14,FALSE),0)</f>
        <v>0</v>
      </c>
      <c r="AC7" s="194">
        <f>_xlfn.IFNA(VLOOKUP(CONCATENATE($AC$5,$B7,$C7),'MR1'!$A$6:$N$135,14,FALSE),0)</f>
        <v>0</v>
      </c>
      <c r="AD7" s="194">
        <f>_xlfn.IFNA(VLOOKUP(CONCATENATE($AD$5,$B7,$C7),'CAP2'!$A$6:$O$129,14,FALSE),0)</f>
        <v>0</v>
      </c>
      <c r="AE7" s="194">
        <f>_xlfn.IFNA(VLOOKUP(CONCATENATE($AE$5,$B7,$C7),'ESP2'!$A$6:$O$129,14,FALSE),0)</f>
        <v>0</v>
      </c>
      <c r="AF7" s="194">
        <f>_xlfn.IFNA(VLOOKUP(CONCATENATE($AF$5,$B7,$C7),'BUN2'!$A$6:$N$134,14,FALSE),0)</f>
        <v>0</v>
      </c>
      <c r="AG7" s="194">
        <f>_xlfn.IFNA(VLOOKUP(CONCATENATE($AG$5,$B7,$C7),SC!$A$6:$N$135,14,FALSE),0)</f>
        <v>0</v>
      </c>
      <c r="AH7" s="194">
        <f>_xlfn.IFNA(VLOOKUP(CONCATENATE($AH$5,$B7,$C7),'OG3'!$A$6:$N$131,14,FALSE),0)</f>
        <v>0</v>
      </c>
      <c r="AI7" s="194">
        <f>_xlfn.IFNA(VLOOKUP(CONCATENATE($AI$5,$B7,$C7),'MR2'!$A$6:$N$131,14,FALSE),0)</f>
        <v>0</v>
      </c>
      <c r="AJ7" s="194">
        <f>_xlfn.IFNA(VLOOKUP(CONCATENATE($AJ$5,$B7,$C7),'BUS3'!$A$6:$N$135,14,FALSE),0)</f>
        <v>0</v>
      </c>
      <c r="AK7" s="194">
        <f>_xlfn.IFNA(VLOOKUP(CONCATENATE($AK$5,$B7,$C7),'ESP4'!$A$6:$N$135,14,FALSE),0)</f>
        <v>0</v>
      </c>
      <c r="AL7" s="195">
        <f>_xlfn.IFNA(VLOOKUP(CONCATENATE($AL$5,$B7,$C7),FEST!$A$6:$N$133,14,FALSE),0)</f>
        <v>0</v>
      </c>
      <c r="AM7" s="195">
        <f>_xlfn.IFNA(VLOOKUP(CONCATENATE($AM$5,$B7,$C7),'MR3'!$A$6:$N$133,14,FALSE),0)</f>
        <v>0</v>
      </c>
      <c r="AN7" s="195">
        <f>_xlfn.IFNA(VLOOKUP(CONCATENATE($AN$5,$B7,$C7),'BUS4'!$A$6:$N$133,14,FALSE),0)</f>
        <v>0</v>
      </c>
      <c r="AO7" s="195">
        <f>_xlfn.IFNA(VLOOKUP(CONCATENATE($AO$5,$B7,$C7),'MR3'!$A$6:$N$77,14,FALSE),0)</f>
        <v>0</v>
      </c>
      <c r="AP7" s="195"/>
      <c r="AQ7" s="195"/>
      <c r="AR7" s="195"/>
      <c r="AS7" s="195"/>
      <c r="AT7" s="453"/>
      <c r="AU7" s="402"/>
      <c r="AV7" s="77"/>
    </row>
    <row r="8" spans="1:86" s="1" customFormat="1" x14ac:dyDescent="0.3">
      <c r="A8" s="822"/>
      <c r="B8" s="29" t="s">
        <v>214</v>
      </c>
      <c r="C8" s="30" t="s">
        <v>215</v>
      </c>
      <c r="D8" s="30"/>
      <c r="E8" s="30" t="s">
        <v>203</v>
      </c>
      <c r="F8" s="31">
        <v>45386</v>
      </c>
      <c r="G8" s="32">
        <v>16</v>
      </c>
      <c r="H8" s="33">
        <f t="shared" si="0"/>
        <v>0</v>
      </c>
      <c r="I8" s="34">
        <f t="shared" si="1"/>
        <v>0</v>
      </c>
      <c r="J8" s="32">
        <f t="shared" si="2"/>
        <v>11</v>
      </c>
      <c r="K8" s="194">
        <f>_xlfn.IFNA(VLOOKUP(CONCATENATE($K$5,$B8,$C8),'ESP1'!$A$6:$N$135,14,FALSE),0)</f>
        <v>0</v>
      </c>
      <c r="L8" s="194">
        <f>_xlfn.IFNA(VLOOKUP(CONCATENATE($L$5,$B8,$C8),'CAP1'!$A$6:$N$107,14,FALSE),0)</f>
        <v>0</v>
      </c>
      <c r="M8" s="194">
        <f>_xlfn.IFNA(VLOOKUP(CONCATENATE(M$5,$B8,$C8),WEST!$A$6:$N$107,14,FALSE),0)</f>
        <v>0</v>
      </c>
      <c r="N8" s="194">
        <f>_xlfn.IFNA(VLOOKUP(CONCATENATE($N$5,$B8,$C8),MUR!$A$6:$N$95,14,FALSE),0)</f>
        <v>0</v>
      </c>
      <c r="O8" s="194">
        <f>_xlfn.IFNA(VLOOKUP(CONCATENATE($O$5,$B8,$C8),'SER1'!$A$6:$N$110,14,FALSE),0)</f>
        <v>0</v>
      </c>
      <c r="P8" s="194">
        <f>_xlfn.IFNA(VLOOKUP(CONCATENATE($P$5,$B8,$C8),'BUS1'!$A$6:$N$135,14,FALSE),0)</f>
        <v>0</v>
      </c>
      <c r="Q8" s="194">
        <f>_xlfn.IFNA(VLOOKUP(CONCATENATE($Q$5,$B8,$C8),'OG1'!$A$6:$N$135,14,FALSE),0)</f>
        <v>0</v>
      </c>
      <c r="R8" s="194">
        <f>_xlfn.IFNA(VLOOKUP(CONCATENATE($RR$5,$B8,$C8),'DRY1'!$A$6:$N$133,14,FALSE),0)</f>
        <v>0</v>
      </c>
      <c r="S8" s="194">
        <f>_xlfn.IFNA(VLOOKUP(CONCATENATE($S$5,$B8,$C8),DARD!G9,FALSE),0)</f>
        <v>0</v>
      </c>
      <c r="T8" s="194">
        <f>_xlfn.IFNA(VLOOKUP(CONCATENATE($T$5,$B8,$C8),'HO1'!$A$6:$N$56,14,FALSE),0)</f>
        <v>0</v>
      </c>
      <c r="U8" s="194">
        <f>_xlfn.IFNA(VLOOKUP(CONCATENATE($U$5,$B8,$C8),VIR!$A$6:$N$135,14,FALSE),0)</f>
        <v>0</v>
      </c>
      <c r="V8" s="194">
        <f>_xlfn.IFNA(VLOOKUP(CONCATENATE($UW$5,$B8,$C8),'BUS2'!$A$8:$N$135,14,FALSE),0)</f>
        <v>0</v>
      </c>
      <c r="W8" s="194">
        <f>_xlfn.IFNA(VLOOKUP(CONCATENATE($W$5,$B8,$C8),BEV!$A$8:$N$135,14,FALSE),0)</f>
        <v>0</v>
      </c>
      <c r="X8" s="194">
        <f>_xlfn.IFNA(VLOOKUP(CONCATENATE($X$5,$B8,$C8),'OG2'!$A$6:$N$169,14,FALSE),0)</f>
        <v>0</v>
      </c>
      <c r="Y8" s="194">
        <f>_xlfn.IFNA(VLOOKUP(CONCATENATE($Y$5,$B8,$C8),'SER2'!$A$6:$N$133,14,FALSE),0)</f>
        <v>0</v>
      </c>
      <c r="Z8" s="194">
        <f>_xlfn.IFNA(VLOOKUP(CONCATENATE($Z$5,$B8,$C8),'DRY2'!$A$6:$N$133,14,FALSE),0)</f>
        <v>0</v>
      </c>
      <c r="AA8" s="194">
        <f>_xlfn.IFNA(VLOOKUP(CONCATENATE($AA$5,$B8,$C8),'BUN1'!$A$6:$N$124,14,FALSE),0)</f>
        <v>0</v>
      </c>
      <c r="AB8" s="194">
        <f>_xlfn.IFNA(VLOOKUP(CONCATENATE($AB$5,$B8,$C8),BAL!$A$6:$N$124,14,FALSE),0)</f>
        <v>0</v>
      </c>
      <c r="AC8" s="194">
        <f>_xlfn.IFNA(VLOOKUP(CONCATENATE($AC$5,$B8,$C8),'MR1'!$A$6:$N$135,14,FALSE),0)</f>
        <v>0</v>
      </c>
      <c r="AD8" s="194">
        <f>_xlfn.IFNA(VLOOKUP(CONCATENATE($AD$5,$B8,$C8),'CAP2'!$A$6:$O$129,14,FALSE),0)</f>
        <v>0</v>
      </c>
      <c r="AE8" s="194">
        <f>_xlfn.IFNA(VLOOKUP(CONCATENATE($AE$5,$B8,$C8),'ESP2'!$A$6:$O$129,14,FALSE),0)</f>
        <v>0</v>
      </c>
      <c r="AF8" s="194">
        <f>_xlfn.IFNA(VLOOKUP(CONCATENATE($AF$5,$B8,$C8),'BUN2'!$A$6:$N$134,14,FALSE),0)</f>
        <v>0</v>
      </c>
      <c r="AG8" s="194">
        <f>_xlfn.IFNA(VLOOKUP(CONCATENATE($AG$5,$B8,$C8),SC!$A$6:$N$135,14,FALSE),0)</f>
        <v>0</v>
      </c>
      <c r="AH8" s="194">
        <f>_xlfn.IFNA(VLOOKUP(CONCATENATE($AH$5,$B8,$C8),'OG3'!$A$6:$N$131,14,FALSE),0)</f>
        <v>0</v>
      </c>
      <c r="AI8" s="194">
        <f>_xlfn.IFNA(VLOOKUP(CONCATENATE($AI$5,$B8,$C8),'MR2'!$A$6:$N$131,14,FALSE),0)</f>
        <v>0</v>
      </c>
      <c r="AJ8" s="194">
        <f>_xlfn.IFNA(VLOOKUP(CONCATENATE($AJ$5,$B8,$C8),'BUS3'!$A$6:$N$135,14,FALSE),0)</f>
        <v>0</v>
      </c>
      <c r="AK8" s="194">
        <f>_xlfn.IFNA(VLOOKUP(CONCATENATE($AK$5,$B8,$C8),'ESP4'!$A$6:$N$135,14,FALSE),0)</f>
        <v>0</v>
      </c>
      <c r="AL8" s="195">
        <f>_xlfn.IFNA(VLOOKUP(CONCATENATE($AL$5,$B8,$C8),FEST!$A$6:$N$133,14,FALSE),0)</f>
        <v>0</v>
      </c>
      <c r="AM8" s="195">
        <f>_xlfn.IFNA(VLOOKUP(CONCATENATE($AM$5,$B8,$C8),'MR3'!$A$6:$N$133,14,FALSE),0)</f>
        <v>0</v>
      </c>
      <c r="AN8" s="195">
        <f>_xlfn.IFNA(VLOOKUP(CONCATENATE($AN$5,$B8,$C8),'BUS4'!$A$6:$N$133,14,FALSE),0)</f>
        <v>0</v>
      </c>
      <c r="AO8" s="195">
        <f>_xlfn.IFNA(VLOOKUP(CONCATENATE($AO$5,$B8,$C8),'MR3'!$A$6:$N$77,14,FALSE),0)</f>
        <v>0</v>
      </c>
      <c r="AP8" s="195"/>
      <c r="AQ8" s="195"/>
      <c r="AR8" s="195"/>
      <c r="AS8" s="195"/>
      <c r="AT8" s="453"/>
      <c r="AU8" s="402"/>
      <c r="AV8" s="77"/>
    </row>
    <row r="9" spans="1:86" s="1" customFormat="1" x14ac:dyDescent="0.3">
      <c r="A9" s="822"/>
      <c r="B9" s="29" t="s">
        <v>292</v>
      </c>
      <c r="C9" s="30" t="s">
        <v>293</v>
      </c>
      <c r="D9" s="30"/>
      <c r="E9" s="30" t="s">
        <v>297</v>
      </c>
      <c r="F9" s="31">
        <v>45393</v>
      </c>
      <c r="G9" s="32">
        <v>14</v>
      </c>
      <c r="H9" s="33">
        <f t="shared" si="0"/>
        <v>0</v>
      </c>
      <c r="I9" s="34">
        <f t="shared" si="1"/>
        <v>0</v>
      </c>
      <c r="J9" s="32">
        <f t="shared" si="2"/>
        <v>11</v>
      </c>
      <c r="K9" s="194">
        <f>_xlfn.IFNA(VLOOKUP(CONCATENATE($K$5,$B9,$C9),'ESP1'!$A$6:$N$135,14,FALSE),0)</f>
        <v>0</v>
      </c>
      <c r="L9" s="194">
        <f>_xlfn.IFNA(VLOOKUP(CONCATENATE($L$5,$B9,$C9),'CAP1'!$A$6:$N$107,14,FALSE),0)</f>
        <v>0</v>
      </c>
      <c r="M9" s="194">
        <f>_xlfn.IFNA(VLOOKUP(CONCATENATE(M$5,$B9,$C9),WEST!$A$6:$N$107,14,FALSE),0)</f>
        <v>0</v>
      </c>
      <c r="N9" s="194">
        <f>_xlfn.IFNA(VLOOKUP(CONCATENATE($N$5,$B9,$C9),MUR!$A$6:$N$95,14,FALSE),0)</f>
        <v>0</v>
      </c>
      <c r="O9" s="194">
        <f>_xlfn.IFNA(VLOOKUP(CONCATENATE($O$5,$B9,$C9),'SER1'!$A$6:$N$110,14,FALSE),0)</f>
        <v>0</v>
      </c>
      <c r="P9" s="194">
        <f>_xlfn.IFNA(VLOOKUP(CONCATENATE($P$5,$B9,$C9),'BUS1'!$A$6:$N$135,14,FALSE),0)</f>
        <v>0</v>
      </c>
      <c r="Q9" s="194">
        <f>_xlfn.IFNA(VLOOKUP(CONCATENATE($Q$5,$B9,$C9),'OG1'!$A$6:$N$135,14,FALSE),0)</f>
        <v>0</v>
      </c>
      <c r="R9" s="194">
        <f>_xlfn.IFNA(VLOOKUP(CONCATENATE($RR$5,$B9,$C9),'DRY1'!$A$6:$N$133,14,FALSE),0)</f>
        <v>0</v>
      </c>
      <c r="S9" s="194">
        <f>_xlfn.IFNA(VLOOKUP(CONCATENATE($S$5,$B9,$C9),DARD!G10,FALSE),0)</f>
        <v>0</v>
      </c>
      <c r="T9" s="194">
        <f>_xlfn.IFNA(VLOOKUP(CONCATENATE($T$5,$B9,$C9),'HO1'!$A$6:$N$56,14,FALSE),0)</f>
        <v>0</v>
      </c>
      <c r="U9" s="194">
        <f>_xlfn.IFNA(VLOOKUP(CONCATENATE($U$5,$B9,$C9),VIR!$A$6:$N$135,14,FALSE),0)</f>
        <v>0</v>
      </c>
      <c r="V9" s="194">
        <f>_xlfn.IFNA(VLOOKUP(CONCATENATE($UW$5,$B9,$C9),'BUS2'!$A$8:$N$135,14,FALSE),0)</f>
        <v>0</v>
      </c>
      <c r="W9" s="194">
        <f>_xlfn.IFNA(VLOOKUP(CONCATENATE($W$5,$B9,$C9),BEV!$A$8:$N$135,14,FALSE),0)</f>
        <v>0</v>
      </c>
      <c r="X9" s="194">
        <f>_xlfn.IFNA(VLOOKUP(CONCATENATE($X$5,$B9,$C9),'OG2'!$A$6:$N$169,14,FALSE),0)</f>
        <v>0</v>
      </c>
      <c r="Y9" s="194">
        <f>_xlfn.IFNA(VLOOKUP(CONCATENATE($Y$5,$B9,$C9),'SER2'!$A$6:$N$133,14,FALSE),0)</f>
        <v>0</v>
      </c>
      <c r="Z9" s="194">
        <f>_xlfn.IFNA(VLOOKUP(CONCATENATE($Z$5,$B9,$C9),'DRY2'!$A$6:$N$133,14,FALSE),0)</f>
        <v>0</v>
      </c>
      <c r="AA9" s="194">
        <f>_xlfn.IFNA(VLOOKUP(CONCATENATE($AA$5,$B9,$C9),'BUN1'!$A$6:$N$124,14,FALSE),0)</f>
        <v>0</v>
      </c>
      <c r="AB9" s="194">
        <f>_xlfn.IFNA(VLOOKUP(CONCATENATE($AB$5,$B9,$C9),BAL!$A$6:$N$124,14,FALSE),0)</f>
        <v>0</v>
      </c>
      <c r="AC9" s="194">
        <f>_xlfn.IFNA(VLOOKUP(CONCATENATE($AC$5,$B9,$C9),'MR1'!$A$6:$N$135,14,FALSE),0)</f>
        <v>0</v>
      </c>
      <c r="AD9" s="194">
        <f>_xlfn.IFNA(VLOOKUP(CONCATENATE($AD$5,$B9,$C9),'CAP2'!$A$6:$O$129,14,FALSE),0)</f>
        <v>0</v>
      </c>
      <c r="AE9" s="194">
        <f>_xlfn.IFNA(VLOOKUP(CONCATENATE($AE$5,$B9,$C9),'ESP2'!$A$6:$O$129,14,FALSE),0)</f>
        <v>0</v>
      </c>
      <c r="AF9" s="194">
        <f>_xlfn.IFNA(VLOOKUP(CONCATENATE($AF$5,$B9,$C9),'BUN2'!$A$6:$N$134,14,FALSE),0)</f>
        <v>0</v>
      </c>
      <c r="AG9" s="194">
        <f>_xlfn.IFNA(VLOOKUP(CONCATENATE($AG$5,$B9,$C9),SC!$A$6:$N$135,14,FALSE),0)</f>
        <v>0</v>
      </c>
      <c r="AH9" s="194">
        <f>_xlfn.IFNA(VLOOKUP(CONCATENATE($AH$5,$B9,$C9),'OG3'!$A$6:$N$131,14,FALSE),0)</f>
        <v>0</v>
      </c>
      <c r="AI9" s="194">
        <f>_xlfn.IFNA(VLOOKUP(CONCATENATE($AI$5,$B9,$C9),'MR2'!$A$6:$N$131,14,FALSE),0)</f>
        <v>0</v>
      </c>
      <c r="AJ9" s="194">
        <f>_xlfn.IFNA(VLOOKUP(CONCATENATE($AJ$5,$B9,$C9),'BUS3'!$A$6:$N$135,14,FALSE),0)</f>
        <v>0</v>
      </c>
      <c r="AK9" s="194">
        <f>_xlfn.IFNA(VLOOKUP(CONCATENATE($AK$5,$B9,$C9),'ESP4'!$A$6:$N$135,14,FALSE),0)</f>
        <v>0</v>
      </c>
      <c r="AL9" s="195">
        <f>_xlfn.IFNA(VLOOKUP(CONCATENATE($AL$5,$B9,$C9),FEST!$A$6:$N$133,14,FALSE),0)</f>
        <v>0</v>
      </c>
      <c r="AM9" s="195">
        <f>_xlfn.IFNA(VLOOKUP(CONCATENATE($AM$5,$B9,$C9),'MR3'!$A$6:$N$133,14,FALSE),0)</f>
        <v>0</v>
      </c>
      <c r="AN9" s="195">
        <f>_xlfn.IFNA(VLOOKUP(CONCATENATE($AN$5,$B9,$C9),'BUS4'!$A$6:$N$133,14,FALSE),0)</f>
        <v>0</v>
      </c>
      <c r="AO9" s="195">
        <f>_xlfn.IFNA(VLOOKUP(CONCATENATE($AO$5,$B9,$C9),'MR3'!$A$6:$N$77,14,FALSE),0)</f>
        <v>0</v>
      </c>
      <c r="AP9" s="195"/>
      <c r="AQ9" s="195"/>
      <c r="AR9" s="195"/>
      <c r="AS9" s="195"/>
      <c r="AT9" s="453"/>
      <c r="AU9" s="402"/>
      <c r="AV9" s="77"/>
    </row>
    <row r="10" spans="1:86" s="1" customFormat="1" x14ac:dyDescent="0.3">
      <c r="A10" s="822"/>
      <c r="B10" s="29" t="s">
        <v>22</v>
      </c>
      <c r="C10" s="30" t="s">
        <v>141</v>
      </c>
      <c r="D10" s="30"/>
      <c r="E10" s="30" t="s">
        <v>298</v>
      </c>
      <c r="F10" s="31">
        <v>45406</v>
      </c>
      <c r="G10" s="32">
        <v>15</v>
      </c>
      <c r="H10" s="33">
        <f t="shared" si="0"/>
        <v>1</v>
      </c>
      <c r="I10" s="34">
        <f t="shared" si="1"/>
        <v>5</v>
      </c>
      <c r="J10" s="32">
        <f t="shared" si="2"/>
        <v>8</v>
      </c>
      <c r="K10" s="194">
        <f>_xlfn.IFNA(VLOOKUP(CONCATENATE($K$5,$B10,$C10),'ESP1'!$A$6:$N$135,14,FALSE),0)</f>
        <v>0</v>
      </c>
      <c r="L10" s="194">
        <f>_xlfn.IFNA(VLOOKUP(CONCATENATE($L$5,$B10,$C10),'CAP1'!$A$6:$N$107,14,FALSE),0)</f>
        <v>0</v>
      </c>
      <c r="M10" s="194">
        <f>_xlfn.IFNA(VLOOKUP(CONCATENATE(M$5,$B10,$C10),WEST!$A$6:$N$107,14,FALSE),0)</f>
        <v>0</v>
      </c>
      <c r="N10" s="194">
        <f>_xlfn.IFNA(VLOOKUP(CONCATENATE($N$5,$B10,$C10),MUR!$A$6:$N$95,14,FALSE),0)</f>
        <v>5</v>
      </c>
      <c r="O10" s="194">
        <f>_xlfn.IFNA(VLOOKUP(CONCATENATE($O$5,$B10,$C10),'SER1'!$A$6:$N$110,14,FALSE),0)</f>
        <v>0</v>
      </c>
      <c r="P10" s="194">
        <f>_xlfn.IFNA(VLOOKUP(CONCATENATE($P$5,$B10,$C10),'BUS1'!$A$6:$N$135,14,FALSE),0)</f>
        <v>0</v>
      </c>
      <c r="Q10" s="194">
        <f>_xlfn.IFNA(VLOOKUP(CONCATENATE($Q$5,$B10,$C10),'OG1'!$A$6:$N$135,14,FALSE),0)</f>
        <v>0</v>
      </c>
      <c r="R10" s="194">
        <f>_xlfn.IFNA(VLOOKUP(CONCATENATE($RR$5,$B10,$C10),'DRY1'!$A$6:$N$133,14,FALSE),0)</f>
        <v>0</v>
      </c>
      <c r="S10" s="194">
        <f>_xlfn.IFNA(VLOOKUP(CONCATENATE($S$5,$B10,$C10),DARD!G11,FALSE),0)</f>
        <v>0</v>
      </c>
      <c r="T10" s="194">
        <f>_xlfn.IFNA(VLOOKUP(CONCATENATE($T$5,$B10,$C10),'HO1'!$A$6:$N$56,14,FALSE),0)</f>
        <v>0</v>
      </c>
      <c r="U10" s="194">
        <f>_xlfn.IFNA(VLOOKUP(CONCATENATE($U$5,$B10,$C10),VIR!$A$6:$N$135,14,FALSE),0)</f>
        <v>0</v>
      </c>
      <c r="V10" s="194">
        <f>_xlfn.IFNA(VLOOKUP(CONCATENATE($UW$5,$B10,$C10),'BUS2'!$A$8:$N$135,14,FALSE),0)</f>
        <v>0</v>
      </c>
      <c r="W10" s="194">
        <f>_xlfn.IFNA(VLOOKUP(CONCATENATE($W$5,$B10,$C10),BEV!$A$8:$N$135,14,FALSE),0)</f>
        <v>0</v>
      </c>
      <c r="X10" s="194">
        <f>_xlfn.IFNA(VLOOKUP(CONCATENATE($X$5,$B10,$C10),'OG2'!$A$6:$N$169,14,FALSE),0)</f>
        <v>0</v>
      </c>
      <c r="Y10" s="194">
        <f>_xlfn.IFNA(VLOOKUP(CONCATENATE($Y$5,$B10,$C10),'SER2'!$A$6:$N$133,14,FALSE),0)</f>
        <v>0</v>
      </c>
      <c r="Z10" s="194">
        <f>_xlfn.IFNA(VLOOKUP(CONCATENATE($Z$5,$B10,$C10),'DRY2'!$A$6:$N$133,14,FALSE),0)</f>
        <v>0</v>
      </c>
      <c r="AA10" s="194">
        <f>_xlfn.IFNA(VLOOKUP(CONCATENATE($AA$5,$B10,$C10),'BUN1'!$A$6:$N$124,14,FALSE),0)</f>
        <v>0</v>
      </c>
      <c r="AB10" s="194">
        <f>_xlfn.IFNA(VLOOKUP(CONCATENATE($AB$5,$B10,$C10),BAL!$A$6:$N$124,14,FALSE),0)</f>
        <v>0</v>
      </c>
      <c r="AC10" s="194">
        <f>_xlfn.IFNA(VLOOKUP(CONCATENATE($AC$5,$B10,$C10),'MR1'!$A$6:$N$135,14,FALSE),0)</f>
        <v>0</v>
      </c>
      <c r="AD10" s="194">
        <f>_xlfn.IFNA(VLOOKUP(CONCATENATE($AD$5,$B10,$C10),'CAP2'!$A$6:$O$129,14,FALSE),0)</f>
        <v>0</v>
      </c>
      <c r="AE10" s="194">
        <f>_xlfn.IFNA(VLOOKUP(CONCATENATE($AE$5,$B10,$C10),'ESP2'!$A$6:$O$129,14,FALSE),0)</f>
        <v>0</v>
      </c>
      <c r="AF10" s="194">
        <f>_xlfn.IFNA(VLOOKUP(CONCATENATE($AF$5,$B10,$C10),'BUN2'!$A$6:$N$134,14,FALSE),0)</f>
        <v>0</v>
      </c>
      <c r="AG10" s="194">
        <f>_xlfn.IFNA(VLOOKUP(CONCATENATE($AG$5,$B10,$C10),SC!$A$6:$N$135,14,FALSE),0)</f>
        <v>0</v>
      </c>
      <c r="AH10" s="194">
        <f>_xlfn.IFNA(VLOOKUP(CONCATENATE($AH$5,$B10,$C10),'OG3'!$A$6:$N$131,14,FALSE),0)</f>
        <v>0</v>
      </c>
      <c r="AI10" s="194">
        <f>_xlfn.IFNA(VLOOKUP(CONCATENATE($AI$5,$B10,$C10),'MR2'!$A$6:$N$131,14,FALSE),0)</f>
        <v>0</v>
      </c>
      <c r="AJ10" s="194">
        <f>_xlfn.IFNA(VLOOKUP(CONCATENATE($AJ$5,$B10,$C10),'BUS3'!$A$6:$N$135,14,FALSE),0)</f>
        <v>0</v>
      </c>
      <c r="AK10" s="194">
        <f>_xlfn.IFNA(VLOOKUP(CONCATENATE($AK$5,$B10,$C10),'ESP4'!$A$6:$N$135,14,FALSE),0)</f>
        <v>0</v>
      </c>
      <c r="AL10" s="195">
        <f>_xlfn.IFNA(VLOOKUP(CONCATENATE($AL$5,$B10,$C10),FEST!$A$6:$N$133,14,FALSE),0)</f>
        <v>0</v>
      </c>
      <c r="AM10" s="195">
        <f>_xlfn.IFNA(VLOOKUP(CONCATENATE($AM$5,$B10,$C10),'MR3'!$A$6:$N$133,14,FALSE),0)</f>
        <v>0</v>
      </c>
      <c r="AN10" s="195">
        <f>_xlfn.IFNA(VLOOKUP(CONCATENATE($AN$5,$B10,$C10),'BUS4'!$A$6:$N$133,14,FALSE),0)</f>
        <v>0</v>
      </c>
      <c r="AO10" s="195">
        <f>_xlfn.IFNA(VLOOKUP(CONCATENATE($AO$5,$B10,$C10),'MR3'!$A$6:$N$77,14,FALSE),0)</f>
        <v>0</v>
      </c>
      <c r="AP10" s="195"/>
      <c r="AQ10" s="195"/>
      <c r="AR10" s="195"/>
      <c r="AS10" s="195"/>
      <c r="AT10" s="453"/>
      <c r="AU10" s="402"/>
      <c r="AV10" s="77"/>
    </row>
    <row r="11" spans="1:86" s="1" customFormat="1" x14ac:dyDescent="0.3">
      <c r="A11" s="822"/>
      <c r="B11" s="29" t="s">
        <v>139</v>
      </c>
      <c r="C11" s="30" t="s">
        <v>294</v>
      </c>
      <c r="D11" s="30" t="s">
        <v>295</v>
      </c>
      <c r="E11" s="30" t="s">
        <v>199</v>
      </c>
      <c r="F11" s="31">
        <v>45409</v>
      </c>
      <c r="G11" s="32">
        <v>15</v>
      </c>
      <c r="H11" s="33">
        <f t="shared" si="0"/>
        <v>0</v>
      </c>
      <c r="I11" s="34">
        <f t="shared" si="1"/>
        <v>0</v>
      </c>
      <c r="J11" s="32">
        <f t="shared" si="2"/>
        <v>11</v>
      </c>
      <c r="K11" s="194">
        <f>_xlfn.IFNA(VLOOKUP(CONCATENATE($K$5,$B11,$C11),'ESP1'!$A$6:$N$135,14,FALSE),0)</f>
        <v>0</v>
      </c>
      <c r="L11" s="194">
        <f>_xlfn.IFNA(VLOOKUP(CONCATENATE($L$5,$B11,$C11),'CAP1'!$A$6:$N$107,14,FALSE),0)</f>
        <v>0</v>
      </c>
      <c r="M11" s="194">
        <f>_xlfn.IFNA(VLOOKUP(CONCATENATE(M$5,$B11,$C11),WEST!$A$6:$N$107,14,FALSE),0)</f>
        <v>0</v>
      </c>
      <c r="N11" s="194">
        <f>_xlfn.IFNA(VLOOKUP(CONCATENATE($N$5,$B11,$C11),MUR!$A$6:$N$95,14,FALSE),0)</f>
        <v>0</v>
      </c>
      <c r="O11" s="194">
        <f>_xlfn.IFNA(VLOOKUP(CONCATENATE($O$5,$B11,$C11),'SER1'!$A$6:$N$110,14,FALSE),0)</f>
        <v>0</v>
      </c>
      <c r="P11" s="194">
        <f>_xlfn.IFNA(VLOOKUP(CONCATENATE($P$5,$B11,$C11),'BUS1'!$A$6:$N$135,14,FALSE),0)</f>
        <v>0</v>
      </c>
      <c r="Q11" s="194">
        <f>_xlfn.IFNA(VLOOKUP(CONCATENATE($Q$5,$B11,$C11),'OG1'!$A$6:$N$135,14,FALSE),0)</f>
        <v>0</v>
      </c>
      <c r="R11" s="194">
        <f>_xlfn.IFNA(VLOOKUP(CONCATENATE($RR$5,$B11,$C11),'DRY1'!$A$6:$N$133,14,FALSE),0)</f>
        <v>0</v>
      </c>
      <c r="S11" s="194">
        <f>_xlfn.IFNA(VLOOKUP(CONCATENATE($S$5,$B11,$C11),DARD!G12,FALSE),0)</f>
        <v>0</v>
      </c>
      <c r="T11" s="194">
        <f>_xlfn.IFNA(VLOOKUP(CONCATENATE($T$5,$B11,$C11),'HO1'!$A$6:$N$56,14,FALSE),0)</f>
        <v>0</v>
      </c>
      <c r="U11" s="194">
        <f>_xlfn.IFNA(VLOOKUP(CONCATENATE($U$5,$B11,$C11),VIR!$A$6:$N$135,14,FALSE),0)</f>
        <v>0</v>
      </c>
      <c r="V11" s="194">
        <f>_xlfn.IFNA(VLOOKUP(CONCATENATE($UW$5,$B11,$C11),'BUS2'!$A$8:$N$135,14,FALSE),0)</f>
        <v>0</v>
      </c>
      <c r="W11" s="194">
        <f>_xlfn.IFNA(VLOOKUP(CONCATENATE($W$5,$B11,$C11),BEV!$A$8:$N$135,14,FALSE),0)</f>
        <v>0</v>
      </c>
      <c r="X11" s="194">
        <f>_xlfn.IFNA(VLOOKUP(CONCATENATE($X$5,$B11,$C11),'OG2'!$A$6:$N$169,14,FALSE),0)</f>
        <v>0</v>
      </c>
      <c r="Y11" s="194">
        <f>_xlfn.IFNA(VLOOKUP(CONCATENATE($Y$5,$B11,$C11),'SER2'!$A$6:$N$133,14,FALSE),0)</f>
        <v>0</v>
      </c>
      <c r="Z11" s="194">
        <f>_xlfn.IFNA(VLOOKUP(CONCATENATE($Z$5,$B11,$C11),'DRY2'!$A$6:$N$133,14,FALSE),0)</f>
        <v>0</v>
      </c>
      <c r="AA11" s="194">
        <f>_xlfn.IFNA(VLOOKUP(CONCATENATE($AA$5,$B11,$C11),'BUN1'!$A$6:$N$124,14,FALSE),0)</f>
        <v>0</v>
      </c>
      <c r="AB11" s="194">
        <f>_xlfn.IFNA(VLOOKUP(CONCATENATE($AB$5,$B11,$C11),BAL!$A$6:$N$124,14,FALSE),0)</f>
        <v>0</v>
      </c>
      <c r="AC11" s="194">
        <f>_xlfn.IFNA(VLOOKUP(CONCATENATE($AC$5,$B11,$C11),'MR1'!$A$6:$N$135,14,FALSE),0)</f>
        <v>0</v>
      </c>
      <c r="AD11" s="194">
        <f>_xlfn.IFNA(VLOOKUP(CONCATENATE($AD$5,$B11,$C11),'CAP2'!$A$6:$O$129,14,FALSE),0)</f>
        <v>0</v>
      </c>
      <c r="AE11" s="194">
        <f>_xlfn.IFNA(VLOOKUP(CONCATENATE($AE$5,$B11,$C11),'ESP2'!$A$6:$O$129,14,FALSE),0)</f>
        <v>0</v>
      </c>
      <c r="AF11" s="194">
        <f>_xlfn.IFNA(VLOOKUP(CONCATENATE($AF$5,$B11,$C11),'BUN2'!$A$6:$N$134,14,FALSE),0)</f>
        <v>0</v>
      </c>
      <c r="AG11" s="194">
        <f>_xlfn.IFNA(VLOOKUP(CONCATENATE($AG$5,$B11,$C11),SC!$A$6:$N$135,14,FALSE),0)</f>
        <v>0</v>
      </c>
      <c r="AH11" s="194">
        <f>_xlfn.IFNA(VLOOKUP(CONCATENATE($AH$5,$B11,$C11),'OG3'!$A$6:$N$131,14,FALSE),0)</f>
        <v>0</v>
      </c>
      <c r="AI11" s="194">
        <f>_xlfn.IFNA(VLOOKUP(CONCATENATE($AI$5,$B11,$C11),'MR2'!$A$6:$N$131,14,FALSE),0)</f>
        <v>0</v>
      </c>
      <c r="AJ11" s="194">
        <f>_xlfn.IFNA(VLOOKUP(CONCATENATE($AJ$5,$B11,$C11),'BUS3'!$A$6:$N$135,14,FALSE),0)</f>
        <v>0</v>
      </c>
      <c r="AK11" s="194">
        <f>_xlfn.IFNA(VLOOKUP(CONCATENATE($AK$5,$B11,$C11),'ESP4'!$A$6:$N$135,14,FALSE),0)</f>
        <v>0</v>
      </c>
      <c r="AL11" s="195">
        <f>_xlfn.IFNA(VLOOKUP(CONCATENATE($AL$5,$B11,$C11),FEST!$A$6:$N$133,14,FALSE),0)</f>
        <v>0</v>
      </c>
      <c r="AM11" s="195">
        <f>_xlfn.IFNA(VLOOKUP(CONCATENATE($AM$5,$B11,$C11),'MR3'!$A$6:$N$133,14,FALSE),0)</f>
        <v>0</v>
      </c>
      <c r="AN11" s="195">
        <f>_xlfn.IFNA(VLOOKUP(CONCATENATE($AN$5,$B11,$C11),'BUS4'!$A$6:$N$133,14,FALSE),0)</f>
        <v>0</v>
      </c>
      <c r="AO11" s="195">
        <f>_xlfn.IFNA(VLOOKUP(CONCATENATE($AO$5,$B11,$C11),'MR3'!$A$6:$N$77,14,FALSE),0)</f>
        <v>0</v>
      </c>
      <c r="AP11" s="195"/>
      <c r="AQ11" s="195"/>
      <c r="AR11" s="195"/>
      <c r="AS11" s="195"/>
      <c r="AT11" s="453"/>
      <c r="AU11" s="402"/>
      <c r="AV11" s="77"/>
    </row>
    <row r="12" spans="1:86" x14ac:dyDescent="0.3">
      <c r="A12" s="822"/>
      <c r="B12" s="29" t="s">
        <v>289</v>
      </c>
      <c r="C12" s="30" t="s">
        <v>296</v>
      </c>
      <c r="D12" s="30" t="s">
        <v>291</v>
      </c>
      <c r="E12" s="30" t="s">
        <v>299</v>
      </c>
      <c r="F12" s="31">
        <v>45434</v>
      </c>
      <c r="G12" s="32">
        <v>15</v>
      </c>
      <c r="H12" s="33">
        <f t="shared" si="0"/>
        <v>1</v>
      </c>
      <c r="I12" s="34">
        <f t="shared" si="1"/>
        <v>6</v>
      </c>
      <c r="J12" s="32">
        <f t="shared" si="2"/>
        <v>6</v>
      </c>
      <c r="K12" s="194">
        <f>_xlfn.IFNA(VLOOKUP(CONCATENATE($K$5,$B12,$C12),'ESP1'!$A$6:$N$135,14,FALSE),0)</f>
        <v>0</v>
      </c>
      <c r="L12" s="194">
        <f>_xlfn.IFNA(VLOOKUP(CONCATENATE($L$5,$B12,$C12),'CAP1'!$A$6:$N$107,14,FALSE),0)</f>
        <v>0</v>
      </c>
      <c r="M12" s="194">
        <f>_xlfn.IFNA(VLOOKUP(CONCATENATE(M$5,$B12,$C12),WEST!$A$6:$N$107,14,FALSE),0)</f>
        <v>0</v>
      </c>
      <c r="N12" s="194">
        <f>_xlfn.IFNA(VLOOKUP(CONCATENATE($N$5,$B12,$C12),MUR!$A$6:$N$95,14,FALSE),0)</f>
        <v>0</v>
      </c>
      <c r="O12" s="194">
        <f>_xlfn.IFNA(VLOOKUP(CONCATENATE($O$5,$B12,$C12),'SER1'!$A$6:$N$110,14,FALSE),0)</f>
        <v>0</v>
      </c>
      <c r="P12" s="194">
        <f>_xlfn.IFNA(VLOOKUP(CONCATENATE($P$5,$B12,$C12),'BUS1'!$A$6:$N$135,14,FALSE),0)</f>
        <v>0</v>
      </c>
      <c r="Q12" s="194">
        <f>_xlfn.IFNA(VLOOKUP(CONCATENATE($Q$5,$B12,$C12),'OG1'!$A$6:$N$135,14,FALSE),0)</f>
        <v>0</v>
      </c>
      <c r="R12" s="194">
        <f>_xlfn.IFNA(VLOOKUP(CONCATENATE($RR$5,$B12,$C12),'DRY1'!$A$6:$N$133,14,FALSE),0)</f>
        <v>0</v>
      </c>
      <c r="S12" s="194">
        <f>_xlfn.IFNA(VLOOKUP(CONCATENATE($S$5,$B12,$C12),DARD!G13,FALSE),0)</f>
        <v>0</v>
      </c>
      <c r="T12" s="194">
        <f>_xlfn.IFNA(VLOOKUP(CONCATENATE($T$5,$B12,$C12),'HO1'!$A$6:$N$56,14,FALSE),0)</f>
        <v>0</v>
      </c>
      <c r="U12" s="194">
        <f>_xlfn.IFNA(VLOOKUP(CONCATENATE($U$5,$B12,$C12),VIR!$A$6:$N$135,14,FALSE),0)</f>
        <v>0</v>
      </c>
      <c r="V12" s="194">
        <f>_xlfn.IFNA(VLOOKUP(CONCATENATE($UW$5,$B12,$C12),'BUS2'!$A$8:$N$135,14,FALSE),0)</f>
        <v>0</v>
      </c>
      <c r="W12" s="194">
        <f>_xlfn.IFNA(VLOOKUP(CONCATENATE($W$5,$B12,$C12),BEV!$A$8:$N$135,14,FALSE),0)</f>
        <v>0</v>
      </c>
      <c r="X12" s="194">
        <f>_xlfn.IFNA(VLOOKUP(CONCATENATE($X$5,$B12,$C12),'OG2'!$A$6:$N$169,14,FALSE),0)</f>
        <v>0</v>
      </c>
      <c r="Y12" s="194">
        <f>_xlfn.IFNA(VLOOKUP(CONCATENATE($Y$5,$B12,$C12),'SER2'!$A$6:$N$133,14,FALSE),0)</f>
        <v>0</v>
      </c>
      <c r="Z12" s="194">
        <f>_xlfn.IFNA(VLOOKUP(CONCATENATE($Z$5,$B12,$C12),'DRY2'!$A$6:$N$133,14,FALSE),0)</f>
        <v>0</v>
      </c>
      <c r="AA12" s="194">
        <f>_xlfn.IFNA(VLOOKUP(CONCATENATE($AA$5,$B12,$C12),'BUN1'!$A$6:$N$124,14,FALSE),0)</f>
        <v>0</v>
      </c>
      <c r="AB12" s="194">
        <f>_xlfn.IFNA(VLOOKUP(CONCATENATE($AB$5,$B12,$C12),BAL!$A$6:$N$124,14,FALSE),0)</f>
        <v>6</v>
      </c>
      <c r="AC12" s="194">
        <f>_xlfn.IFNA(VLOOKUP(CONCATENATE($AC$5,$B12,$C12),'MR1'!$A$6:$N$135,14,FALSE),0)</f>
        <v>0</v>
      </c>
      <c r="AD12" s="194">
        <f>_xlfn.IFNA(VLOOKUP(CONCATENATE($AD$5,$B12,$C12),'CAP2'!$A$6:$O$129,14,FALSE),0)</f>
        <v>0</v>
      </c>
      <c r="AE12" s="194">
        <f>_xlfn.IFNA(VLOOKUP(CONCATENATE($AE$5,$B12,$C12),'ESP2'!$A$6:$O$129,14,FALSE),0)</f>
        <v>0</v>
      </c>
      <c r="AF12" s="194">
        <f>_xlfn.IFNA(VLOOKUP(CONCATENATE($AF$5,$B12,$C12),'BUN2'!$A$6:$N$134,14,FALSE),0)</f>
        <v>0</v>
      </c>
      <c r="AG12" s="194">
        <f>_xlfn.IFNA(VLOOKUP(CONCATENATE($AG$5,$B12,$C12),SC!$A$6:$N$135,14,FALSE),0)</f>
        <v>0</v>
      </c>
      <c r="AH12" s="194">
        <f>_xlfn.IFNA(VLOOKUP(CONCATENATE($AH$5,$B12,$C12),'OG3'!$A$6:$N$131,14,FALSE),0)</f>
        <v>0</v>
      </c>
      <c r="AI12" s="194">
        <f>_xlfn.IFNA(VLOOKUP(CONCATENATE($AI$5,$B12,$C12),'MR2'!$A$6:$N$131,14,FALSE),0)</f>
        <v>0</v>
      </c>
      <c r="AJ12" s="194">
        <f>_xlfn.IFNA(VLOOKUP(CONCATENATE($AJ$5,$B12,$C12),'BUS3'!$A$6:$N$135,14,FALSE),0)</f>
        <v>0</v>
      </c>
      <c r="AK12" s="194">
        <f>_xlfn.IFNA(VLOOKUP(CONCATENATE($AK$5,$B12,$C12),'ESP4'!$A$6:$N$135,14,FALSE),0)</f>
        <v>0</v>
      </c>
      <c r="AL12" s="195">
        <f>_xlfn.IFNA(VLOOKUP(CONCATENATE($AL$5,$B12,$C12),FEST!$A$6:$N$133,14,FALSE),0)</f>
        <v>0</v>
      </c>
      <c r="AM12" s="195">
        <f>_xlfn.IFNA(VLOOKUP(CONCATENATE($AM$5,$B12,$C12),'MR3'!$A$6:$N$133,14,FALSE),0)</f>
        <v>0</v>
      </c>
      <c r="AN12" s="195">
        <f>_xlfn.IFNA(VLOOKUP(CONCATENATE($AN$5,$B12,$C12),'BUS4'!$A$6:$N$133,14,FALSE),0)</f>
        <v>0</v>
      </c>
      <c r="AO12" s="195">
        <f>_xlfn.IFNA(VLOOKUP(CONCATENATE($AO$5,$B12,$C12),'MR3'!$A$6:$N$77,14,FALSE),0)</f>
        <v>0</v>
      </c>
      <c r="AP12" s="195"/>
      <c r="AQ12" s="195"/>
      <c r="AR12" s="195"/>
      <c r="AS12" s="195"/>
      <c r="AT12" s="453"/>
      <c r="AU12" s="402"/>
      <c r="AV12" s="77"/>
    </row>
    <row r="13" spans="1:86" x14ac:dyDescent="0.3">
      <c r="A13" s="822"/>
      <c r="B13" s="29" t="s">
        <v>184</v>
      </c>
      <c r="C13" s="30" t="s">
        <v>218</v>
      </c>
      <c r="D13" s="30"/>
      <c r="E13" s="30" t="s">
        <v>185</v>
      </c>
      <c r="F13" s="31">
        <v>45445</v>
      </c>
      <c r="G13" s="32">
        <v>16</v>
      </c>
      <c r="H13" s="33">
        <f t="shared" si="0"/>
        <v>0</v>
      </c>
      <c r="I13" s="34">
        <f t="shared" si="1"/>
        <v>0</v>
      </c>
      <c r="J13" s="32">
        <f t="shared" si="2"/>
        <v>11</v>
      </c>
      <c r="K13" s="194">
        <f>_xlfn.IFNA(VLOOKUP(CONCATENATE($K$5,$B13,$C13),'ESP1'!$A$6:$N$135,14,FALSE),0)</f>
        <v>0</v>
      </c>
      <c r="L13" s="194">
        <f>_xlfn.IFNA(VLOOKUP(CONCATENATE($L$5,$B13,$C13),'CAP1'!$A$6:$N$107,14,FALSE),0)</f>
        <v>0</v>
      </c>
      <c r="M13" s="194">
        <f>_xlfn.IFNA(VLOOKUP(CONCATENATE(M$5,$B13,$C13),WEST!$A$6:$N$107,14,FALSE),0)</f>
        <v>0</v>
      </c>
      <c r="N13" s="194">
        <f>_xlfn.IFNA(VLOOKUP(CONCATENATE($N$5,$B13,$C13),MUR!$A$6:$N$95,14,FALSE),0)</f>
        <v>0</v>
      </c>
      <c r="O13" s="194">
        <f>_xlfn.IFNA(VLOOKUP(CONCATENATE($O$5,$B13,$C13),'SER1'!$A$6:$N$110,14,FALSE),0)</f>
        <v>0</v>
      </c>
      <c r="P13" s="194">
        <f>_xlfn.IFNA(VLOOKUP(CONCATENATE($P$5,$B13,$C13),'BUS1'!$A$6:$N$135,14,FALSE),0)</f>
        <v>0</v>
      </c>
      <c r="Q13" s="194">
        <f>_xlfn.IFNA(VLOOKUP(CONCATENATE($Q$5,$B13,$C13),'OG1'!$A$6:$N$135,14,FALSE),0)</f>
        <v>0</v>
      </c>
      <c r="R13" s="194">
        <f>_xlfn.IFNA(VLOOKUP(CONCATENATE($RR$5,$B13,$C13),'DRY1'!$A$6:$N$133,14,FALSE),0)</f>
        <v>0</v>
      </c>
      <c r="S13" s="194">
        <f>_xlfn.IFNA(VLOOKUP(CONCATENATE($S$5,$B13,$C13),DARD!G14,FALSE),0)</f>
        <v>0</v>
      </c>
      <c r="T13" s="194">
        <f>_xlfn.IFNA(VLOOKUP(CONCATENATE($T$5,$B13,$C13),'HO1'!$A$6:$N$56,14,FALSE),0)</f>
        <v>0</v>
      </c>
      <c r="U13" s="194">
        <f>_xlfn.IFNA(VLOOKUP(CONCATENATE($U$5,$B13,$C13),VIR!$A$6:$N$135,14,FALSE),0)</f>
        <v>0</v>
      </c>
      <c r="V13" s="194">
        <f>_xlfn.IFNA(VLOOKUP(CONCATENATE($UW$5,$B13,$C13),'BUS2'!$A$8:$N$135,14,FALSE),0)</f>
        <v>0</v>
      </c>
      <c r="W13" s="194">
        <f>_xlfn.IFNA(VLOOKUP(CONCATENATE($W$5,$B13,$C13),BEV!$A$8:$N$135,14,FALSE),0)</f>
        <v>0</v>
      </c>
      <c r="X13" s="194">
        <f>_xlfn.IFNA(VLOOKUP(CONCATENATE($X$5,$B13,$C13),'OG2'!$A$6:$N$169,14,FALSE),0)</f>
        <v>0</v>
      </c>
      <c r="Y13" s="194">
        <f>_xlfn.IFNA(VLOOKUP(CONCATENATE($Y$5,$B13,$C13),'SER2'!$A$6:$N$133,14,FALSE),0)</f>
        <v>0</v>
      </c>
      <c r="Z13" s="194">
        <f>_xlfn.IFNA(VLOOKUP(CONCATENATE($Z$5,$B13,$C13),'DRY2'!$A$6:$N$133,14,FALSE),0)</f>
        <v>0</v>
      </c>
      <c r="AA13" s="194">
        <f>_xlfn.IFNA(VLOOKUP(CONCATENATE($AA$5,$B13,$C13),'BUN1'!$A$6:$N$124,14,FALSE),0)</f>
        <v>0</v>
      </c>
      <c r="AB13" s="194">
        <f>_xlfn.IFNA(VLOOKUP(CONCATENATE($AB$5,$B13,$C13),BAL!$A$6:$N$124,14,FALSE),0)</f>
        <v>0</v>
      </c>
      <c r="AC13" s="194">
        <f>_xlfn.IFNA(VLOOKUP(CONCATENATE($AC$5,$B13,$C13),'MR1'!$A$6:$N$135,14,FALSE),0)</f>
        <v>0</v>
      </c>
      <c r="AD13" s="194">
        <f>_xlfn.IFNA(VLOOKUP(CONCATENATE($AD$5,$B13,$C13),'CAP2'!$A$6:$O$129,14,FALSE),0)</f>
        <v>0</v>
      </c>
      <c r="AE13" s="194">
        <f>_xlfn.IFNA(VLOOKUP(CONCATENATE($AE$5,$B13,$C13),'ESP2'!$A$6:$O$129,14,FALSE),0)</f>
        <v>0</v>
      </c>
      <c r="AF13" s="194">
        <f>_xlfn.IFNA(VLOOKUP(CONCATENATE($AF$5,$B13,$C13),'BUN2'!$A$6:$N$134,14,FALSE),0)</f>
        <v>0</v>
      </c>
      <c r="AG13" s="194">
        <f>_xlfn.IFNA(VLOOKUP(CONCATENATE($AG$5,$B13,$C13),SC!$A$6:$N$135,14,FALSE),0)</f>
        <v>0</v>
      </c>
      <c r="AH13" s="194">
        <f>_xlfn.IFNA(VLOOKUP(CONCATENATE($AH$5,$B13,$C13),'OG3'!$A$6:$N$131,14,FALSE),0)</f>
        <v>0</v>
      </c>
      <c r="AI13" s="194">
        <f>_xlfn.IFNA(VLOOKUP(CONCATENATE($AI$5,$B13,$C13),'MR2'!$A$6:$N$131,14,FALSE),0)</f>
        <v>0</v>
      </c>
      <c r="AJ13" s="194">
        <f>_xlfn.IFNA(VLOOKUP(CONCATENATE($AJ$5,$B13,$C13),'BUS3'!$A$6:$N$135,14,FALSE),0)</f>
        <v>0</v>
      </c>
      <c r="AK13" s="194">
        <f>_xlfn.IFNA(VLOOKUP(CONCATENATE($AK$5,$B13,$C13),'ESP4'!$A$6:$N$135,14,FALSE),0)</f>
        <v>0</v>
      </c>
      <c r="AL13" s="195">
        <f>_xlfn.IFNA(VLOOKUP(CONCATENATE($AL$5,$B13,$C13),FEST!$A$6:$N$133,14,FALSE),0)</f>
        <v>0</v>
      </c>
      <c r="AM13" s="195">
        <f>_xlfn.IFNA(VLOOKUP(CONCATENATE($AM$5,$B13,$C13),'MR3'!$A$6:$N$133,14,FALSE),0)</f>
        <v>0</v>
      </c>
      <c r="AN13" s="195">
        <f>_xlfn.IFNA(VLOOKUP(CONCATENATE($AN$5,$B13,$C13),'BUS4'!$A$6:$N$133,14,FALSE),0)</f>
        <v>0</v>
      </c>
      <c r="AO13" s="195">
        <f>_xlfn.IFNA(VLOOKUP(CONCATENATE($AO$5,$B13,$C13),'MR3'!$A$6:$N$77,14,FALSE),0)</f>
        <v>0</v>
      </c>
      <c r="AP13" s="195"/>
      <c r="AQ13" s="195"/>
      <c r="AR13" s="195"/>
      <c r="AS13" s="195"/>
      <c r="AT13" s="453"/>
      <c r="AU13" s="402"/>
      <c r="AV13" s="77"/>
    </row>
    <row r="14" spans="1:86" x14ac:dyDescent="0.3">
      <c r="A14" s="822"/>
      <c r="B14" s="29" t="s">
        <v>219</v>
      </c>
      <c r="C14" s="30" t="s">
        <v>302</v>
      </c>
      <c r="D14" s="30"/>
      <c r="E14" s="30" t="s">
        <v>223</v>
      </c>
      <c r="F14" s="31">
        <v>45372</v>
      </c>
      <c r="G14" s="32">
        <v>16</v>
      </c>
      <c r="H14" s="33">
        <f t="shared" si="0"/>
        <v>2</v>
      </c>
      <c r="I14" s="34">
        <f t="shared" si="1"/>
        <v>10</v>
      </c>
      <c r="J14" s="32">
        <f t="shared" si="2"/>
        <v>3</v>
      </c>
      <c r="K14" s="194">
        <f>_xlfn.IFNA(VLOOKUP(CONCATENATE($K$5,$B14,$C14),'ESP1'!$A$6:$N$135,14,FALSE),0)</f>
        <v>0</v>
      </c>
      <c r="L14" s="194">
        <f>_xlfn.IFNA(VLOOKUP(CONCATENATE($L$5,$B14,$C14),'CAP1'!$A$6:$N$107,14,FALSE),0)</f>
        <v>0</v>
      </c>
      <c r="M14" s="194">
        <f>_xlfn.IFNA(VLOOKUP(CONCATENATE(M$5,$B14,$C14),WEST!$A$6:$N$107,14,FALSE),0)</f>
        <v>0</v>
      </c>
      <c r="N14" s="194">
        <f>_xlfn.IFNA(VLOOKUP(CONCATENATE($N$5,$B14,$C14),MUR!$A$6:$N$95,14,FALSE),0)</f>
        <v>0</v>
      </c>
      <c r="O14" s="194">
        <f>_xlfn.IFNA(VLOOKUP(CONCATENATE($O$5,$B14,$C14),'SER1'!$A$6:$N$110,14,FALSE),0)</f>
        <v>0</v>
      </c>
      <c r="P14" s="194">
        <f>_xlfn.IFNA(VLOOKUP(CONCATENATE($P$5,$B14,$C14),'BUS1'!$A$6:$N$135,14,FALSE),0)</f>
        <v>4</v>
      </c>
      <c r="Q14" s="194">
        <f>_xlfn.IFNA(VLOOKUP(CONCATENATE($Q$5,$B14,$C14),'OG1'!$A$6:$N$135,14,FALSE),0)</f>
        <v>0</v>
      </c>
      <c r="R14" s="194">
        <f>_xlfn.IFNA(VLOOKUP(CONCATENATE($RR$5,$B14,$C14),'DRY1'!$A$6:$N$133,14,FALSE),0)</f>
        <v>0</v>
      </c>
      <c r="S14" s="194">
        <f>_xlfn.IFNA(VLOOKUP(CONCATENATE($S$5,$B14,$C14),DARD!G16,FALSE),0)</f>
        <v>0</v>
      </c>
      <c r="T14" s="194">
        <f>_xlfn.IFNA(VLOOKUP(CONCATENATE($T$5,$B14,$C14),'HO1'!$A$6:$N$56,14,FALSE),0)</f>
        <v>0</v>
      </c>
      <c r="U14" s="194">
        <f>_xlfn.IFNA(VLOOKUP(CONCATENATE($U$5,$B14,$C14),VIR!$A$6:$N$135,14,FALSE),0)</f>
        <v>0</v>
      </c>
      <c r="V14" s="194">
        <f>_xlfn.IFNA(VLOOKUP(CONCATENATE($UW$5,$B14,$C14),'BUS2'!$A$8:$N$135,14,FALSE),0)</f>
        <v>0</v>
      </c>
      <c r="W14" s="194">
        <f>_xlfn.IFNA(VLOOKUP(CONCATENATE($W$5,$B14,$C14),BEV!$A$8:$N$135,14,FALSE),0)</f>
        <v>0</v>
      </c>
      <c r="X14" s="194">
        <f>_xlfn.IFNA(VLOOKUP(CONCATENATE($X$5,$B14,$C14),'OG2'!$A$6:$N$169,14,FALSE),0)</f>
        <v>0</v>
      </c>
      <c r="Y14" s="194">
        <f>_xlfn.IFNA(VLOOKUP(CONCATENATE($Y$5,$B14,$C14),'SER2'!$A$6:$N$133,14,FALSE),0)</f>
        <v>0</v>
      </c>
      <c r="Z14" s="194">
        <f>_xlfn.IFNA(VLOOKUP(CONCATENATE($Z$5,$B14,$C14),'DRY2'!$A$6:$N$133,14,FALSE),0)</f>
        <v>0</v>
      </c>
      <c r="AA14" s="194">
        <f>_xlfn.IFNA(VLOOKUP(CONCATENATE($AA$5,$B14,$C14),'BUN1'!$A$6:$N$124,14,FALSE),0)</f>
        <v>0</v>
      </c>
      <c r="AB14" s="194">
        <f>_xlfn.IFNA(VLOOKUP(CONCATENATE($AB$5,$B14,$C14),BAL!$A$6:$N$124,14,FALSE),0)</f>
        <v>0</v>
      </c>
      <c r="AC14" s="194">
        <f>_xlfn.IFNA(VLOOKUP(CONCATENATE($AC$5,$B14,$C14),'MR1'!$A$6:$N$135,14,FALSE),0)</f>
        <v>6</v>
      </c>
      <c r="AD14" s="194">
        <f>_xlfn.IFNA(VLOOKUP(CONCATENATE($AD$5,$B14,$C14),'CAP2'!$A$6:$O$129,14,FALSE),0)</f>
        <v>0</v>
      </c>
      <c r="AE14" s="194">
        <f>_xlfn.IFNA(VLOOKUP(CONCATENATE($AE$5,$B14,$C14),'ESP2'!$A$6:$O$129,14,FALSE),0)</f>
        <v>0</v>
      </c>
      <c r="AF14" s="194">
        <f>_xlfn.IFNA(VLOOKUP(CONCATENATE($AF$5,$B14,$C14),'BUN2'!$A$6:$N$134,14,FALSE),0)</f>
        <v>0</v>
      </c>
      <c r="AG14" s="194">
        <f>_xlfn.IFNA(VLOOKUP(CONCATENATE($AG$5,$B14,$C14),SC!$A$6:$N$135,14,FALSE),0)</f>
        <v>0</v>
      </c>
      <c r="AH14" s="194">
        <f>_xlfn.IFNA(VLOOKUP(CONCATENATE($AH$5,$B14,$C14),'OG3'!$A$6:$N$131,14,FALSE),0)</f>
        <v>0</v>
      </c>
      <c r="AI14" s="194">
        <f>_xlfn.IFNA(VLOOKUP(CONCATENATE($AI$5,$B14,$C14),'MR2'!$A$6:$N$131,14,FALSE),0)</f>
        <v>0</v>
      </c>
      <c r="AJ14" s="194">
        <f>_xlfn.IFNA(VLOOKUP(CONCATENATE($AJ$5,$B14,$C14),'BUS3'!$A$6:$N$135,14,FALSE),0)</f>
        <v>0</v>
      </c>
      <c r="AK14" s="194">
        <f>_xlfn.IFNA(VLOOKUP(CONCATENATE($AK$5,$B14,$C14),'ESP4'!$A$6:$N$135,14,FALSE),0)</f>
        <v>0</v>
      </c>
      <c r="AL14" s="195">
        <f>_xlfn.IFNA(VLOOKUP(CONCATENATE($AL$5,$B14,$C14),FEST!$A$6:$N$133,14,FALSE),0)</f>
        <v>0</v>
      </c>
      <c r="AM14" s="195">
        <f>_xlfn.IFNA(VLOOKUP(CONCATENATE($AM$5,$B14,$C14),'MR3'!$A$6:$N$133,14,FALSE),0)</f>
        <v>0</v>
      </c>
      <c r="AN14" s="195">
        <f>_xlfn.IFNA(VLOOKUP(CONCATENATE($AN$5,$B14,$C14),'BUS4'!$A$6:$N$133,14,FALSE),0)</f>
        <v>0</v>
      </c>
      <c r="AO14" s="195">
        <f>_xlfn.IFNA(VLOOKUP(CONCATENATE($AO$5,$B14,$C14),'MR3'!$A$6:$N$77,14,FALSE),0)</f>
        <v>0</v>
      </c>
      <c r="AP14" s="195"/>
      <c r="AQ14" s="195"/>
      <c r="AR14" s="195"/>
      <c r="AS14" s="195"/>
      <c r="AT14" s="453"/>
      <c r="AU14" s="402"/>
      <c r="AV14" s="77"/>
    </row>
    <row r="15" spans="1:86" x14ac:dyDescent="0.3">
      <c r="A15" s="822"/>
      <c r="B15" s="29" t="s">
        <v>303</v>
      </c>
      <c r="C15" s="30" t="s">
        <v>304</v>
      </c>
      <c r="D15" s="30" t="s">
        <v>305</v>
      </c>
      <c r="E15" s="30" t="s">
        <v>237</v>
      </c>
      <c r="F15" s="31">
        <v>45379</v>
      </c>
      <c r="G15" s="32">
        <v>16</v>
      </c>
      <c r="H15" s="33">
        <f t="shared" si="0"/>
        <v>0</v>
      </c>
      <c r="I15" s="34">
        <f t="shared" si="1"/>
        <v>0</v>
      </c>
      <c r="J15" s="32">
        <f t="shared" si="2"/>
        <v>11</v>
      </c>
      <c r="K15" s="194">
        <f>_xlfn.IFNA(VLOOKUP(CONCATENATE($K$5,$B15,$C15),'ESP1'!$A$6:$N$135,14,FALSE),0)</f>
        <v>0</v>
      </c>
      <c r="L15" s="194">
        <f>_xlfn.IFNA(VLOOKUP(CONCATENATE($L$5,$B15,$C15),'CAP1'!$A$6:$N$107,14,FALSE),0)</f>
        <v>0</v>
      </c>
      <c r="M15" s="194">
        <f>_xlfn.IFNA(VLOOKUP(CONCATENATE(M$5,$B15,$C15),WEST!$A$6:$N$107,14,FALSE),0)</f>
        <v>0</v>
      </c>
      <c r="N15" s="194">
        <f>_xlfn.IFNA(VLOOKUP(CONCATENATE($N$5,$B15,$C15),MUR!$A$6:$N$95,14,FALSE),0)</f>
        <v>0</v>
      </c>
      <c r="O15" s="194">
        <f>_xlfn.IFNA(VLOOKUP(CONCATENATE($O$5,$B15,$C15),'SER1'!$A$6:$N$110,14,FALSE),0)</f>
        <v>0</v>
      </c>
      <c r="P15" s="194">
        <f>_xlfn.IFNA(VLOOKUP(CONCATENATE($P$5,$B15,$C15),'BUS1'!$A$6:$N$135,14,FALSE),0)</f>
        <v>0</v>
      </c>
      <c r="Q15" s="194">
        <f>_xlfn.IFNA(VLOOKUP(CONCATENATE($Q$5,$B15,$C15),'OG1'!$A$6:$N$135,14,FALSE),0)</f>
        <v>0</v>
      </c>
      <c r="R15" s="194">
        <f>_xlfn.IFNA(VLOOKUP(CONCATENATE($RR$5,$B15,$C15),'DRY1'!$A$6:$N$133,14,FALSE),0)</f>
        <v>0</v>
      </c>
      <c r="S15" s="194">
        <f>_xlfn.IFNA(VLOOKUP(CONCATENATE($S$5,$B15,$C15),DARD!G17,FALSE),0)</f>
        <v>0</v>
      </c>
      <c r="T15" s="194">
        <f>_xlfn.IFNA(VLOOKUP(CONCATENATE($T$5,$B15,$C15),'HO1'!$A$6:$N$56,14,FALSE),0)</f>
        <v>0</v>
      </c>
      <c r="U15" s="194">
        <f>_xlfn.IFNA(VLOOKUP(CONCATENATE($U$5,$B15,$C15),VIR!$A$6:$N$135,14,FALSE),0)</f>
        <v>0</v>
      </c>
      <c r="V15" s="194">
        <f>_xlfn.IFNA(VLOOKUP(CONCATENATE($UW$5,$B15,$C15),'BUS2'!$A$8:$N$135,14,FALSE),0)</f>
        <v>0</v>
      </c>
      <c r="W15" s="194">
        <f>_xlfn.IFNA(VLOOKUP(CONCATENATE($W$5,$B15,$C15),BEV!$A$8:$N$135,14,FALSE),0)</f>
        <v>0</v>
      </c>
      <c r="X15" s="194">
        <f>_xlfn.IFNA(VLOOKUP(CONCATENATE($X$5,$B15,$C15),'OG2'!$A$6:$N$169,14,FALSE),0)</f>
        <v>0</v>
      </c>
      <c r="Y15" s="194">
        <f>_xlfn.IFNA(VLOOKUP(CONCATENATE($Y$5,$B15,$C15),'SER2'!$A$6:$N$133,14,FALSE),0)</f>
        <v>0</v>
      </c>
      <c r="Z15" s="194">
        <f>_xlfn.IFNA(VLOOKUP(CONCATENATE($Z$5,$B15,$C15),'DRY2'!$A$6:$N$133,14,FALSE),0)</f>
        <v>0</v>
      </c>
      <c r="AA15" s="194">
        <f>_xlfn.IFNA(VLOOKUP(CONCATENATE($AA$5,$B15,$C15),'BUN1'!$A$6:$N$124,14,FALSE),0)</f>
        <v>0</v>
      </c>
      <c r="AB15" s="194">
        <f>_xlfn.IFNA(VLOOKUP(CONCATENATE($AB$5,$B15,$C15),BAL!$A$6:$N$124,14,FALSE),0)</f>
        <v>0</v>
      </c>
      <c r="AC15" s="194">
        <f>_xlfn.IFNA(VLOOKUP(CONCATENATE($AC$5,$B15,$C15),'MR1'!$A$6:$N$135,14,FALSE),0)</f>
        <v>0</v>
      </c>
      <c r="AD15" s="194">
        <f>_xlfn.IFNA(VLOOKUP(CONCATENATE($AD$5,$B15,$C15),'CAP2'!$A$6:$O$129,14,FALSE),0)</f>
        <v>0</v>
      </c>
      <c r="AE15" s="194">
        <f>_xlfn.IFNA(VLOOKUP(CONCATENATE($AE$5,$B15,$C15),'ESP2'!$A$6:$O$129,14,FALSE),0)</f>
        <v>0</v>
      </c>
      <c r="AF15" s="194">
        <f>_xlfn.IFNA(VLOOKUP(CONCATENATE($AF$5,$B15,$C15),'BUN2'!$A$6:$N$134,14,FALSE),0)</f>
        <v>0</v>
      </c>
      <c r="AG15" s="194">
        <f>_xlfn.IFNA(VLOOKUP(CONCATENATE($AG$5,$B15,$C15),SC!$A$6:$N$135,14,FALSE),0)</f>
        <v>0</v>
      </c>
      <c r="AH15" s="194">
        <f>_xlfn.IFNA(VLOOKUP(CONCATENATE($AH$5,$B15,$C15),'OG3'!$A$6:$N$131,14,FALSE),0)</f>
        <v>0</v>
      </c>
      <c r="AI15" s="194">
        <f>_xlfn.IFNA(VLOOKUP(CONCATENATE($AI$5,$B15,$C15),'MR2'!$A$6:$N$131,14,FALSE),0)</f>
        <v>0</v>
      </c>
      <c r="AJ15" s="194">
        <f>_xlfn.IFNA(VLOOKUP(CONCATENATE($AJ$5,$B15,$C15),'BUS3'!$A$6:$N$135,14,FALSE),0)</f>
        <v>0</v>
      </c>
      <c r="AK15" s="194">
        <f>_xlfn.IFNA(VLOOKUP(CONCATENATE($AK$5,$B15,$C15),'ESP4'!$A$6:$N$135,14,FALSE),0)</f>
        <v>0</v>
      </c>
      <c r="AL15" s="195">
        <f>_xlfn.IFNA(VLOOKUP(CONCATENATE($AL$5,$B15,$C15),FEST!$A$6:$N$133,14,FALSE),0)</f>
        <v>0</v>
      </c>
      <c r="AM15" s="195">
        <f>_xlfn.IFNA(VLOOKUP(CONCATENATE($AM$5,$B15,$C15),'MR3'!$A$6:$N$133,14,FALSE),0)</f>
        <v>0</v>
      </c>
      <c r="AN15" s="195">
        <f>_xlfn.IFNA(VLOOKUP(CONCATENATE($AN$5,$B15,$C15),'BUS4'!$A$6:$N$133,14,FALSE),0)</f>
        <v>0</v>
      </c>
      <c r="AO15" s="195">
        <f>_xlfn.IFNA(VLOOKUP(CONCATENATE($AO$5,$B15,$C15),'MR3'!$A$6:$N$77,14,FALSE),0)</f>
        <v>0</v>
      </c>
      <c r="AP15" s="195"/>
      <c r="AQ15" s="195"/>
      <c r="AR15" s="195"/>
      <c r="AS15" s="195"/>
      <c r="AT15" s="453"/>
      <c r="AU15" s="402"/>
      <c r="AV15" s="77"/>
    </row>
    <row r="16" spans="1:86" x14ac:dyDescent="0.3">
      <c r="A16" s="822"/>
      <c r="B16" s="29" t="s">
        <v>306</v>
      </c>
      <c r="C16" s="30" t="s">
        <v>307</v>
      </c>
      <c r="D16" s="30"/>
      <c r="E16" s="30" t="s">
        <v>204</v>
      </c>
      <c r="F16" s="31">
        <v>45423</v>
      </c>
      <c r="G16" s="32">
        <v>14</v>
      </c>
      <c r="H16" s="33">
        <f t="shared" si="0"/>
        <v>0</v>
      </c>
      <c r="I16" s="34">
        <f t="shared" si="1"/>
        <v>0</v>
      </c>
      <c r="J16" s="32">
        <f t="shared" si="2"/>
        <v>11</v>
      </c>
      <c r="K16" s="194">
        <f>_xlfn.IFNA(VLOOKUP(CONCATENATE($K$5,$B16,$C16),'ESP1'!$A$6:$N$135,14,FALSE),0)</f>
        <v>0</v>
      </c>
      <c r="L16" s="194">
        <f>_xlfn.IFNA(VLOOKUP(CONCATENATE($L$5,$B16,$C16),'CAP1'!$A$6:$N$107,14,FALSE),0)</f>
        <v>0</v>
      </c>
      <c r="M16" s="194">
        <f>_xlfn.IFNA(VLOOKUP(CONCATENATE(M$5,$B16,$C16),WEST!$A$6:$N$107,14,FALSE),0)</f>
        <v>0</v>
      </c>
      <c r="N16" s="194">
        <f>_xlfn.IFNA(VLOOKUP(CONCATENATE($N$5,$B16,$C16),MUR!$A$6:$N$95,14,FALSE),0)</f>
        <v>0</v>
      </c>
      <c r="O16" s="194">
        <f>_xlfn.IFNA(VLOOKUP(CONCATENATE($O$5,$B16,$C16),'SER1'!$A$6:$N$110,14,FALSE),0)</f>
        <v>0</v>
      </c>
      <c r="P16" s="194">
        <f>_xlfn.IFNA(VLOOKUP(CONCATENATE($P$5,$B16,$C16),'BUS1'!$A$6:$N$135,14,FALSE),0)</f>
        <v>0</v>
      </c>
      <c r="Q16" s="194">
        <f>_xlfn.IFNA(VLOOKUP(CONCATENATE($Q$5,$B16,$C16),'OG1'!$A$6:$N$135,14,FALSE),0)</f>
        <v>0</v>
      </c>
      <c r="R16" s="194">
        <f>_xlfn.IFNA(VLOOKUP(CONCATENATE($RR$5,$B16,$C16),'DRY1'!$A$6:$N$133,14,FALSE),0)</f>
        <v>0</v>
      </c>
      <c r="S16" s="194">
        <f>_xlfn.IFNA(VLOOKUP(CONCATENATE($S$5,$B16,$C16),DARD!G18,FALSE),0)</f>
        <v>0</v>
      </c>
      <c r="T16" s="194">
        <f>_xlfn.IFNA(VLOOKUP(CONCATENATE($T$5,$B16,$C16),'HO1'!$A$6:$N$56,14,FALSE),0)</f>
        <v>0</v>
      </c>
      <c r="U16" s="194">
        <f>_xlfn.IFNA(VLOOKUP(CONCATENATE($U$5,$B16,$C16),VIR!$A$6:$N$135,14,FALSE),0)</f>
        <v>0</v>
      </c>
      <c r="V16" s="194">
        <f>_xlfn.IFNA(VLOOKUP(CONCATENATE($UW$5,$B16,$C16),'BUS2'!$A$8:$N$135,14,FALSE),0)</f>
        <v>0</v>
      </c>
      <c r="W16" s="194">
        <f>_xlfn.IFNA(VLOOKUP(CONCATENATE($W$5,$B16,$C16),BEV!$A$8:$N$135,14,FALSE),0)</f>
        <v>0</v>
      </c>
      <c r="X16" s="194">
        <f>_xlfn.IFNA(VLOOKUP(CONCATENATE($X$5,$B16,$C16),'OG2'!$A$6:$N$169,14,FALSE),0)</f>
        <v>0</v>
      </c>
      <c r="Y16" s="194">
        <f>_xlfn.IFNA(VLOOKUP(CONCATENATE($Y$5,$B16,$C16),'SER2'!$A$6:$N$133,14,FALSE),0)</f>
        <v>0</v>
      </c>
      <c r="Z16" s="194">
        <f>_xlfn.IFNA(VLOOKUP(CONCATENATE($Z$5,$B16,$C16),'DRY2'!$A$6:$N$133,14,FALSE),0)</f>
        <v>0</v>
      </c>
      <c r="AA16" s="194">
        <f>_xlfn.IFNA(VLOOKUP(CONCATENATE($AA$5,$B16,$C16),'BUN1'!$A$6:$N$124,14,FALSE),0)</f>
        <v>0</v>
      </c>
      <c r="AB16" s="194">
        <f>_xlfn.IFNA(VLOOKUP(CONCATENATE($AB$5,$B16,$C16),BAL!$A$6:$N$124,14,FALSE),0)</f>
        <v>0</v>
      </c>
      <c r="AC16" s="194">
        <f>_xlfn.IFNA(VLOOKUP(CONCATENATE($AC$5,$B16,$C16),'MR1'!$A$6:$N$135,14,FALSE),0)</f>
        <v>0</v>
      </c>
      <c r="AD16" s="194">
        <f>_xlfn.IFNA(VLOOKUP(CONCATENATE($AD$5,$B16,$C16),'CAP2'!$A$6:$O$129,14,FALSE),0)</f>
        <v>0</v>
      </c>
      <c r="AE16" s="194">
        <f>_xlfn.IFNA(VLOOKUP(CONCATENATE($AE$5,$B16,$C16),'ESP2'!$A$6:$O$129,14,FALSE),0)</f>
        <v>0</v>
      </c>
      <c r="AF16" s="194">
        <f>_xlfn.IFNA(VLOOKUP(CONCATENATE($AF$5,$B16,$C16),'BUN2'!$A$6:$N$134,14,FALSE),0)</f>
        <v>0</v>
      </c>
      <c r="AG16" s="194">
        <f>_xlfn.IFNA(VLOOKUP(CONCATENATE($AG$5,$B16,$C16),SC!$A$6:$N$135,14,FALSE),0)</f>
        <v>0</v>
      </c>
      <c r="AH16" s="194">
        <f>_xlfn.IFNA(VLOOKUP(CONCATENATE($AH$5,$B16,$C16),'OG3'!$A$6:$N$131,14,FALSE),0)</f>
        <v>0</v>
      </c>
      <c r="AI16" s="194">
        <f>_xlfn.IFNA(VLOOKUP(CONCATENATE($AI$5,$B16,$C16),'MR2'!$A$6:$N$131,14,FALSE),0)</f>
        <v>0</v>
      </c>
      <c r="AJ16" s="194">
        <f>_xlfn.IFNA(VLOOKUP(CONCATENATE($AJ$5,$B16,$C16),'BUS3'!$A$6:$N$135,14,FALSE),0)</f>
        <v>0</v>
      </c>
      <c r="AK16" s="194">
        <f>_xlfn.IFNA(VLOOKUP(CONCATENATE($AK$5,$B16,$C16),'ESP4'!$A$6:$N$135,14,FALSE),0)</f>
        <v>0</v>
      </c>
      <c r="AL16" s="195">
        <f>_xlfn.IFNA(VLOOKUP(CONCATENATE($AL$5,$B16,$C16),FEST!$A$6:$N$133,14,FALSE),0)</f>
        <v>0</v>
      </c>
      <c r="AM16" s="195">
        <f>_xlfn.IFNA(VLOOKUP(CONCATENATE($AM$5,$B16,$C16),'MR3'!$A$6:$N$133,14,FALSE),0)</f>
        <v>0</v>
      </c>
      <c r="AN16" s="195">
        <f>_xlfn.IFNA(VLOOKUP(CONCATENATE($AN$5,$B16,$C16),'BUS4'!$A$6:$N$133,14,FALSE),0)</f>
        <v>0</v>
      </c>
      <c r="AO16" s="195">
        <f>_xlfn.IFNA(VLOOKUP(CONCATENATE($AO$5,$B16,$C16),'MR3'!$A$6:$N$77,14,FALSE),0)</f>
        <v>0</v>
      </c>
      <c r="AP16" s="195"/>
      <c r="AQ16" s="195"/>
      <c r="AR16" s="195"/>
      <c r="AS16" s="195"/>
      <c r="AT16" s="453"/>
      <c r="AU16" s="402"/>
      <c r="AV16" s="77"/>
    </row>
    <row r="17" spans="1:48" x14ac:dyDescent="0.3">
      <c r="A17" s="822"/>
      <c r="B17" s="29" t="s">
        <v>308</v>
      </c>
      <c r="C17" s="30" t="s">
        <v>309</v>
      </c>
      <c r="D17" s="30" t="s">
        <v>310</v>
      </c>
      <c r="E17" s="30" t="s">
        <v>200</v>
      </c>
      <c r="F17" s="31">
        <v>45430</v>
      </c>
      <c r="G17" s="32">
        <v>14</v>
      </c>
      <c r="H17" s="33">
        <f t="shared" si="0"/>
        <v>1</v>
      </c>
      <c r="I17" s="34">
        <f t="shared" si="1"/>
        <v>2</v>
      </c>
      <c r="J17" s="32">
        <f t="shared" si="2"/>
        <v>10</v>
      </c>
      <c r="K17" s="194">
        <f>_xlfn.IFNA(VLOOKUP(CONCATENATE($K$5,$B17,$C17),'ESP1'!$A$6:$N$135,14,FALSE),0)</f>
        <v>0</v>
      </c>
      <c r="L17" s="194">
        <f>_xlfn.IFNA(VLOOKUP(CONCATENATE($L$5,$B17,$C17),'CAP1'!$A$6:$N$107,14,FALSE),0)</f>
        <v>0</v>
      </c>
      <c r="M17" s="194">
        <f>_xlfn.IFNA(VLOOKUP(CONCATENATE(M$5,$B17,$C17),WEST!$A$6:$N$107,14,FALSE),0)</f>
        <v>0</v>
      </c>
      <c r="N17" s="194">
        <f>_xlfn.IFNA(VLOOKUP(CONCATENATE($N$5,$B17,$C17),MUR!$A$6:$N$95,14,FALSE),0)</f>
        <v>0</v>
      </c>
      <c r="O17" s="194">
        <f>_xlfn.IFNA(VLOOKUP(CONCATENATE($O$5,$B17,$C17),'SER1'!$A$6:$N$110,14,FALSE),0)</f>
        <v>0</v>
      </c>
      <c r="P17" s="194">
        <f>_xlfn.IFNA(VLOOKUP(CONCATENATE($P$5,$B17,$C17),'BUS1'!$A$6:$N$135,14,FALSE),0)</f>
        <v>0</v>
      </c>
      <c r="Q17" s="194">
        <f>_xlfn.IFNA(VLOOKUP(CONCATENATE($Q$5,$B17,$C17),'OG1'!$A$6:$N$135,14,FALSE),0)</f>
        <v>0</v>
      </c>
      <c r="R17" s="194">
        <f>_xlfn.IFNA(VLOOKUP(CONCATENATE($RR$5,$B17,$C17),'DRY1'!$A$6:$N$133,14,FALSE),0)</f>
        <v>0</v>
      </c>
      <c r="S17" s="194">
        <f>_xlfn.IFNA(VLOOKUP(CONCATENATE($S$5,$B17,$C17),DARD!G19,FALSE),0)</f>
        <v>0</v>
      </c>
      <c r="T17" s="194">
        <f>_xlfn.IFNA(VLOOKUP(CONCATENATE($T$5,$B17,$C17),'HO1'!$A$6:$N$56,14,FALSE),0)</f>
        <v>0</v>
      </c>
      <c r="U17" s="194">
        <f>_xlfn.IFNA(VLOOKUP(CONCATENATE($U$5,$B17,$C17),VIR!$A$6:$N$135,14,FALSE),0)</f>
        <v>0</v>
      </c>
      <c r="V17" s="194">
        <f>_xlfn.IFNA(VLOOKUP(CONCATENATE($UW$5,$B17,$C17),'BUS2'!$A$8:$N$135,14,FALSE),0)</f>
        <v>0</v>
      </c>
      <c r="W17" s="194">
        <f>_xlfn.IFNA(VLOOKUP(CONCATENATE($W$5,$B17,$C17),BEV!$A$8:$N$135,14,FALSE),0)</f>
        <v>0</v>
      </c>
      <c r="X17" s="194">
        <f>_xlfn.IFNA(VLOOKUP(CONCATENATE($X$5,$B17,$C17),'OG2'!$A$6:$N$169,14,FALSE),0)</f>
        <v>0</v>
      </c>
      <c r="Y17" s="194">
        <f>_xlfn.IFNA(VLOOKUP(CONCATENATE($Y$5,$B17,$C17),'SER2'!$A$6:$N$133,14,FALSE),0)</f>
        <v>2</v>
      </c>
      <c r="Z17" s="194">
        <f>_xlfn.IFNA(VLOOKUP(CONCATENATE($Z$5,$B17,$C17),'DRY2'!$A$6:$N$133,14,FALSE),0)</f>
        <v>0</v>
      </c>
      <c r="AA17" s="194">
        <f>_xlfn.IFNA(VLOOKUP(CONCATENATE($AA$5,$B17,$C17),'BUN1'!$A$6:$N$124,14,FALSE),0)</f>
        <v>0</v>
      </c>
      <c r="AB17" s="194">
        <f>_xlfn.IFNA(VLOOKUP(CONCATENATE($AB$5,$B17,$C17),BAL!$A$6:$N$124,14,FALSE),0)</f>
        <v>0</v>
      </c>
      <c r="AC17" s="194">
        <f>_xlfn.IFNA(VLOOKUP(CONCATENATE($AC$5,$B17,$C17),'MR1'!$A$6:$N$135,14,FALSE),0)</f>
        <v>0</v>
      </c>
      <c r="AD17" s="194">
        <f>_xlfn.IFNA(VLOOKUP(CONCATENATE($AD$5,$B17,$C17),'CAP2'!$A$6:$O$129,14,FALSE),0)</f>
        <v>0</v>
      </c>
      <c r="AE17" s="194">
        <f>_xlfn.IFNA(VLOOKUP(CONCATENATE($AE$5,$B17,$C17),'ESP2'!$A$6:$O$129,14,FALSE),0)</f>
        <v>0</v>
      </c>
      <c r="AF17" s="194">
        <f>_xlfn.IFNA(VLOOKUP(CONCATENATE($AF$5,$B17,$C17),'BUN2'!$A$6:$N$134,14,FALSE),0)</f>
        <v>0</v>
      </c>
      <c r="AG17" s="194">
        <f>_xlfn.IFNA(VLOOKUP(CONCATENATE($AG$5,$B17,$C17),SC!$A$6:$N$135,14,FALSE),0)</f>
        <v>0</v>
      </c>
      <c r="AH17" s="194">
        <f>_xlfn.IFNA(VLOOKUP(CONCATENATE($AH$5,$B17,$C17),'OG3'!$A$6:$N$131,14,FALSE),0)</f>
        <v>0</v>
      </c>
      <c r="AI17" s="194">
        <f>_xlfn.IFNA(VLOOKUP(CONCATENATE($AI$5,$B17,$C17),'MR2'!$A$6:$N$131,14,FALSE),0)</f>
        <v>0</v>
      </c>
      <c r="AJ17" s="194">
        <f>_xlfn.IFNA(VLOOKUP(CONCATENATE($AJ$5,$B17,$C17),'BUS3'!$A$6:$N$135,14,FALSE),0)</f>
        <v>0</v>
      </c>
      <c r="AK17" s="194">
        <f>_xlfn.IFNA(VLOOKUP(CONCATENATE($AK$5,$B17,$C17),'ESP4'!$A$6:$N$135,14,FALSE),0)</f>
        <v>0</v>
      </c>
      <c r="AL17" s="195">
        <f>_xlfn.IFNA(VLOOKUP(CONCATENATE($AL$5,$B17,$C17),FEST!$A$6:$N$133,14,FALSE),0)</f>
        <v>0</v>
      </c>
      <c r="AM17" s="195">
        <f>_xlfn.IFNA(VLOOKUP(CONCATENATE($AM$5,$B17,$C17),'MR3'!$A$6:$N$133,14,FALSE),0)</f>
        <v>0</v>
      </c>
      <c r="AN17" s="195">
        <f>_xlfn.IFNA(VLOOKUP(CONCATENATE($AN$5,$B17,$C17),'BUS4'!$A$6:$N$133,14,FALSE),0)</f>
        <v>0</v>
      </c>
      <c r="AO17" s="195">
        <f>_xlfn.IFNA(VLOOKUP(CONCATENATE($AO$5,$B17,$C17),'MR3'!$A$6:$N$77,14,FALSE),0)</f>
        <v>0</v>
      </c>
      <c r="AP17" s="195"/>
      <c r="AQ17" s="195"/>
      <c r="AR17" s="195"/>
      <c r="AS17" s="195"/>
      <c r="AT17" s="453"/>
      <c r="AU17" s="402"/>
      <c r="AV17" s="77"/>
    </row>
    <row r="18" spans="1:48" x14ac:dyDescent="0.3">
      <c r="A18" s="822"/>
      <c r="B18" s="29" t="s">
        <v>308</v>
      </c>
      <c r="C18" s="30" t="s">
        <v>311</v>
      </c>
      <c r="D18" s="30"/>
      <c r="E18" s="30" t="s">
        <v>200</v>
      </c>
      <c r="F18" s="31">
        <v>45430</v>
      </c>
      <c r="G18" s="32">
        <v>14</v>
      </c>
      <c r="H18" s="33">
        <f t="shared" si="0"/>
        <v>1</v>
      </c>
      <c r="I18" s="34">
        <f t="shared" si="1"/>
        <v>6</v>
      </c>
      <c r="J18" s="32">
        <f t="shared" si="2"/>
        <v>6</v>
      </c>
      <c r="K18" s="194">
        <f>_xlfn.IFNA(VLOOKUP(CONCATENATE($K$5,$B18,$C18),'ESP1'!$A$6:$N$135,14,FALSE),0)</f>
        <v>0</v>
      </c>
      <c r="L18" s="194">
        <f>_xlfn.IFNA(VLOOKUP(CONCATENATE($L$5,$B18,$C18),'CAP1'!$A$6:$N$107,14,FALSE),0)</f>
        <v>0</v>
      </c>
      <c r="M18" s="194">
        <f>_xlfn.IFNA(VLOOKUP(CONCATENATE(M$5,$B18,$C18),WEST!$A$6:$N$107,14,FALSE),0)</f>
        <v>0</v>
      </c>
      <c r="N18" s="194">
        <f>_xlfn.IFNA(VLOOKUP(CONCATENATE($N$5,$B18,$C18),MUR!$A$6:$N$95,14,FALSE),0)</f>
        <v>0</v>
      </c>
      <c r="O18" s="194">
        <f>_xlfn.IFNA(VLOOKUP(CONCATENATE($O$5,$B18,$C18),'SER1'!$A$6:$N$110,14,FALSE),0)</f>
        <v>0</v>
      </c>
      <c r="P18" s="194">
        <f>_xlfn.IFNA(VLOOKUP(CONCATENATE($P$5,$B18,$C18),'BUS1'!$A$6:$N$135,14,FALSE),0)</f>
        <v>0</v>
      </c>
      <c r="Q18" s="194">
        <f>_xlfn.IFNA(VLOOKUP(CONCATENATE($Q$5,$B18,$C18),'OG1'!$A$6:$N$135,14,FALSE),0)</f>
        <v>0</v>
      </c>
      <c r="R18" s="194">
        <f>_xlfn.IFNA(VLOOKUP(CONCATENATE($RR$5,$B18,$C18),'DRY1'!$A$6:$N$133,14,FALSE),0)</f>
        <v>0</v>
      </c>
      <c r="S18" s="194">
        <f>_xlfn.IFNA(VLOOKUP(CONCATENATE($S$5,$B18,$C18),DARD!G20,FALSE),0)</f>
        <v>0</v>
      </c>
      <c r="T18" s="194">
        <f>_xlfn.IFNA(VLOOKUP(CONCATENATE($T$5,$B18,$C18),'HO1'!$A$6:$N$56,14,FALSE),0)</f>
        <v>0</v>
      </c>
      <c r="U18" s="194">
        <f>_xlfn.IFNA(VLOOKUP(CONCATENATE($U$5,$B18,$C18),VIR!$A$6:$N$135,14,FALSE),0)</f>
        <v>0</v>
      </c>
      <c r="V18" s="194">
        <f>_xlfn.IFNA(VLOOKUP(CONCATENATE($UW$5,$B18,$C18),'BUS2'!$A$8:$N$135,14,FALSE),0)</f>
        <v>0</v>
      </c>
      <c r="W18" s="194">
        <f>_xlfn.IFNA(VLOOKUP(CONCATENATE($W$5,$B18,$C18),BEV!$A$8:$N$135,14,FALSE),0)</f>
        <v>0</v>
      </c>
      <c r="X18" s="194">
        <f>_xlfn.IFNA(VLOOKUP(CONCATENATE($X$5,$B18,$C18),'OG2'!$A$6:$N$169,14,FALSE),0)</f>
        <v>0</v>
      </c>
      <c r="Y18" s="194">
        <f>_xlfn.IFNA(VLOOKUP(CONCATENATE($Y$5,$B18,$C18),'SER2'!$A$6:$N$133,14,FALSE),0)</f>
        <v>6</v>
      </c>
      <c r="Z18" s="194">
        <f>_xlfn.IFNA(VLOOKUP(CONCATENATE($Z$5,$B18,$C18),'DRY2'!$A$6:$N$133,14,FALSE),0)</f>
        <v>0</v>
      </c>
      <c r="AA18" s="194">
        <f>_xlfn.IFNA(VLOOKUP(CONCATENATE($AA$5,$B18,$C18),'BUN1'!$A$6:$N$124,14,FALSE),0)</f>
        <v>0</v>
      </c>
      <c r="AB18" s="194">
        <f>_xlfn.IFNA(VLOOKUP(CONCATENATE($AB$5,$B18,$C18),BAL!$A$6:$N$124,14,FALSE),0)</f>
        <v>0</v>
      </c>
      <c r="AC18" s="194">
        <f>_xlfn.IFNA(VLOOKUP(CONCATENATE($AC$5,$B18,$C18),'MR1'!$A$6:$N$135,14,FALSE),0)</f>
        <v>0</v>
      </c>
      <c r="AD18" s="194">
        <f>_xlfn.IFNA(VLOOKUP(CONCATENATE($AD$5,$B18,$C18),'CAP2'!$A$6:$O$129,14,FALSE),0)</f>
        <v>0</v>
      </c>
      <c r="AE18" s="194">
        <f>_xlfn.IFNA(VLOOKUP(CONCATENATE($AE$5,$B18,$C18),'ESP2'!$A$6:$O$129,14,FALSE),0)</f>
        <v>0</v>
      </c>
      <c r="AF18" s="194">
        <f>_xlfn.IFNA(VLOOKUP(CONCATENATE($AF$5,$B18,$C18),'BUN2'!$A$6:$N$134,14,FALSE),0)</f>
        <v>0</v>
      </c>
      <c r="AG18" s="194">
        <f>_xlfn.IFNA(VLOOKUP(CONCATENATE($AG$5,$B18,$C18),SC!$A$6:$N$135,14,FALSE),0)</f>
        <v>0</v>
      </c>
      <c r="AH18" s="194">
        <f>_xlfn.IFNA(VLOOKUP(CONCATENATE($AH$5,$B18,$C18),'OG3'!$A$6:$N$131,14,FALSE),0)</f>
        <v>0</v>
      </c>
      <c r="AI18" s="194">
        <f>_xlfn.IFNA(VLOOKUP(CONCATENATE($AI$5,$B18,$C18),'MR2'!$A$6:$N$131,14,FALSE),0)</f>
        <v>0</v>
      </c>
      <c r="AJ18" s="194">
        <f>_xlfn.IFNA(VLOOKUP(CONCATENATE($AJ$5,$B18,$C18),'BUS3'!$A$6:$N$135,14,FALSE),0)</f>
        <v>0</v>
      </c>
      <c r="AK18" s="194">
        <f>_xlfn.IFNA(VLOOKUP(CONCATENATE($AK$5,$B18,$C18),'ESP4'!$A$6:$N$135,14,FALSE),0)</f>
        <v>0</v>
      </c>
      <c r="AL18" s="195">
        <f>_xlfn.IFNA(VLOOKUP(CONCATENATE($AL$5,$B18,$C18),FEST!$A$6:$N$133,14,FALSE),0)</f>
        <v>0</v>
      </c>
      <c r="AM18" s="195">
        <f>_xlfn.IFNA(VLOOKUP(CONCATENATE($AM$5,$B18,$C18),'MR3'!$A$6:$N$133,14,FALSE),0)</f>
        <v>0</v>
      </c>
      <c r="AN18" s="195">
        <f>_xlfn.IFNA(VLOOKUP(CONCATENATE($AN$5,$B18,$C18),'BUS4'!$A$6:$N$133,14,FALSE),0)</f>
        <v>0</v>
      </c>
      <c r="AO18" s="195">
        <f>_xlfn.IFNA(VLOOKUP(CONCATENATE($AO$5,$B18,$C18),'MR3'!$A$6:$N$77,14,FALSE),0)</f>
        <v>0</v>
      </c>
      <c r="AP18" s="195"/>
      <c r="AQ18" s="195"/>
      <c r="AR18" s="195"/>
      <c r="AS18" s="195"/>
      <c r="AT18" s="453"/>
      <c r="AU18" s="402"/>
      <c r="AV18" s="77"/>
    </row>
    <row r="19" spans="1:48" x14ac:dyDescent="0.3">
      <c r="A19" s="822"/>
      <c r="B19" s="29" t="s">
        <v>312</v>
      </c>
      <c r="C19" s="30" t="s">
        <v>313</v>
      </c>
      <c r="D19" s="30" t="s">
        <v>313</v>
      </c>
      <c r="E19" s="30" t="s">
        <v>288</v>
      </c>
      <c r="F19" s="31">
        <v>45438</v>
      </c>
      <c r="G19" s="32">
        <v>16</v>
      </c>
      <c r="H19" s="33">
        <f t="shared" si="0"/>
        <v>0</v>
      </c>
      <c r="I19" s="34">
        <f t="shared" si="1"/>
        <v>0</v>
      </c>
      <c r="J19" s="32">
        <f t="shared" si="2"/>
        <v>11</v>
      </c>
      <c r="K19" s="194">
        <f>_xlfn.IFNA(VLOOKUP(CONCATENATE($K$5,$B19,$C19),'ESP1'!$A$6:$N$135,14,FALSE),0)</f>
        <v>0</v>
      </c>
      <c r="L19" s="194">
        <f>_xlfn.IFNA(VLOOKUP(CONCATENATE($L$5,$B19,$C19),'CAP1'!$A$6:$N$107,14,FALSE),0)</f>
        <v>0</v>
      </c>
      <c r="M19" s="194">
        <f>_xlfn.IFNA(VLOOKUP(CONCATENATE(M$5,$B19,$C19),WEST!$A$6:$N$107,14,FALSE),0)</f>
        <v>0</v>
      </c>
      <c r="N19" s="194">
        <f>_xlfn.IFNA(VLOOKUP(CONCATENATE($N$5,$B19,$C19),MUR!$A$6:$N$95,14,FALSE),0)</f>
        <v>0</v>
      </c>
      <c r="O19" s="194">
        <f>_xlfn.IFNA(VLOOKUP(CONCATENATE($O$5,$B19,$C19),'SER1'!$A$6:$N$110,14,FALSE),0)</f>
        <v>0</v>
      </c>
      <c r="P19" s="194">
        <f>_xlfn.IFNA(VLOOKUP(CONCATENATE($P$5,$B19,$C19),'BUS1'!$A$6:$N$135,14,FALSE),0)</f>
        <v>0</v>
      </c>
      <c r="Q19" s="194">
        <f>_xlfn.IFNA(VLOOKUP(CONCATENATE($Q$5,$B19,$C19),'OG1'!$A$6:$N$135,14,FALSE),0)</f>
        <v>0</v>
      </c>
      <c r="R19" s="194">
        <f>_xlfn.IFNA(VLOOKUP(CONCATENATE($RR$5,$B19,$C19),'DRY1'!$A$6:$N$133,14,FALSE),0)</f>
        <v>0</v>
      </c>
      <c r="S19" s="194">
        <f>_xlfn.IFNA(VLOOKUP(CONCATENATE($S$5,$B19,$C19),DARD!G21,FALSE),0)</f>
        <v>0</v>
      </c>
      <c r="T19" s="194">
        <f>_xlfn.IFNA(VLOOKUP(CONCATENATE($T$5,$B19,$C19),'HO1'!$A$6:$N$56,14,FALSE),0)</f>
        <v>0</v>
      </c>
      <c r="U19" s="194">
        <f>_xlfn.IFNA(VLOOKUP(CONCATENATE($U$5,$B19,$C19),VIR!$A$6:$N$135,14,FALSE),0)</f>
        <v>0</v>
      </c>
      <c r="V19" s="194">
        <f>_xlfn.IFNA(VLOOKUP(CONCATENATE($UW$5,$B19,$C19),'BUS2'!$A$8:$N$135,14,FALSE),0)</f>
        <v>0</v>
      </c>
      <c r="W19" s="194">
        <f>_xlfn.IFNA(VLOOKUP(CONCATENATE($W$5,$B19,$C19),BEV!$A$8:$N$135,14,FALSE),0)</f>
        <v>0</v>
      </c>
      <c r="X19" s="194">
        <f>_xlfn.IFNA(VLOOKUP(CONCATENATE($X$5,$B19,$C19),'OG2'!$A$6:$N$169,14,FALSE),0)</f>
        <v>0</v>
      </c>
      <c r="Y19" s="194">
        <f>_xlfn.IFNA(VLOOKUP(CONCATENATE($Y$5,$B19,$C19),'SER2'!$A$6:$N$133,14,FALSE),0)</f>
        <v>0</v>
      </c>
      <c r="Z19" s="194">
        <f>_xlfn.IFNA(VLOOKUP(CONCATENATE($Z$5,$B19,$C19),'DRY2'!$A$6:$N$133,14,FALSE),0)</f>
        <v>0</v>
      </c>
      <c r="AA19" s="194">
        <f>_xlfn.IFNA(VLOOKUP(CONCATENATE($AA$5,$B19,$C19),'BUN1'!$A$6:$N$124,14,FALSE),0)</f>
        <v>0</v>
      </c>
      <c r="AB19" s="194">
        <f>_xlfn.IFNA(VLOOKUP(CONCATENATE($AB$5,$B19,$C19),BAL!$A$6:$N$124,14,FALSE),0)</f>
        <v>0</v>
      </c>
      <c r="AC19" s="194">
        <f>_xlfn.IFNA(VLOOKUP(CONCATENATE($AC$5,$B19,$C19),'MR1'!$A$6:$N$135,14,FALSE),0)</f>
        <v>0</v>
      </c>
      <c r="AD19" s="194">
        <f>_xlfn.IFNA(VLOOKUP(CONCATENATE($AD$5,$B19,$C19),'CAP2'!$A$6:$O$129,14,FALSE),0)</f>
        <v>0</v>
      </c>
      <c r="AE19" s="194">
        <f>_xlfn.IFNA(VLOOKUP(CONCATENATE($AE$5,$B19,$C19),'ESP2'!$A$6:$O$129,14,FALSE),0)</f>
        <v>0</v>
      </c>
      <c r="AF19" s="194">
        <f>_xlfn.IFNA(VLOOKUP(CONCATENATE($AF$5,$B19,$C19),'BUN2'!$A$6:$N$134,14,FALSE),0)</f>
        <v>0</v>
      </c>
      <c r="AG19" s="194">
        <f>_xlfn.IFNA(VLOOKUP(CONCATENATE($AG$5,$B19,$C19),SC!$A$6:$N$135,14,FALSE),0)</f>
        <v>0</v>
      </c>
      <c r="AH19" s="194">
        <f>_xlfn.IFNA(VLOOKUP(CONCATENATE($AH$5,$B19,$C19),'OG3'!$A$6:$N$131,14,FALSE),0)</f>
        <v>0</v>
      </c>
      <c r="AI19" s="194">
        <f>_xlfn.IFNA(VLOOKUP(CONCATENATE($AI$5,$B19,$C19),'MR2'!$A$6:$N$131,14,FALSE),0)</f>
        <v>0</v>
      </c>
      <c r="AJ19" s="194">
        <f>_xlfn.IFNA(VLOOKUP(CONCATENATE($AJ$5,$B19,$C19),'BUS3'!$A$6:$N$135,14,FALSE),0)</f>
        <v>0</v>
      </c>
      <c r="AK19" s="194">
        <f>_xlfn.IFNA(VLOOKUP(CONCATENATE($AK$5,$B19,$C19),'ESP4'!$A$6:$N$135,14,FALSE),0)</f>
        <v>0</v>
      </c>
      <c r="AL19" s="195">
        <f>_xlfn.IFNA(VLOOKUP(CONCATENATE($AL$5,$B19,$C19),FEST!$A$6:$N$133,14,FALSE),0)</f>
        <v>0</v>
      </c>
      <c r="AM19" s="195">
        <f>_xlfn.IFNA(VLOOKUP(CONCATENATE($AM$5,$B19,$C19),'MR3'!$A$6:$N$133,14,FALSE),0)</f>
        <v>0</v>
      </c>
      <c r="AN19" s="195">
        <f>_xlfn.IFNA(VLOOKUP(CONCATENATE($AN$5,$B19,$C19),'BUS4'!$A$6:$N$133,14,FALSE),0)</f>
        <v>0</v>
      </c>
      <c r="AO19" s="195">
        <f>_xlfn.IFNA(VLOOKUP(CONCATENATE($AO$5,$B19,$C19),'MR3'!$A$6:$N$77,14,FALSE),0)</f>
        <v>0</v>
      </c>
      <c r="AP19" s="195"/>
      <c r="AQ19" s="195"/>
      <c r="AR19" s="195"/>
      <c r="AS19" s="195"/>
      <c r="AT19" s="453"/>
      <c r="AU19" s="402"/>
      <c r="AV19" s="77"/>
    </row>
    <row r="20" spans="1:48" x14ac:dyDescent="0.3">
      <c r="A20" s="822"/>
      <c r="B20" s="29" t="s">
        <v>314</v>
      </c>
      <c r="C20" s="30" t="s">
        <v>315</v>
      </c>
      <c r="D20" s="30" t="s">
        <v>316</v>
      </c>
      <c r="E20" s="30" t="s">
        <v>238</v>
      </c>
      <c r="F20" s="31">
        <v>45443</v>
      </c>
      <c r="G20" s="32">
        <v>14</v>
      </c>
      <c r="H20" s="33">
        <f t="shared" si="0"/>
        <v>0</v>
      </c>
      <c r="I20" s="34">
        <f t="shared" si="1"/>
        <v>0</v>
      </c>
      <c r="J20" s="32">
        <f t="shared" si="2"/>
        <v>11</v>
      </c>
      <c r="K20" s="194">
        <f>_xlfn.IFNA(VLOOKUP(CONCATENATE($K$5,$B20,$C20),'ESP1'!$A$6:$N$135,14,FALSE),0)</f>
        <v>0</v>
      </c>
      <c r="L20" s="194">
        <f>_xlfn.IFNA(VLOOKUP(CONCATENATE($L$5,$B20,$C20),'CAP1'!$A$6:$N$107,14,FALSE),0)</f>
        <v>0</v>
      </c>
      <c r="M20" s="194">
        <f>_xlfn.IFNA(VLOOKUP(CONCATENATE(M$5,$B20,$C20),WEST!$A$6:$N$107,14,FALSE),0)</f>
        <v>0</v>
      </c>
      <c r="N20" s="194">
        <f>_xlfn.IFNA(VLOOKUP(CONCATENATE($N$5,$B20,$C20),MUR!$A$6:$N$95,14,FALSE),0)</f>
        <v>0</v>
      </c>
      <c r="O20" s="194">
        <f>_xlfn.IFNA(VLOOKUP(CONCATENATE($O$5,$B20,$C20),'SER1'!$A$6:$N$110,14,FALSE),0)</f>
        <v>0</v>
      </c>
      <c r="P20" s="194">
        <f>_xlfn.IFNA(VLOOKUP(CONCATENATE($P$5,$B20,$C20),'BUS1'!$A$6:$N$135,14,FALSE),0)</f>
        <v>0</v>
      </c>
      <c r="Q20" s="194">
        <f>_xlfn.IFNA(VLOOKUP(CONCATENATE($Q$5,$B20,$C20),'OG1'!$A$6:$N$135,14,FALSE),0)</f>
        <v>0</v>
      </c>
      <c r="R20" s="194">
        <f>_xlfn.IFNA(VLOOKUP(CONCATENATE($RR$5,$B20,$C20),'DRY1'!$A$6:$N$133,14,FALSE),0)</f>
        <v>0</v>
      </c>
      <c r="S20" s="194">
        <f>_xlfn.IFNA(VLOOKUP(CONCATENATE($S$5,$B20,$C20),DARD!G22,FALSE),0)</f>
        <v>0</v>
      </c>
      <c r="T20" s="194">
        <f>_xlfn.IFNA(VLOOKUP(CONCATENATE($T$5,$B20,$C20),'HO1'!$A$6:$N$56,14,FALSE),0)</f>
        <v>0</v>
      </c>
      <c r="U20" s="194">
        <f>_xlfn.IFNA(VLOOKUP(CONCATENATE($U$5,$B20,$C20),VIR!$A$6:$N$135,14,FALSE),0)</f>
        <v>0</v>
      </c>
      <c r="V20" s="194">
        <f>_xlfn.IFNA(VLOOKUP(CONCATENATE($UW$5,$B20,$C20),'BUS2'!$A$8:$N$135,14,FALSE),0)</f>
        <v>0</v>
      </c>
      <c r="W20" s="194">
        <f>_xlfn.IFNA(VLOOKUP(CONCATENATE($W$5,$B20,$C20),BEV!$A$8:$N$135,14,FALSE),0)</f>
        <v>0</v>
      </c>
      <c r="X20" s="194">
        <f>_xlfn.IFNA(VLOOKUP(CONCATENATE($X$5,$B20,$C20),'OG2'!$A$6:$N$169,14,FALSE),0)</f>
        <v>0</v>
      </c>
      <c r="Y20" s="194">
        <f>_xlfn.IFNA(VLOOKUP(CONCATENATE($Y$5,$B20,$C20),'SER2'!$A$6:$N$133,14,FALSE),0)</f>
        <v>0</v>
      </c>
      <c r="Z20" s="194">
        <f>_xlfn.IFNA(VLOOKUP(CONCATENATE($Z$5,$B20,$C20),'DRY2'!$A$6:$N$133,14,FALSE),0)</f>
        <v>0</v>
      </c>
      <c r="AA20" s="194">
        <f>_xlfn.IFNA(VLOOKUP(CONCATENATE($AA$5,$B20,$C20),'BUN1'!$A$6:$N$124,14,FALSE),0)</f>
        <v>0</v>
      </c>
      <c r="AB20" s="194">
        <f>_xlfn.IFNA(VLOOKUP(CONCATENATE($AB$5,$B20,$C20),BAL!$A$6:$N$124,14,FALSE),0)</f>
        <v>0</v>
      </c>
      <c r="AC20" s="194">
        <f>_xlfn.IFNA(VLOOKUP(CONCATENATE($AC$5,$B20,$C20),'MR1'!$A$6:$N$135,14,FALSE),0)</f>
        <v>0</v>
      </c>
      <c r="AD20" s="194">
        <f>_xlfn.IFNA(VLOOKUP(CONCATENATE($AD$5,$B20,$C20),'CAP2'!$A$6:$O$129,14,FALSE),0)</f>
        <v>0</v>
      </c>
      <c r="AE20" s="194">
        <f>_xlfn.IFNA(VLOOKUP(CONCATENATE($AE$5,$B20,$C20),'ESP2'!$A$6:$O$129,14,FALSE),0)</f>
        <v>0</v>
      </c>
      <c r="AF20" s="194">
        <f>_xlfn.IFNA(VLOOKUP(CONCATENATE($AF$5,$B20,$C20),'BUN2'!$A$6:$N$134,14,FALSE),0)</f>
        <v>0</v>
      </c>
      <c r="AG20" s="194">
        <f>_xlfn.IFNA(VLOOKUP(CONCATENATE($AG$5,$B20,$C20),SC!$A$6:$N$135,14,FALSE),0)</f>
        <v>0</v>
      </c>
      <c r="AH20" s="194">
        <f>_xlfn.IFNA(VLOOKUP(CONCATENATE($AH$5,$B20,$C20),'OG3'!$A$6:$N$131,14,FALSE),0)</f>
        <v>0</v>
      </c>
      <c r="AI20" s="194">
        <f>_xlfn.IFNA(VLOOKUP(CONCATENATE($AI$5,$B20,$C20),'MR2'!$A$6:$N$131,14,FALSE),0)</f>
        <v>0</v>
      </c>
      <c r="AJ20" s="194">
        <f>_xlfn.IFNA(VLOOKUP(CONCATENATE($AJ$5,$B20,$C20),'BUS3'!$A$6:$N$135,14,FALSE),0)</f>
        <v>0</v>
      </c>
      <c r="AK20" s="194">
        <f>_xlfn.IFNA(VLOOKUP(CONCATENATE($AK$5,$B20,$C20),'ESP4'!$A$6:$N$135,14,FALSE),0)</f>
        <v>0</v>
      </c>
      <c r="AL20" s="195">
        <f>_xlfn.IFNA(VLOOKUP(CONCATENATE($AL$5,$B20,$C20),FEST!$A$6:$N$133,14,FALSE),0)</f>
        <v>0</v>
      </c>
      <c r="AM20" s="195">
        <f>_xlfn.IFNA(VLOOKUP(CONCATENATE($AM$5,$B20,$C20),'MR3'!$A$6:$N$133,14,FALSE),0)</f>
        <v>0</v>
      </c>
      <c r="AN20" s="195">
        <f>_xlfn.IFNA(VLOOKUP(CONCATENATE($AN$5,$B20,$C20),'BUS4'!$A$6:$N$133,14,FALSE),0)</f>
        <v>0</v>
      </c>
      <c r="AO20" s="195">
        <f>_xlfn.IFNA(VLOOKUP(CONCATENATE($AO$5,$B20,$C20),'MR3'!$A$6:$N$77,14,FALSE),0)</f>
        <v>0</v>
      </c>
      <c r="AP20" s="195"/>
      <c r="AQ20" s="195"/>
      <c r="AR20" s="195"/>
      <c r="AS20" s="195"/>
      <c r="AT20" s="453"/>
      <c r="AU20" s="402"/>
      <c r="AV20" s="77"/>
    </row>
    <row r="21" spans="1:48" x14ac:dyDescent="0.3">
      <c r="A21" s="822"/>
      <c r="B21" s="29" t="s">
        <v>728</v>
      </c>
      <c r="C21" s="30" t="s">
        <v>729</v>
      </c>
      <c r="D21" s="30"/>
      <c r="E21" s="30" t="s">
        <v>434</v>
      </c>
      <c r="F21" s="31">
        <v>45485</v>
      </c>
      <c r="G21" s="32">
        <v>14</v>
      </c>
      <c r="H21" s="33">
        <f t="shared" si="0"/>
        <v>0</v>
      </c>
      <c r="I21" s="34">
        <f t="shared" si="1"/>
        <v>0</v>
      </c>
      <c r="J21" s="32">
        <f t="shared" si="2"/>
        <v>11</v>
      </c>
      <c r="K21" s="194">
        <f>_xlfn.IFNA(VLOOKUP(CONCATENATE($K$5,$B21,$C21),'ESP1'!$A$6:$N$135,14,FALSE),0)</f>
        <v>0</v>
      </c>
      <c r="L21" s="194">
        <f>_xlfn.IFNA(VLOOKUP(CONCATENATE($L$5,$B21,$C21),'CAP1'!$A$6:$N$107,14,FALSE),0)</f>
        <v>0</v>
      </c>
      <c r="M21" s="194">
        <f>_xlfn.IFNA(VLOOKUP(CONCATENATE(M$5,$B21,$C21),WEST!$A$6:$N$107,14,FALSE),0)</f>
        <v>0</v>
      </c>
      <c r="N21" s="194">
        <f>_xlfn.IFNA(VLOOKUP(CONCATENATE($N$5,$B21,$C21),MUR!$A$6:$N$95,14,FALSE),0)</f>
        <v>0</v>
      </c>
      <c r="O21" s="194">
        <f>_xlfn.IFNA(VLOOKUP(CONCATENATE($O$5,$B21,$C21),'SER1'!$A$6:$N$110,14,FALSE),0)</f>
        <v>0</v>
      </c>
      <c r="P21" s="194">
        <f>_xlfn.IFNA(VLOOKUP(CONCATENATE($P$5,$B21,$C21),'BUS1'!$A$6:$N$135,14,FALSE),0)</f>
        <v>0</v>
      </c>
      <c r="Q21" s="194">
        <f>_xlfn.IFNA(VLOOKUP(CONCATENATE($Q$5,$B21,$C21),'OG1'!$A$6:$N$135,14,FALSE),0)</f>
        <v>0</v>
      </c>
      <c r="R21" s="194">
        <f>_xlfn.IFNA(VLOOKUP(CONCATENATE($RR$5,$B21,$C21),'DRY1'!$A$6:$N$133,14,FALSE),0)</f>
        <v>0</v>
      </c>
      <c r="S21" s="194">
        <f>_xlfn.IFNA(VLOOKUP(CONCATENATE($S$5,$B21,$C21),DARD!G23,FALSE),0)</f>
        <v>0</v>
      </c>
      <c r="T21" s="194">
        <f>_xlfn.IFNA(VLOOKUP(CONCATENATE($T$5,$B21,$C21),'HO1'!$A$6:$N$56,14,FALSE),0)</f>
        <v>0</v>
      </c>
      <c r="U21" s="194">
        <f>_xlfn.IFNA(VLOOKUP(CONCATENATE($U$5,$B21,$C21),VIR!$A$6:$N$135,14,FALSE),0)</f>
        <v>0</v>
      </c>
      <c r="V21" s="194">
        <f>_xlfn.IFNA(VLOOKUP(CONCATENATE($UW$5,$B21,$C21),'BUS2'!$A$8:$N$135,14,FALSE),0)</f>
        <v>0</v>
      </c>
      <c r="W21" s="194">
        <f>_xlfn.IFNA(VLOOKUP(CONCATENATE($W$5,$B21,$C21),BEV!$A$8:$N$135,14,FALSE),0)</f>
        <v>0</v>
      </c>
      <c r="X21" s="194">
        <f>_xlfn.IFNA(VLOOKUP(CONCATENATE($X$5,$B21,$C21),'OG2'!$A$6:$N$169,14,FALSE),0)</f>
        <v>0</v>
      </c>
      <c r="Y21" s="194">
        <f>_xlfn.IFNA(VLOOKUP(CONCATENATE($Y$5,$B21,$C21),'SER2'!$A$6:$N$133,14,FALSE),0)</f>
        <v>0</v>
      </c>
      <c r="Z21" s="194">
        <f>_xlfn.IFNA(VLOOKUP(CONCATENATE($Z$5,$B21,$C21),'DRY2'!$A$6:$N$133,14,FALSE),0)</f>
        <v>0</v>
      </c>
      <c r="AA21" s="194">
        <f>_xlfn.IFNA(VLOOKUP(CONCATENATE($AA$5,$B21,$C21),'BUN1'!$A$6:$N$124,14,FALSE),0)</f>
        <v>0</v>
      </c>
      <c r="AB21" s="194">
        <f>_xlfn.IFNA(VLOOKUP(CONCATENATE($AB$5,$B21,$C21),BAL!$A$6:$N$124,14,FALSE),0)</f>
        <v>0</v>
      </c>
      <c r="AC21" s="194">
        <f>_xlfn.IFNA(VLOOKUP(CONCATENATE($AC$5,$B21,$C21),'MR1'!$A$6:$N$135,14,FALSE),0)</f>
        <v>0</v>
      </c>
      <c r="AD21" s="194">
        <f>_xlfn.IFNA(VLOOKUP(CONCATENATE($AD$5,$B21,$C21),'CAP2'!$A$6:$O$129,14,FALSE),0)</f>
        <v>0</v>
      </c>
      <c r="AE21" s="194">
        <f>_xlfn.IFNA(VLOOKUP(CONCATENATE($AE$5,$B21,$C21),'ESP2'!$A$6:$O$129,14,FALSE),0)</f>
        <v>0</v>
      </c>
      <c r="AF21" s="194">
        <f>_xlfn.IFNA(VLOOKUP(CONCATENATE($AF$5,$B21,$C21),'BUN2'!$A$6:$N$134,14,FALSE),0)</f>
        <v>0</v>
      </c>
      <c r="AG21" s="194">
        <f>_xlfn.IFNA(VLOOKUP(CONCATENATE($AG$5,$B21,$C21),SC!$A$6:$N$135,14,FALSE),0)</f>
        <v>0</v>
      </c>
      <c r="AH21" s="194">
        <f>_xlfn.IFNA(VLOOKUP(CONCATENATE($AH$5,$B21,$C21),'OG3'!$A$6:$N$131,14,FALSE),0)</f>
        <v>0</v>
      </c>
      <c r="AI21" s="194">
        <f>_xlfn.IFNA(VLOOKUP(CONCATENATE($AI$5,$B21,$C21),'MR2'!$A$6:$N$131,14,FALSE),0)</f>
        <v>0</v>
      </c>
      <c r="AJ21" s="194">
        <f>_xlfn.IFNA(VLOOKUP(CONCATENATE($AJ$5,$B21,$C21),'BUS3'!$A$6:$N$135,14,FALSE),0)</f>
        <v>0</v>
      </c>
      <c r="AK21" s="194">
        <f>_xlfn.IFNA(VLOOKUP(CONCATENATE($AK$5,$B21,$C21),'ESP4'!$A$6:$N$135,14,FALSE),0)</f>
        <v>0</v>
      </c>
      <c r="AL21" s="195">
        <f>_xlfn.IFNA(VLOOKUP(CONCATENATE($AL$5,$B21,$C21),FEST!$A$6:$N$133,14,FALSE),0)</f>
        <v>0</v>
      </c>
      <c r="AM21" s="195">
        <f>_xlfn.IFNA(VLOOKUP(CONCATENATE($AM$5,$B21,$C21),'MR3'!$A$6:$N$133,14,FALSE),0)</f>
        <v>0</v>
      </c>
      <c r="AN21" s="195">
        <f>_xlfn.IFNA(VLOOKUP(CONCATENATE($AN$5,$B21,$C21),'BUS4'!$A$6:$N$133,14,FALSE),0)</f>
        <v>0</v>
      </c>
      <c r="AO21" s="195">
        <f>_xlfn.IFNA(VLOOKUP(CONCATENATE($AO$5,$B21,$C21),'MR3'!$A$6:$N$77,14,FALSE),0)</f>
        <v>0</v>
      </c>
      <c r="AP21" s="195"/>
      <c r="AQ21" s="195"/>
      <c r="AR21" s="195"/>
      <c r="AS21" s="195"/>
      <c r="AT21" s="453"/>
      <c r="AU21" s="402"/>
      <c r="AV21" s="77"/>
    </row>
    <row r="22" spans="1:48" x14ac:dyDescent="0.3">
      <c r="A22" s="822"/>
      <c r="B22" s="29" t="s">
        <v>209</v>
      </c>
      <c r="C22" s="30" t="s">
        <v>210</v>
      </c>
      <c r="D22" s="30"/>
      <c r="E22" s="30" t="s">
        <v>201</v>
      </c>
      <c r="F22" s="31">
        <v>45376</v>
      </c>
      <c r="G22" s="32">
        <v>14</v>
      </c>
      <c r="H22" s="33">
        <f t="shared" si="0"/>
        <v>1</v>
      </c>
      <c r="I22" s="34">
        <f t="shared" si="1"/>
        <v>7</v>
      </c>
      <c r="J22" s="32">
        <f t="shared" si="2"/>
        <v>4</v>
      </c>
      <c r="K22" s="194">
        <f>_xlfn.IFNA(VLOOKUP(CONCATENATE($K$5,$B22,$C22),'ESP1'!$A$6:$N$135,14,FALSE),0)</f>
        <v>0</v>
      </c>
      <c r="L22" s="194">
        <f>_xlfn.IFNA(VLOOKUP(CONCATENATE($L$5,$B22,$C22),'CAP1'!$A$6:$N$107,14,FALSE),0)</f>
        <v>0</v>
      </c>
      <c r="M22" s="194">
        <f>_xlfn.IFNA(VLOOKUP(CONCATENATE(M$5,$B22,$C22),WEST!$A$6:$N$107,14,FALSE),0)</f>
        <v>0</v>
      </c>
      <c r="N22" s="194">
        <f>_xlfn.IFNA(VLOOKUP(CONCATENATE($N$5,$B22,$C22),MUR!$A$6:$N$95,14,FALSE),0)</f>
        <v>0</v>
      </c>
      <c r="O22" s="194">
        <f>_xlfn.IFNA(VLOOKUP(CONCATENATE($O$5,$B22,$C22),'SER1'!$A$6:$N$110,14,FALSE),0)</f>
        <v>0</v>
      </c>
      <c r="P22" s="194">
        <f>_xlfn.IFNA(VLOOKUP(CONCATENATE($P$5,$B22,$C22),'BUS1'!$A$6:$N$135,14,FALSE),0)</f>
        <v>0</v>
      </c>
      <c r="Q22" s="194">
        <f>_xlfn.IFNA(VLOOKUP(CONCATENATE($Q$5,$B22,$C22),'OG1'!$A$6:$N$135,14,FALSE),0)</f>
        <v>0</v>
      </c>
      <c r="R22" s="194">
        <f>_xlfn.IFNA(VLOOKUP(CONCATENATE($RR$5,$B22,$C22),'DRY1'!$A$6:$N$133,14,FALSE),0)</f>
        <v>0</v>
      </c>
      <c r="S22" s="194">
        <f>_xlfn.IFNA(VLOOKUP(CONCATENATE($S$5,$B22,$C22),DARD!G24,FALSE),0)</f>
        <v>0</v>
      </c>
      <c r="T22" s="194">
        <f>_xlfn.IFNA(VLOOKUP(CONCATENATE($T$5,$B22,$C22),'HO1'!$A$6:$N$56,14,FALSE),0)</f>
        <v>0</v>
      </c>
      <c r="U22" s="194">
        <f>_xlfn.IFNA(VLOOKUP(CONCATENATE($U$5,$B22,$C22),VIR!$A$6:$N$135,14,FALSE),0)</f>
        <v>0</v>
      </c>
      <c r="V22" s="194">
        <f>_xlfn.IFNA(VLOOKUP(CONCATENATE($UW$5,$B22,$C22),'BUS2'!$A$8:$N$135,14,FALSE),0)</f>
        <v>0</v>
      </c>
      <c r="W22" s="194">
        <f>_xlfn.IFNA(VLOOKUP(CONCATENATE($W$5,$B22,$C22),BEV!$A$8:$N$135,14,FALSE),0)</f>
        <v>0</v>
      </c>
      <c r="X22" s="194">
        <f>_xlfn.IFNA(VLOOKUP(CONCATENATE($X$5,$B22,$C22),'OG2'!$A$6:$N$169,14,FALSE),0)</f>
        <v>7</v>
      </c>
      <c r="Y22" s="194">
        <f>_xlfn.IFNA(VLOOKUP(CONCATENATE($Y$5,$B22,$C22),'SER2'!$A$6:$N$133,14,FALSE),0)</f>
        <v>0</v>
      </c>
      <c r="Z22" s="194">
        <f>_xlfn.IFNA(VLOOKUP(CONCATENATE($Z$5,$B22,$C22),'DRY2'!$A$6:$N$133,14,FALSE),0)</f>
        <v>0</v>
      </c>
      <c r="AA22" s="194">
        <f>_xlfn.IFNA(VLOOKUP(CONCATENATE($AA$5,$B22,$C22),'BUN1'!$A$6:$N$124,14,FALSE),0)</f>
        <v>0</v>
      </c>
      <c r="AB22" s="194">
        <f>_xlfn.IFNA(VLOOKUP(CONCATENATE($AB$5,$B22,$C22),BAL!$A$6:$N$124,14,FALSE),0)</f>
        <v>0</v>
      </c>
      <c r="AC22" s="194">
        <f>_xlfn.IFNA(VLOOKUP(CONCATENATE($AC$5,$B22,$C22),'MR1'!$A$6:$N$135,14,FALSE),0)</f>
        <v>0</v>
      </c>
      <c r="AD22" s="194">
        <f>_xlfn.IFNA(VLOOKUP(CONCATENATE($AD$5,$B22,$C22),'CAP2'!$A$6:$O$129,14,FALSE),0)</f>
        <v>0</v>
      </c>
      <c r="AE22" s="194">
        <f>_xlfn.IFNA(VLOOKUP(CONCATENATE($AE$5,$B22,$C22),'ESP2'!$A$6:$O$129,14,FALSE),0)</f>
        <v>0</v>
      </c>
      <c r="AF22" s="194">
        <f>_xlfn.IFNA(VLOOKUP(CONCATENATE($AF$5,$B22,$C22),'BUN2'!$A$6:$N$134,14,FALSE),0)</f>
        <v>0</v>
      </c>
      <c r="AG22" s="194">
        <f>_xlfn.IFNA(VLOOKUP(CONCATENATE($AG$5,$B22,$C22),SC!$A$6:$N$135,14,FALSE),0)</f>
        <v>0</v>
      </c>
      <c r="AH22" s="194">
        <f>_xlfn.IFNA(VLOOKUP(CONCATENATE($AH$5,$B22,$C22),'OG3'!$A$6:$N$131,14,FALSE),0)</f>
        <v>0</v>
      </c>
      <c r="AI22" s="194">
        <f>_xlfn.IFNA(VLOOKUP(CONCATENATE($AI$5,$B22,$C22),'MR2'!$A$6:$N$131,14,FALSE),0)</f>
        <v>0</v>
      </c>
      <c r="AJ22" s="194">
        <f>_xlfn.IFNA(VLOOKUP(CONCATENATE($AJ$5,$B22,$C22),'BUS3'!$A$6:$N$135,14,FALSE),0)</f>
        <v>0</v>
      </c>
      <c r="AK22" s="194">
        <f>_xlfn.IFNA(VLOOKUP(CONCATENATE($AK$5,$B22,$C22),'ESP4'!$A$6:$N$135,14,FALSE),0)</f>
        <v>0</v>
      </c>
      <c r="AL22" s="195">
        <f>_xlfn.IFNA(VLOOKUP(CONCATENATE($AL$5,$B22,$C22),FEST!$A$6:$N$133,14,FALSE),0)</f>
        <v>0</v>
      </c>
      <c r="AM22" s="195">
        <f>_xlfn.IFNA(VLOOKUP(CONCATENATE($AM$5,$B22,$C22),'MR3'!$A$6:$N$133,14,FALSE),0)</f>
        <v>0</v>
      </c>
      <c r="AN22" s="195">
        <f>_xlfn.IFNA(VLOOKUP(CONCATENATE($AN$5,$B22,$C22),'BUS4'!$A$6:$N$133,14,FALSE),0)</f>
        <v>0</v>
      </c>
      <c r="AO22" s="195">
        <f>_xlfn.IFNA(VLOOKUP(CONCATENATE($AO$5,$B22,$C22),'MR3'!$A$6:$N$77,14,FALSE),0)</f>
        <v>0</v>
      </c>
      <c r="AP22" s="195"/>
      <c r="AQ22" s="195"/>
      <c r="AR22" s="195"/>
      <c r="AS22" s="195"/>
      <c r="AT22" s="453"/>
      <c r="AU22" s="402"/>
      <c r="AV22" s="77"/>
    </row>
    <row r="23" spans="1:48" x14ac:dyDescent="0.3">
      <c r="A23" s="822"/>
      <c r="B23" s="29" t="s">
        <v>209</v>
      </c>
      <c r="C23" s="30" t="s">
        <v>211</v>
      </c>
      <c r="D23" s="30"/>
      <c r="E23" s="30" t="s">
        <v>201</v>
      </c>
      <c r="F23" s="31">
        <v>45376</v>
      </c>
      <c r="G23" s="32">
        <v>14</v>
      </c>
      <c r="H23" s="33">
        <f t="shared" si="0"/>
        <v>0</v>
      </c>
      <c r="I23" s="34">
        <f t="shared" si="1"/>
        <v>0</v>
      </c>
      <c r="J23" s="32">
        <f t="shared" si="2"/>
        <v>11</v>
      </c>
      <c r="K23" s="194">
        <f>_xlfn.IFNA(VLOOKUP(CONCATENATE($K$5,$B23,$C23),'ESP1'!$A$6:$N$135,14,FALSE),0)</f>
        <v>0</v>
      </c>
      <c r="L23" s="194">
        <f>_xlfn.IFNA(VLOOKUP(CONCATENATE($L$5,$B23,$C23),'CAP1'!$A$6:$N$107,14,FALSE),0)</f>
        <v>0</v>
      </c>
      <c r="M23" s="194">
        <f>_xlfn.IFNA(VLOOKUP(CONCATENATE(M$5,$B23,$C23),WEST!$A$6:$N$107,14,FALSE),0)</f>
        <v>0</v>
      </c>
      <c r="N23" s="194">
        <f>_xlfn.IFNA(VLOOKUP(CONCATENATE($N$5,$B23,$C23),MUR!$A$6:$N$95,14,FALSE),0)</f>
        <v>0</v>
      </c>
      <c r="O23" s="194">
        <f>_xlfn.IFNA(VLOOKUP(CONCATENATE($O$5,$B23,$C23),'SER1'!$A$6:$N$110,14,FALSE),0)</f>
        <v>0</v>
      </c>
      <c r="P23" s="194">
        <f>_xlfn.IFNA(VLOOKUP(CONCATENATE($P$5,$B23,$C23),'BUS1'!$A$6:$N$135,14,FALSE),0)</f>
        <v>0</v>
      </c>
      <c r="Q23" s="194">
        <f>_xlfn.IFNA(VLOOKUP(CONCATENATE($Q$5,$B23,$C23),'OG1'!$A$6:$N$135,14,FALSE),0)</f>
        <v>0</v>
      </c>
      <c r="R23" s="194">
        <f>_xlfn.IFNA(VLOOKUP(CONCATENATE($RR$5,$B23,$C23),'DRY1'!$A$6:$N$133,14,FALSE),0)</f>
        <v>0</v>
      </c>
      <c r="S23" s="194">
        <f>_xlfn.IFNA(VLOOKUP(CONCATENATE($S$5,$B23,$C23),DARD!G25,FALSE),0)</f>
        <v>0</v>
      </c>
      <c r="T23" s="194">
        <f>_xlfn.IFNA(VLOOKUP(CONCATENATE($T$5,$B23,$C23),'HO1'!$A$6:$N$56,14,FALSE),0)</f>
        <v>0</v>
      </c>
      <c r="U23" s="194">
        <f>_xlfn.IFNA(VLOOKUP(CONCATENATE($U$5,$B23,$C23),VIR!$A$6:$N$135,14,FALSE),0)</f>
        <v>0</v>
      </c>
      <c r="V23" s="194">
        <f>_xlfn.IFNA(VLOOKUP(CONCATENATE($UW$5,$B23,$C23),'BUS2'!$A$8:$N$135,14,FALSE),0)</f>
        <v>0</v>
      </c>
      <c r="W23" s="194">
        <f>_xlfn.IFNA(VLOOKUP(CONCATENATE($W$5,$B23,$C23),BEV!$A$8:$N$135,14,FALSE),0)</f>
        <v>0</v>
      </c>
      <c r="X23" s="194">
        <f>_xlfn.IFNA(VLOOKUP(CONCATENATE($X$5,$B23,$C23),'OG2'!$A$6:$N$169,14,FALSE),0)</f>
        <v>0</v>
      </c>
      <c r="Y23" s="194">
        <f>_xlfn.IFNA(VLOOKUP(CONCATENATE($Y$5,$B23,$C23),'SER2'!$A$6:$N$133,14,FALSE),0)</f>
        <v>0</v>
      </c>
      <c r="Z23" s="194">
        <f>_xlfn.IFNA(VLOOKUP(CONCATENATE($Z$5,$B23,$C23),'DRY2'!$A$6:$N$133,14,FALSE),0)</f>
        <v>0</v>
      </c>
      <c r="AA23" s="194">
        <f>_xlfn.IFNA(VLOOKUP(CONCATENATE($AA$5,$B23,$C23),'BUN1'!$A$6:$N$124,14,FALSE),0)</f>
        <v>0</v>
      </c>
      <c r="AB23" s="194">
        <f>_xlfn.IFNA(VLOOKUP(CONCATENATE($AB$5,$B23,$C23),BAL!$A$6:$N$124,14,FALSE),0)</f>
        <v>0</v>
      </c>
      <c r="AC23" s="194">
        <f>_xlfn.IFNA(VLOOKUP(CONCATENATE($AC$5,$B23,$C23),'MR1'!$A$6:$N$135,14,FALSE),0)</f>
        <v>0</v>
      </c>
      <c r="AD23" s="194">
        <f>_xlfn.IFNA(VLOOKUP(CONCATENATE($AD$5,$B23,$C23),'CAP2'!$A$6:$O$129,14,FALSE),0)</f>
        <v>0</v>
      </c>
      <c r="AE23" s="194">
        <f>_xlfn.IFNA(VLOOKUP(CONCATENATE($AE$5,$B23,$C23),'ESP2'!$A$6:$O$129,14,FALSE),0)</f>
        <v>0</v>
      </c>
      <c r="AF23" s="194">
        <f>_xlfn.IFNA(VLOOKUP(CONCATENATE($AF$5,$B23,$C23),'BUN2'!$A$6:$N$134,14,FALSE),0)</f>
        <v>0</v>
      </c>
      <c r="AG23" s="194">
        <f>_xlfn.IFNA(VLOOKUP(CONCATENATE($AG$5,$B23,$C23),SC!$A$6:$N$135,14,FALSE),0)</f>
        <v>0</v>
      </c>
      <c r="AH23" s="194">
        <f>_xlfn.IFNA(VLOOKUP(CONCATENATE($AH$5,$B23,$C23),'OG3'!$A$6:$N$131,14,FALSE),0)</f>
        <v>0</v>
      </c>
      <c r="AI23" s="194">
        <f>_xlfn.IFNA(VLOOKUP(CONCATENATE($AI$5,$B23,$C23),'MR2'!$A$6:$N$131,14,FALSE),0)</f>
        <v>0</v>
      </c>
      <c r="AJ23" s="194">
        <f>_xlfn.IFNA(VLOOKUP(CONCATENATE($AJ$5,$B23,$C23),'BUS3'!$A$6:$N$135,14,FALSE),0)</f>
        <v>0</v>
      </c>
      <c r="AK23" s="194">
        <f>_xlfn.IFNA(VLOOKUP(CONCATENATE($AK$5,$B23,$C23),'ESP4'!$A$6:$N$135,14,FALSE),0)</f>
        <v>0</v>
      </c>
      <c r="AL23" s="195">
        <f>_xlfn.IFNA(VLOOKUP(CONCATENATE($AL$5,$B23,$C23),FEST!$A$6:$N$133,14,FALSE),0)</f>
        <v>0</v>
      </c>
      <c r="AM23" s="195">
        <f>_xlfn.IFNA(VLOOKUP(CONCATENATE($AM$5,$B23,$C23),'MR3'!$A$6:$N$133,14,FALSE),0)</f>
        <v>0</v>
      </c>
      <c r="AN23" s="195">
        <f>_xlfn.IFNA(VLOOKUP(CONCATENATE($AN$5,$B23,$C23),'BUS4'!$A$6:$N$133,14,FALSE),0)</f>
        <v>0</v>
      </c>
      <c r="AO23" s="195">
        <f>_xlfn.IFNA(VLOOKUP(CONCATENATE($AO$5,$B23,$C23),'MR3'!$A$6:$N$77,14,FALSE),0)</f>
        <v>0</v>
      </c>
      <c r="AP23" s="195"/>
      <c r="AQ23" s="195"/>
      <c r="AR23" s="195"/>
      <c r="AS23" s="195"/>
      <c r="AT23" s="453"/>
      <c r="AU23" s="402"/>
      <c r="AV23" s="77"/>
    </row>
    <row r="24" spans="1:48" x14ac:dyDescent="0.3">
      <c r="A24" s="822"/>
      <c r="B24" s="29" t="s">
        <v>266</v>
      </c>
      <c r="C24" s="30" t="s">
        <v>802</v>
      </c>
      <c r="D24" s="30"/>
      <c r="E24" s="30" t="s">
        <v>200</v>
      </c>
      <c r="F24" s="31">
        <v>45374</v>
      </c>
      <c r="G24" s="32">
        <v>14</v>
      </c>
      <c r="H24" s="33">
        <f t="shared" si="0"/>
        <v>0</v>
      </c>
      <c r="I24" s="34">
        <f t="shared" si="1"/>
        <v>0</v>
      </c>
      <c r="J24" s="32">
        <f t="shared" si="2"/>
        <v>11</v>
      </c>
      <c r="K24" s="194">
        <f>_xlfn.IFNA(VLOOKUP(CONCATENATE($K$5,$B24,$C24),'ESP1'!$A$6:$N$135,14,FALSE),0)</f>
        <v>0</v>
      </c>
      <c r="L24" s="194">
        <f>_xlfn.IFNA(VLOOKUP(CONCATENATE($L$5,$B24,$C24),'CAP1'!$A$6:$N$107,14,FALSE),0)</f>
        <v>0</v>
      </c>
      <c r="M24" s="194">
        <f>_xlfn.IFNA(VLOOKUP(CONCATENATE(M$5,$B24,$C24),WEST!$A$6:$N$107,14,FALSE),0)</f>
        <v>0</v>
      </c>
      <c r="N24" s="194">
        <f>_xlfn.IFNA(VLOOKUP(CONCATENATE($N$5,$B24,$C24),MUR!$A$6:$N$95,14,FALSE),0)</f>
        <v>0</v>
      </c>
      <c r="O24" s="194">
        <f>_xlfn.IFNA(VLOOKUP(CONCATENATE($O$5,$B24,$C24),'SER1'!$A$6:$N$110,14,FALSE),0)</f>
        <v>0</v>
      </c>
      <c r="P24" s="194">
        <f>_xlfn.IFNA(VLOOKUP(CONCATENATE($P$5,$B24,$C24),'BUS1'!$A$6:$N$135,14,FALSE),0)</f>
        <v>0</v>
      </c>
      <c r="Q24" s="194">
        <f>_xlfn.IFNA(VLOOKUP(CONCATENATE($Q$5,$B24,$C24),'OG1'!$A$6:$N$135,14,FALSE),0)</f>
        <v>0</v>
      </c>
      <c r="R24" s="194">
        <f>_xlfn.IFNA(VLOOKUP(CONCATENATE($RR$5,$B24,$C24),'DRY1'!$A$6:$N$133,14,FALSE),0)</f>
        <v>0</v>
      </c>
      <c r="S24" s="194">
        <f>_xlfn.IFNA(VLOOKUP(CONCATENATE($S$5,$B24,$C24),DARD!G26,FALSE),0)</f>
        <v>0</v>
      </c>
      <c r="T24" s="194">
        <f>_xlfn.IFNA(VLOOKUP(CONCATENATE($T$5,$B24,$C24),'HO1'!$A$6:$N$56,14,FALSE),0)</f>
        <v>0</v>
      </c>
      <c r="U24" s="194">
        <f>_xlfn.IFNA(VLOOKUP(CONCATENATE($U$5,$B24,$C24),VIR!$A$6:$N$135,14,FALSE),0)</f>
        <v>0</v>
      </c>
      <c r="V24" s="194">
        <f>_xlfn.IFNA(VLOOKUP(CONCATENATE($UW$5,$B24,$C24),'BUS2'!$A$8:$N$135,14,FALSE),0)</f>
        <v>0</v>
      </c>
      <c r="W24" s="194">
        <f>_xlfn.IFNA(VLOOKUP(CONCATENATE($W$5,$B24,$C24),BEV!$A$8:$N$135,14,FALSE),0)</f>
        <v>0</v>
      </c>
      <c r="X24" s="194">
        <f>_xlfn.IFNA(VLOOKUP(CONCATENATE($X$5,$B24,$C24),'OG2'!$A$6:$N$169,14,FALSE),0)</f>
        <v>0</v>
      </c>
      <c r="Y24" s="194">
        <f>_xlfn.IFNA(VLOOKUP(CONCATENATE($Y$5,$B24,$C24),'SER2'!$A$6:$N$133,14,FALSE),0)</f>
        <v>0</v>
      </c>
      <c r="Z24" s="194">
        <f>_xlfn.IFNA(VLOOKUP(CONCATENATE($Z$5,$B24,$C24),'DRY2'!$A$6:$N$133,14,FALSE),0)</f>
        <v>0</v>
      </c>
      <c r="AA24" s="194">
        <f>_xlfn.IFNA(VLOOKUP(CONCATENATE($AA$5,$B24,$C24),'BUN1'!$A$6:$N$124,14,FALSE),0)</f>
        <v>0</v>
      </c>
      <c r="AB24" s="194">
        <f>_xlfn.IFNA(VLOOKUP(CONCATENATE($AB$5,$B24,$C24),BAL!$A$6:$N$124,14,FALSE),0)</f>
        <v>0</v>
      </c>
      <c r="AC24" s="194">
        <f>_xlfn.IFNA(VLOOKUP(CONCATENATE($AC$5,$B24,$C24),'MR1'!$A$6:$N$135,14,FALSE),0)</f>
        <v>0</v>
      </c>
      <c r="AD24" s="194">
        <f>_xlfn.IFNA(VLOOKUP(CONCATENATE($AD$5,$B24,$C24),'CAP2'!$A$6:$O$129,14,FALSE),0)</f>
        <v>0</v>
      </c>
      <c r="AE24" s="194">
        <f>_xlfn.IFNA(VLOOKUP(CONCATENATE($AE$5,$B24,$C24),'ESP2'!$A$6:$O$129,14,FALSE),0)</f>
        <v>0</v>
      </c>
      <c r="AF24" s="194">
        <f>_xlfn.IFNA(VLOOKUP(CONCATENATE($AF$5,$B24,$C24),'BUN2'!$A$6:$N$134,14,FALSE),0)</f>
        <v>0</v>
      </c>
      <c r="AG24" s="194">
        <f>_xlfn.IFNA(VLOOKUP(CONCATENATE($AG$5,$B24,$C24),SC!$A$6:$N$135,14,FALSE),0)</f>
        <v>0</v>
      </c>
      <c r="AH24" s="194">
        <f>_xlfn.IFNA(VLOOKUP(CONCATENATE($AH$5,$B24,$C24),'OG3'!$A$6:$N$131,14,FALSE),0)</f>
        <v>0</v>
      </c>
      <c r="AI24" s="194">
        <f>_xlfn.IFNA(VLOOKUP(CONCATENATE($AI$5,$B24,$C24),'MR2'!$A$6:$N$131,14,FALSE),0)</f>
        <v>0</v>
      </c>
      <c r="AJ24" s="194">
        <f>_xlfn.IFNA(VLOOKUP(CONCATENATE($AJ$5,$B24,$C24),'BUS3'!$A$6:$N$135,14,FALSE),0)</f>
        <v>0</v>
      </c>
      <c r="AK24" s="194">
        <f>_xlfn.IFNA(VLOOKUP(CONCATENATE($AK$5,$B24,$C24),'ESP4'!$A$6:$N$135,14,FALSE),0)</f>
        <v>0</v>
      </c>
      <c r="AL24" s="195">
        <f>_xlfn.IFNA(VLOOKUP(CONCATENATE($AL$5,$B24,$C24),FEST!$A$6:$N$133,14,FALSE),0)</f>
        <v>0</v>
      </c>
      <c r="AM24" s="195">
        <f>_xlfn.IFNA(VLOOKUP(CONCATENATE($AM$5,$B24,$C24),'MR3'!$A$6:$N$133,14,FALSE),0)</f>
        <v>0</v>
      </c>
      <c r="AN24" s="195">
        <f>_xlfn.IFNA(VLOOKUP(CONCATENATE($AN$5,$B24,$C24),'BUS4'!$A$6:$N$133,14,FALSE),0)</f>
        <v>0</v>
      </c>
      <c r="AO24" s="195">
        <f>_xlfn.IFNA(VLOOKUP(CONCATENATE($AO$5,$B24,$C24),'MR3'!$A$6:$N$77,14,FALSE),0)</f>
        <v>0</v>
      </c>
      <c r="AP24" s="195"/>
      <c r="AQ24" s="195"/>
      <c r="AR24" s="195"/>
      <c r="AS24" s="195"/>
      <c r="AT24" s="453"/>
      <c r="AU24" s="402"/>
      <c r="AV24" s="77"/>
    </row>
    <row r="25" spans="1:48" x14ac:dyDescent="0.3">
      <c r="A25" s="822"/>
      <c r="B25" s="29" t="s">
        <v>214</v>
      </c>
      <c r="C25" s="30" t="s">
        <v>215</v>
      </c>
      <c r="D25" s="30"/>
      <c r="E25" s="30" t="s">
        <v>203</v>
      </c>
      <c r="F25" s="31">
        <v>45499</v>
      </c>
      <c r="G25" s="32">
        <v>16</v>
      </c>
      <c r="H25" s="33">
        <f t="shared" si="0"/>
        <v>0</v>
      </c>
      <c r="I25" s="34">
        <f t="shared" si="1"/>
        <v>0</v>
      </c>
      <c r="J25" s="32">
        <f t="shared" si="2"/>
        <v>11</v>
      </c>
      <c r="K25" s="194">
        <f>_xlfn.IFNA(VLOOKUP(CONCATENATE($K$5,$B25,$C25),'ESP1'!$A$6:$N$135,14,FALSE),0)</f>
        <v>0</v>
      </c>
      <c r="L25" s="194">
        <f>_xlfn.IFNA(VLOOKUP(CONCATENATE($L$5,$B25,$C25),'CAP1'!$A$6:$N$107,14,FALSE),0)</f>
        <v>0</v>
      </c>
      <c r="M25" s="194">
        <f>_xlfn.IFNA(VLOOKUP(CONCATENATE(M$5,$B25,$C25),WEST!$A$6:$N$107,14,FALSE),0)</f>
        <v>0</v>
      </c>
      <c r="N25" s="194">
        <f>_xlfn.IFNA(VLOOKUP(CONCATENATE($N$5,$B25,$C25),MUR!$A$6:$N$95,14,FALSE),0)</f>
        <v>0</v>
      </c>
      <c r="O25" s="194">
        <f>_xlfn.IFNA(VLOOKUP(CONCATENATE($O$5,$B25,$C25),'SER1'!$A$6:$N$110,14,FALSE),0)</f>
        <v>0</v>
      </c>
      <c r="P25" s="194">
        <f>_xlfn.IFNA(VLOOKUP(CONCATENATE($P$5,$B25,$C25),'BUS1'!$A$6:$N$135,14,FALSE),0)</f>
        <v>0</v>
      </c>
      <c r="Q25" s="194">
        <f>_xlfn.IFNA(VLOOKUP(CONCATENATE($Q$5,$B25,$C25),'OG1'!$A$6:$N$135,14,FALSE),0)</f>
        <v>0</v>
      </c>
      <c r="R25" s="194">
        <f>_xlfn.IFNA(VLOOKUP(CONCATENATE($RR$5,$B25,$C25),'DRY1'!$A$6:$N$133,14,FALSE),0)</f>
        <v>0</v>
      </c>
      <c r="S25" s="194">
        <f>_xlfn.IFNA(VLOOKUP(CONCATENATE($S$5,$B25,$C25),DARD!G27,FALSE),0)</f>
        <v>0</v>
      </c>
      <c r="T25" s="194">
        <f>_xlfn.IFNA(VLOOKUP(CONCATENATE($T$5,$B25,$C25),'HO1'!$A$6:$N$56,14,FALSE),0)</f>
        <v>0</v>
      </c>
      <c r="U25" s="194">
        <f>_xlfn.IFNA(VLOOKUP(CONCATENATE($U$5,$B25,$C25),VIR!$A$6:$N$135,14,FALSE),0)</f>
        <v>0</v>
      </c>
      <c r="V25" s="194">
        <f>_xlfn.IFNA(VLOOKUP(CONCATENATE($UW$5,$B25,$C25),'BUS2'!$A$8:$N$135,14,FALSE),0)</f>
        <v>0</v>
      </c>
      <c r="W25" s="194">
        <f>_xlfn.IFNA(VLOOKUP(CONCATENATE($W$5,$B25,$C25),BEV!$A$8:$N$135,14,FALSE),0)</f>
        <v>0</v>
      </c>
      <c r="X25" s="194">
        <f>_xlfn.IFNA(VLOOKUP(CONCATENATE($X$5,$B25,$C25),'OG2'!$A$6:$N$169,14,FALSE),0)</f>
        <v>0</v>
      </c>
      <c r="Y25" s="194">
        <f>_xlfn.IFNA(VLOOKUP(CONCATENATE($Y$5,$B25,$C25),'SER2'!$A$6:$N$133,14,FALSE),0)</f>
        <v>0</v>
      </c>
      <c r="Z25" s="194">
        <f>_xlfn.IFNA(VLOOKUP(CONCATENATE($Z$5,$B25,$C25),'DRY2'!$A$6:$N$133,14,FALSE),0)</f>
        <v>0</v>
      </c>
      <c r="AA25" s="194">
        <f>_xlfn.IFNA(VLOOKUP(CONCATENATE($AA$5,$B25,$C25),'BUN1'!$A$6:$N$124,14,FALSE),0)</f>
        <v>0</v>
      </c>
      <c r="AB25" s="194"/>
      <c r="AC25" s="194">
        <f>_xlfn.IFNA(VLOOKUP(CONCATENATE($AC$5,$B25,$C25),'MR1'!$A$6:$N$135,14,FALSE),0)</f>
        <v>0</v>
      </c>
      <c r="AD25" s="194">
        <f>_xlfn.IFNA(VLOOKUP(CONCATENATE($AD$5,$B25,$C25),'CAP2'!$A$6:$O$129,14,FALSE),0)</f>
        <v>0</v>
      </c>
      <c r="AE25" s="194">
        <f>_xlfn.IFNA(VLOOKUP(CONCATENATE($AE$5,$B25,$C25),'ESP2'!$A$6:$O$129,14,FALSE),0)</f>
        <v>0</v>
      </c>
      <c r="AF25" s="194">
        <f>_xlfn.IFNA(VLOOKUP(CONCATENATE($AF$5,$B25,$C25),'BUN2'!$A$6:$N$134,14,FALSE),0)</f>
        <v>0</v>
      </c>
      <c r="AG25" s="194">
        <f>_xlfn.IFNA(VLOOKUP(CONCATENATE($AG$5,$B25,$C25),SC!$A$6:$N$135,14,FALSE),0)</f>
        <v>0</v>
      </c>
      <c r="AH25" s="194">
        <f>_xlfn.IFNA(VLOOKUP(CONCATENATE($AH$5,$B25,$C25),'OG3'!$A$6:$N$131,14,FALSE),0)</f>
        <v>0</v>
      </c>
      <c r="AI25" s="194">
        <f>_xlfn.IFNA(VLOOKUP(CONCATENATE($AI$5,$B25,$C25),'MR2'!$A$6:$N$131,14,FALSE),0)</f>
        <v>0</v>
      </c>
      <c r="AJ25" s="194">
        <f>_xlfn.IFNA(VLOOKUP(CONCATENATE($AJ$5,$B25,$C25),'BUS3'!$A$6:$N$135,14,FALSE),0)</f>
        <v>0</v>
      </c>
      <c r="AK25" s="194">
        <f>_xlfn.IFNA(VLOOKUP(CONCATENATE($AK$5,$B25,$C25),'ESP4'!$A$6:$N$135,14,FALSE),0)</f>
        <v>0</v>
      </c>
      <c r="AL25" s="195">
        <f>_xlfn.IFNA(VLOOKUP(CONCATENATE($AL$5,$B25,$C25),FEST!$A$6:$N$133,14,FALSE),0)</f>
        <v>0</v>
      </c>
      <c r="AM25" s="195">
        <f>_xlfn.IFNA(VLOOKUP(CONCATENATE($AM$5,$B25,$C25),'MR3'!$A$6:$N$133,14,FALSE),0)</f>
        <v>0</v>
      </c>
      <c r="AN25" s="195">
        <f>_xlfn.IFNA(VLOOKUP(CONCATENATE($AN$5,$B25,$C25),'BUS4'!$A$6:$N$133,14,FALSE),0)</f>
        <v>0</v>
      </c>
      <c r="AO25" s="195">
        <f>_xlfn.IFNA(VLOOKUP(CONCATENATE($AO$5,$B25,$C25),'MR3'!$A$6:$N$77,14,FALSE),0)</f>
        <v>0</v>
      </c>
      <c r="AP25" s="195"/>
      <c r="AQ25" s="195"/>
      <c r="AR25" s="195"/>
      <c r="AS25" s="195"/>
      <c r="AT25" s="453"/>
      <c r="AU25" s="402"/>
      <c r="AV25" s="77"/>
    </row>
    <row r="26" spans="1:48" x14ac:dyDescent="0.3">
      <c r="A26" s="822"/>
      <c r="B26" s="29" t="s">
        <v>672</v>
      </c>
      <c r="C26" s="30" t="s">
        <v>771</v>
      </c>
      <c r="D26" s="30"/>
      <c r="E26" s="30" t="s">
        <v>772</v>
      </c>
      <c r="F26" s="31">
        <v>45503</v>
      </c>
      <c r="G26" s="32">
        <v>14</v>
      </c>
      <c r="H26" s="33">
        <f t="shared" si="0"/>
        <v>0</v>
      </c>
      <c r="I26" s="34">
        <f t="shared" si="1"/>
        <v>0</v>
      </c>
      <c r="J26" s="32">
        <f t="shared" si="2"/>
        <v>11</v>
      </c>
      <c r="K26" s="194">
        <f>_xlfn.IFNA(VLOOKUP(CONCATENATE($K$5,$B26,$C26),'ESP1'!$A$6:$N$135,14,FALSE),0)</f>
        <v>0</v>
      </c>
      <c r="L26" s="194">
        <f>_xlfn.IFNA(VLOOKUP(CONCATENATE($L$5,$B26,$C26),'CAP1'!$A$6:$N$107,14,FALSE),0)</f>
        <v>0</v>
      </c>
      <c r="M26" s="194">
        <f>_xlfn.IFNA(VLOOKUP(CONCATENATE(M$5,$B26,$C26),WEST!$A$6:$N$107,14,FALSE),0)</f>
        <v>0</v>
      </c>
      <c r="N26" s="194">
        <f>_xlfn.IFNA(VLOOKUP(CONCATENATE($N$5,$B26,$C26),MUR!$A$6:$N$95,14,FALSE),0)</f>
        <v>0</v>
      </c>
      <c r="O26" s="194">
        <f>_xlfn.IFNA(VLOOKUP(CONCATENATE($O$5,$B26,$C26),'SER1'!$A$6:$N$110,14,FALSE),0)</f>
        <v>0</v>
      </c>
      <c r="P26" s="194">
        <f>_xlfn.IFNA(VLOOKUP(CONCATENATE($P$5,$B26,$C26),'BUS1'!$A$6:$N$135,14,FALSE),0)</f>
        <v>0</v>
      </c>
      <c r="Q26" s="194">
        <f>_xlfn.IFNA(VLOOKUP(CONCATENATE($Q$5,$B26,$C26),'OG1'!$A$6:$N$135,14,FALSE),0)</f>
        <v>0</v>
      </c>
      <c r="R26" s="194">
        <f>_xlfn.IFNA(VLOOKUP(CONCATENATE($RR$5,$B26,$C26),'DRY1'!$A$6:$N$133,14,FALSE),0)</f>
        <v>0</v>
      </c>
      <c r="S26" s="194">
        <f>_xlfn.IFNA(VLOOKUP(CONCATENATE($S$5,$B26,$C26),DARD!G28,FALSE),0)</f>
        <v>0</v>
      </c>
      <c r="T26" s="194">
        <f>_xlfn.IFNA(VLOOKUP(CONCATENATE($T$5,$B26,$C26),'HO1'!$A$6:$N$56,14,FALSE),0)</f>
        <v>0</v>
      </c>
      <c r="U26" s="194">
        <f>_xlfn.IFNA(VLOOKUP(CONCATENATE($U$5,$B26,$C26),VIR!$A$6:$N$135,14,FALSE),0)</f>
        <v>0</v>
      </c>
      <c r="V26" s="194">
        <f>_xlfn.IFNA(VLOOKUP(CONCATENATE($UW$5,$B26,$C26),'BUS2'!$A$8:$N$135,14,FALSE),0)</f>
        <v>0</v>
      </c>
      <c r="W26" s="194">
        <f>_xlfn.IFNA(VLOOKUP(CONCATENATE($W$5,$B26,$C26),BEV!$A$8:$N$135,14,FALSE),0)</f>
        <v>0</v>
      </c>
      <c r="X26" s="194">
        <f>_xlfn.IFNA(VLOOKUP(CONCATENATE($X$5,$B26,$C26),'OG2'!$A$6:$N$169,14,FALSE),0)</f>
        <v>0</v>
      </c>
      <c r="Y26" s="194">
        <f>_xlfn.IFNA(VLOOKUP(CONCATENATE($Y$5,$B26,$C26),'SER2'!$A$6:$N$133,14,FALSE),0)</f>
        <v>0</v>
      </c>
      <c r="Z26" s="194">
        <f>_xlfn.IFNA(VLOOKUP(CONCATENATE($Z$5,$B26,$C26),'DRY2'!$A$6:$N$133,14,FALSE),0)</f>
        <v>0</v>
      </c>
      <c r="AA26" s="194">
        <f>_xlfn.IFNA(VLOOKUP(CONCATENATE($AA$5,$B26,$C26),'BUN1'!$A$6:$N$124,14,FALSE),0)</f>
        <v>0</v>
      </c>
      <c r="AB26" s="194"/>
      <c r="AC26" s="194">
        <f>_xlfn.IFNA(VLOOKUP(CONCATENATE($AC$5,$B26,$C26),'MR1'!$A$6:$N$135,14,FALSE),0)</f>
        <v>0</v>
      </c>
      <c r="AD26" s="194">
        <f>_xlfn.IFNA(VLOOKUP(CONCATENATE($AD$5,$B26,$C26),'CAP2'!$A$6:$O$129,14,FALSE),0)</f>
        <v>0</v>
      </c>
      <c r="AE26" s="194">
        <f>_xlfn.IFNA(VLOOKUP(CONCATENATE($AE$5,$B26,$C26),'ESP2'!$A$6:$O$129,14,FALSE),0)</f>
        <v>0</v>
      </c>
      <c r="AF26" s="194">
        <f>_xlfn.IFNA(VLOOKUP(CONCATENATE($AF$5,$B26,$C26),'BUN2'!$A$6:$N$134,14,FALSE),0)</f>
        <v>0</v>
      </c>
      <c r="AG26" s="194">
        <f>_xlfn.IFNA(VLOOKUP(CONCATENATE($AG$5,$B26,$C26),SC!$A$6:$N$135,14,FALSE),0)</f>
        <v>0</v>
      </c>
      <c r="AH26" s="194">
        <f>_xlfn.IFNA(VLOOKUP(CONCATENATE($AH$5,$B26,$C26),'OG3'!$A$6:$N$131,14,FALSE),0)</f>
        <v>0</v>
      </c>
      <c r="AI26" s="194">
        <f>_xlfn.IFNA(VLOOKUP(CONCATENATE($AI$5,$B26,$C26),'MR2'!$A$6:$N$131,14,FALSE),0)</f>
        <v>0</v>
      </c>
      <c r="AJ26" s="194">
        <f>_xlfn.IFNA(VLOOKUP(CONCATENATE($AJ$5,$B26,$C26),'BUS3'!$A$6:$N$135,14,FALSE),0)</f>
        <v>0</v>
      </c>
      <c r="AK26" s="194">
        <f>_xlfn.IFNA(VLOOKUP(CONCATENATE($AK$5,$B26,$C26),'ESP4'!$A$6:$N$135,14,FALSE),0)</f>
        <v>0</v>
      </c>
      <c r="AL26" s="195">
        <f>_xlfn.IFNA(VLOOKUP(CONCATENATE($AL$5,$B26,$C26),FEST!$A$6:$N$133,14,FALSE),0)</f>
        <v>0</v>
      </c>
      <c r="AM26" s="195">
        <f>_xlfn.IFNA(VLOOKUP(CONCATENATE($AM$5,$B26,$C26),'MR3'!$A$6:$N$133,14,FALSE),0)</f>
        <v>0</v>
      </c>
      <c r="AN26" s="195">
        <f>_xlfn.IFNA(VLOOKUP(CONCATENATE($AN$5,$B26,$C26),'BUS4'!$A$6:$N$133,14,FALSE),0)</f>
        <v>0</v>
      </c>
      <c r="AO26" s="195">
        <f>_xlfn.IFNA(VLOOKUP(CONCATENATE($AO$5,$B26,$C26),'MR3'!$A$6:$N$77,14,FALSE),0)</f>
        <v>0</v>
      </c>
      <c r="AP26" s="195"/>
      <c r="AQ26" s="195"/>
      <c r="AR26" s="195"/>
      <c r="AS26" s="195"/>
      <c r="AT26" s="453"/>
      <c r="AU26" s="402"/>
      <c r="AV26" s="77"/>
    </row>
    <row r="27" spans="1:48" x14ac:dyDescent="0.3">
      <c r="A27" s="822"/>
      <c r="B27" s="29" t="s">
        <v>728</v>
      </c>
      <c r="C27" s="30" t="s">
        <v>729</v>
      </c>
      <c r="D27" s="30"/>
      <c r="E27" s="30" t="s">
        <v>434</v>
      </c>
      <c r="F27" s="31">
        <v>45532</v>
      </c>
      <c r="G27" s="32">
        <v>14</v>
      </c>
      <c r="H27" s="33">
        <f t="shared" si="0"/>
        <v>0</v>
      </c>
      <c r="I27" s="34">
        <f t="shared" si="1"/>
        <v>0</v>
      </c>
      <c r="J27" s="32">
        <f t="shared" si="2"/>
        <v>11</v>
      </c>
      <c r="K27" s="194">
        <f>_xlfn.IFNA(VLOOKUP(CONCATENATE($K$5,$B27,$C27),'ESP1'!$A$6:$N$135,14,FALSE),0)</f>
        <v>0</v>
      </c>
      <c r="L27" s="194">
        <f>_xlfn.IFNA(VLOOKUP(CONCATENATE($L$5,$B27,$C27),'CAP1'!$A$6:$N$107,14,FALSE),0)</f>
        <v>0</v>
      </c>
      <c r="M27" s="194">
        <f>_xlfn.IFNA(VLOOKUP(CONCATENATE($M$5,$B27,$C27),WEST!$A$6:$N$95,14,FALSE),0)</f>
        <v>0</v>
      </c>
      <c r="N27" s="194">
        <f>_xlfn.IFNA(VLOOKUP(CONCATENATE($N$5,$B27,$C27),MUR!$A$6:$N$95,14,FALSE),0)</f>
        <v>0</v>
      </c>
      <c r="O27" s="194">
        <f>_xlfn.IFNA(VLOOKUP(CONCATENATE($O$5,$B27,$C27),'SER1'!$A$6:$N$110,14,FALSE),0)</f>
        <v>0</v>
      </c>
      <c r="P27" s="194">
        <f>_xlfn.IFNA(VLOOKUP(CONCATENATE($P$5,$B27,$C27),'BUS1'!$A$6:$N$135,14,FALSE),0)</f>
        <v>0</v>
      </c>
      <c r="Q27" s="194">
        <f>_xlfn.IFNA(VLOOKUP(CONCATENATE($Q$5,$B27,$C27),'OG1'!$A$6:$N$135,14,FALSE),0)</f>
        <v>0</v>
      </c>
      <c r="R27" s="194">
        <f>_xlfn.IFNA(VLOOKUP(CONCATENATE($RR$5,$B27,$C27),'DRY1'!$A$6:$N$133,14,FALSE),0)</f>
        <v>0</v>
      </c>
      <c r="S27" s="194">
        <f>_xlfn.IFNA(VLOOKUP(CONCATENATE($S$5,$B27,$C27),DARD!G29,FALSE),0)</f>
        <v>0</v>
      </c>
      <c r="T27" s="194">
        <f>_xlfn.IFNA(VLOOKUP(CONCATENATE($T$5,$B27,$C27),'HO1'!$A$6:$N$56,14,FALSE),0)</f>
        <v>0</v>
      </c>
      <c r="U27" s="194">
        <f>_xlfn.IFNA(VLOOKUP(CONCATENATE($U$5,$B27,$C27),VIR!$A$6:$N$135,14,FALSE),0)</f>
        <v>0</v>
      </c>
      <c r="V27" s="194">
        <f>_xlfn.IFNA(VLOOKUP(CONCATENATE($UW$5,$B27,$C27),'BUS2'!$A$8:$N$135,14,FALSE),0)</f>
        <v>0</v>
      </c>
      <c r="W27" s="194">
        <f>_xlfn.IFNA(VLOOKUP(CONCATENATE($W$5,$B27,$C27),BEV!$A$8:$N$135,14,FALSE),0)</f>
        <v>0</v>
      </c>
      <c r="X27" s="194">
        <f>_xlfn.IFNA(VLOOKUP(CONCATENATE($X$5,$B27,$C27),'OG2'!$A$6:$N$169,14,FALSE),0)</f>
        <v>0</v>
      </c>
      <c r="Y27" s="194">
        <f>_xlfn.IFNA(VLOOKUP(CONCATENATE($Y$5,$B27,$C27),'SER2'!$A$6:$N$133,14,FALSE),0)</f>
        <v>0</v>
      </c>
      <c r="Z27" s="194">
        <f>_xlfn.IFNA(VLOOKUP(CONCATENATE($Z$5,$B27,$C27),'DRY2'!$A$6:$N$133,14,FALSE),0)</f>
        <v>0</v>
      </c>
      <c r="AA27" s="194">
        <f>_xlfn.IFNA(VLOOKUP(CONCATENATE($AA$5,$B27,$C27),'BUN1'!$A$6:$N$124,14,FALSE),0)</f>
        <v>0</v>
      </c>
      <c r="AB27" s="194"/>
      <c r="AC27" s="194">
        <f>_xlfn.IFNA(VLOOKUP(CONCATENATE($AC$5,$B27,$C27),'MR1'!$A$6:$N$135,14,FALSE),0)</f>
        <v>0</v>
      </c>
      <c r="AD27" s="194">
        <f>_xlfn.IFNA(VLOOKUP(CONCATENATE($AD$5,$B27,$C27),'CAP2'!$A$6:$O$129,14,FALSE),0)</f>
        <v>0</v>
      </c>
      <c r="AE27" s="194">
        <f>_xlfn.IFNA(VLOOKUP(CONCATENATE($AE$5,$B27,$C27),'ESP2'!$A$6:$O$129,14,FALSE),0)</f>
        <v>0</v>
      </c>
      <c r="AF27" s="194">
        <f>_xlfn.IFNA(VLOOKUP(CONCATENATE($AF$5,$B27,$C27),'BUN2'!$A$6:$N$134,14,FALSE),0)</f>
        <v>0</v>
      </c>
      <c r="AG27" s="194">
        <f>_xlfn.IFNA(VLOOKUP(CONCATENATE($AG$5,$B27,$C27),SC!$A$6:$N$135,14,FALSE),0)</f>
        <v>0</v>
      </c>
      <c r="AH27" s="194">
        <f>_xlfn.IFNA(VLOOKUP(CONCATENATE($AH$5,$B27,$C27),'OG3'!$A$6:$N$131,14,FALSE),0)</f>
        <v>0</v>
      </c>
      <c r="AI27" s="194">
        <f>_xlfn.IFNA(VLOOKUP(CONCATENATE($AI$5,$B27,$C27),'MR2'!$A$6:$N$131,14,FALSE),0)</f>
        <v>0</v>
      </c>
      <c r="AJ27" s="194">
        <f>_xlfn.IFNA(VLOOKUP(CONCATENATE($AJ$5,$B27,$C27),'BUS3'!$A$6:$N$135,14,FALSE),0)</f>
        <v>0</v>
      </c>
      <c r="AK27" s="194">
        <f>_xlfn.IFNA(VLOOKUP(CONCATENATE($AK$5,$B27,$C27),'ESP4'!$A$6:$N$135,14,FALSE),0)</f>
        <v>0</v>
      </c>
      <c r="AL27" s="195">
        <f>_xlfn.IFNA(VLOOKUP(CONCATENATE($AL$5,$B27,$C27),FEST!$A$6:$N$133,14,FALSE),0)</f>
        <v>0</v>
      </c>
      <c r="AM27" s="195">
        <f>_xlfn.IFNA(VLOOKUP(CONCATENATE($AM$5,$B27,$C27),'MR3'!$A$6:$N$133,14,FALSE),0)</f>
        <v>0</v>
      </c>
      <c r="AN27" s="195">
        <f>_xlfn.IFNA(VLOOKUP(CONCATENATE($AN$5,$B27,$C27),'BUS4'!$A$6:$N$133,14,FALSE),0)</f>
        <v>0</v>
      </c>
      <c r="AO27" s="195">
        <f>_xlfn.IFNA(VLOOKUP(CONCATENATE($AO$5,$B27,$C27),'MR3'!$A$6:$N$77,14,FALSE),0)</f>
        <v>0</v>
      </c>
      <c r="AP27" s="195"/>
      <c r="AQ27" s="195"/>
      <c r="AR27" s="195"/>
      <c r="AS27" s="195"/>
      <c r="AT27" s="453"/>
      <c r="AU27" s="402"/>
      <c r="AV27" s="77"/>
    </row>
    <row r="28" spans="1:48" x14ac:dyDescent="0.3">
      <c r="A28" s="822"/>
      <c r="B28" s="29" t="s">
        <v>482</v>
      </c>
      <c r="C28" s="30" t="s">
        <v>773</v>
      </c>
      <c r="D28" s="30"/>
      <c r="E28" s="30" t="s">
        <v>772</v>
      </c>
      <c r="F28" s="31">
        <v>45532</v>
      </c>
      <c r="G28" s="32">
        <v>15</v>
      </c>
      <c r="H28" s="33">
        <f t="shared" si="0"/>
        <v>0</v>
      </c>
      <c r="I28" s="34">
        <f t="shared" si="1"/>
        <v>0</v>
      </c>
      <c r="J28" s="32">
        <f t="shared" si="2"/>
        <v>11</v>
      </c>
      <c r="K28" s="194">
        <f>_xlfn.IFNA(VLOOKUP(CONCATENATE($K$5,$B28,$C28),'ESP1'!$A$6:$N$135,14,FALSE),0)</f>
        <v>0</v>
      </c>
      <c r="L28" s="194">
        <f>_xlfn.IFNA(VLOOKUP(CONCATENATE($L$5,$B28,$C28),'CAP1'!$A$6:$N$107,14,FALSE),0)</f>
        <v>0</v>
      </c>
      <c r="M28" s="194">
        <f>_xlfn.IFNA(VLOOKUP(CONCATENATE($M$5,$B28,$C28),WEST!$A$6:$N$95,14,FALSE),0)</f>
        <v>0</v>
      </c>
      <c r="N28" s="194">
        <f>_xlfn.IFNA(VLOOKUP(CONCATENATE($N$5,$B28,$C28),MUR!$A$6:$N$95,14,FALSE),0)</f>
        <v>0</v>
      </c>
      <c r="O28" s="194">
        <f>_xlfn.IFNA(VLOOKUP(CONCATENATE($O$5,$B28,$C28),'SER1'!$A$6:$N$110,14,FALSE),0)</f>
        <v>0</v>
      </c>
      <c r="P28" s="194">
        <f>_xlfn.IFNA(VLOOKUP(CONCATENATE($P$5,$B28,$C28),'BUS1'!$A$6:$N$135,14,FALSE),0)</f>
        <v>0</v>
      </c>
      <c r="Q28" s="194">
        <f>_xlfn.IFNA(VLOOKUP(CONCATENATE($Q$5,$B28,$C28),'OG1'!$A$6:$N$135,14,FALSE),0)</f>
        <v>0</v>
      </c>
      <c r="R28" s="194">
        <f>_xlfn.IFNA(VLOOKUP(CONCATENATE($RR$5,$B28,$C28),'DRY1'!$A$6:$N$133,14,FALSE),0)</f>
        <v>0</v>
      </c>
      <c r="S28" s="194">
        <f>_xlfn.IFNA(VLOOKUP(CONCATENATE($S$5,$B28,$C28),DARD!G30,FALSE),0)</f>
        <v>0</v>
      </c>
      <c r="T28" s="194">
        <f>_xlfn.IFNA(VLOOKUP(CONCATENATE($T$5,$B28,$C28),'HO1'!$A$6:$N$56,14,FALSE),0)</f>
        <v>0</v>
      </c>
      <c r="U28" s="194">
        <f>_xlfn.IFNA(VLOOKUP(CONCATENATE($U$5,$B28,$C28),VIR!$A$6:$N$135,14,FALSE),0)</f>
        <v>0</v>
      </c>
      <c r="V28" s="194">
        <f>_xlfn.IFNA(VLOOKUP(CONCATENATE($UW$5,$B28,$C28),'BUS2'!$A$8:$N$135,14,FALSE),0)</f>
        <v>0</v>
      </c>
      <c r="W28" s="194">
        <f>_xlfn.IFNA(VLOOKUP(CONCATENATE($W$5,$B28,$C28),BEV!$A$8:$N$135,14,FALSE),0)</f>
        <v>0</v>
      </c>
      <c r="X28" s="194">
        <f>_xlfn.IFNA(VLOOKUP(CONCATENATE($X$5,$B28,$C28),'OG2'!$A$6:$N$169,14,FALSE),0)</f>
        <v>0</v>
      </c>
      <c r="Y28" s="194">
        <f>_xlfn.IFNA(VLOOKUP(CONCATENATE($Y$5,$B28,$C28),'SER2'!$A$6:$N$133,14,FALSE),0)</f>
        <v>0</v>
      </c>
      <c r="Z28" s="194">
        <f>_xlfn.IFNA(VLOOKUP(CONCATENATE($Z$5,$B28,$C28),'DRY2'!$A$6:$N$133,14,FALSE),0)</f>
        <v>0</v>
      </c>
      <c r="AA28" s="194">
        <f>_xlfn.IFNA(VLOOKUP(CONCATENATE($AA$5,$B28,$C28),'BUN1'!$A$6:$N$124,14,FALSE),0)</f>
        <v>0</v>
      </c>
      <c r="AB28" s="194"/>
      <c r="AC28" s="194">
        <f>_xlfn.IFNA(VLOOKUP(CONCATENATE($AC$5,$B28,$C28),'MR1'!$A$6:$N$135,14,FALSE),0)</f>
        <v>0</v>
      </c>
      <c r="AD28" s="194">
        <f>_xlfn.IFNA(VLOOKUP(CONCATENATE($AD$5,$B28,$C28),'CAP2'!$A$6:$O$129,14,FALSE),0)</f>
        <v>0</v>
      </c>
      <c r="AE28" s="194">
        <f>_xlfn.IFNA(VLOOKUP(CONCATENATE($AE$5,$B28,$C28),'ESP2'!$A$6:$O$129,14,FALSE),0)</f>
        <v>0</v>
      </c>
      <c r="AF28" s="194">
        <f>_xlfn.IFNA(VLOOKUP(CONCATENATE($AF$5,$B28,$C28),'BUN2'!$A$6:$N$134,14,FALSE),0)</f>
        <v>0</v>
      </c>
      <c r="AG28" s="194">
        <f>_xlfn.IFNA(VLOOKUP(CONCATENATE($AG$5,$B28,$C28),SC!$A$6:$N$135,14,FALSE),0)</f>
        <v>0</v>
      </c>
      <c r="AH28" s="194">
        <f>_xlfn.IFNA(VLOOKUP(CONCATENATE($AH$5,$B28,$C28),'OG3'!$A$6:$N$131,14,FALSE),0)</f>
        <v>0</v>
      </c>
      <c r="AI28" s="194">
        <f>_xlfn.IFNA(VLOOKUP(CONCATENATE($AI$5,$B28,$C28),'MR2'!$A$6:$N$131,14,FALSE),0)</f>
        <v>0</v>
      </c>
      <c r="AJ28" s="194">
        <f>_xlfn.IFNA(VLOOKUP(CONCATENATE($AJ$5,$B28,$C28),'BUS3'!$A$6:$N$135,14,FALSE),0)</f>
        <v>0</v>
      </c>
      <c r="AK28" s="194">
        <f>_xlfn.IFNA(VLOOKUP(CONCATENATE($AK$5,$B28,$C28),'ESP4'!$A$6:$N$135,14,FALSE),0)</f>
        <v>0</v>
      </c>
      <c r="AL28" s="195">
        <f>_xlfn.IFNA(VLOOKUP(CONCATENATE($AL$5,$B28,$C28),FEST!$A$6:$N$133,14,FALSE),0)</f>
        <v>0</v>
      </c>
      <c r="AM28" s="195">
        <f>_xlfn.IFNA(VLOOKUP(CONCATENATE($AM$5,$B28,$C28),'MR3'!$A$6:$N$133,14,FALSE),0)</f>
        <v>0</v>
      </c>
      <c r="AN28" s="195">
        <f>_xlfn.IFNA(VLOOKUP(CONCATENATE($AN$5,$B28,$C28),'BUS4'!$A$6:$N$133,14,FALSE),0)</f>
        <v>0</v>
      </c>
      <c r="AO28" s="195">
        <f>_xlfn.IFNA(VLOOKUP(CONCATENATE($AO$5,$B28,$C28),'MR3'!$A$6:$N$77,14,FALSE),0)</f>
        <v>0</v>
      </c>
      <c r="AP28" s="195"/>
      <c r="AQ28" s="195"/>
      <c r="AR28" s="195"/>
      <c r="AS28" s="195"/>
      <c r="AT28" s="453"/>
      <c r="AU28" s="402"/>
      <c r="AV28" s="77"/>
    </row>
    <row r="29" spans="1:48" x14ac:dyDescent="0.3">
      <c r="A29" s="822"/>
      <c r="B29" s="29" t="s">
        <v>482</v>
      </c>
      <c r="C29" s="30" t="s">
        <v>663</v>
      </c>
      <c r="D29" s="30"/>
      <c r="E29" s="30" t="s">
        <v>772</v>
      </c>
      <c r="F29" s="31">
        <v>45532</v>
      </c>
      <c r="G29" s="32">
        <v>15</v>
      </c>
      <c r="H29" s="33">
        <f t="shared" si="0"/>
        <v>2</v>
      </c>
      <c r="I29" s="34">
        <f t="shared" si="1"/>
        <v>11</v>
      </c>
      <c r="J29" s="32">
        <f t="shared" si="2"/>
        <v>2</v>
      </c>
      <c r="K29" s="194">
        <f>_xlfn.IFNA(VLOOKUP(CONCATENATE($K$5,$B29,$C29),'ESP1'!$A$6:$N$135,14,FALSE),0)</f>
        <v>0</v>
      </c>
      <c r="L29" s="194">
        <f>_xlfn.IFNA(VLOOKUP(CONCATENATE($L$5,$B29,$C29),'CAP1'!$A$6:$N$107,14,FALSE),0)</f>
        <v>4</v>
      </c>
      <c r="M29" s="194">
        <f>_xlfn.IFNA(VLOOKUP(CONCATENATE($M$5,$B29,$C29),WEST!$A$6:$N$95,14,FALSE),0)</f>
        <v>0</v>
      </c>
      <c r="N29" s="194">
        <f>_xlfn.IFNA(VLOOKUP(CONCATENATE($N$5,$B29,$C29),MUR!$A$6:$N$95,14,FALSE),0)</f>
        <v>0</v>
      </c>
      <c r="O29" s="194">
        <f>_xlfn.IFNA(VLOOKUP(CONCATENATE($O$5,$B29,$C29),'SER1'!$A$6:$N$110,14,FALSE),0)</f>
        <v>0</v>
      </c>
      <c r="P29" s="194">
        <f>_xlfn.IFNA(VLOOKUP(CONCATENATE($P$5,$B29,$C29),'BUS1'!$A$6:$N$135,14,FALSE),0)</f>
        <v>7</v>
      </c>
      <c r="Q29" s="194">
        <f>_xlfn.IFNA(VLOOKUP(CONCATENATE($Q$5,$B29,$C29),'OG1'!$A$6:$N$135,14,FALSE),0)</f>
        <v>0</v>
      </c>
      <c r="R29" s="194">
        <f>_xlfn.IFNA(VLOOKUP(CONCATENATE($RR$5,$B29,$C29),'DRY1'!$A$6:$N$133,14,FALSE),0)</f>
        <v>0</v>
      </c>
      <c r="S29" s="194">
        <f>_xlfn.IFNA(VLOOKUP(CONCATENATE($S$5,$B29,$C29),DARD!G31,FALSE),0)</f>
        <v>0</v>
      </c>
      <c r="T29" s="194">
        <f>_xlfn.IFNA(VLOOKUP(CONCATENATE($T$5,$B29,$C29),'HO1'!$A$6:$N$56,14,FALSE),0)</f>
        <v>0</v>
      </c>
      <c r="U29" s="194">
        <f>_xlfn.IFNA(VLOOKUP(CONCATENATE($U$5,$B29,$C29),VIR!$A$6:$N$135,14,FALSE),0)</f>
        <v>0</v>
      </c>
      <c r="V29" s="194">
        <f>_xlfn.IFNA(VLOOKUP(CONCATENATE($UW$5,$B29,$C29),'BUS2'!$A$8:$N$135,14,FALSE),0)</f>
        <v>0</v>
      </c>
      <c r="W29" s="194">
        <f>_xlfn.IFNA(VLOOKUP(CONCATENATE($W$5,$B29,$C29),BEV!$A$8:$N$135,14,FALSE),0)</f>
        <v>0</v>
      </c>
      <c r="X29" s="194">
        <f>_xlfn.IFNA(VLOOKUP(CONCATENATE($X$5,$B29,$C29),'OG2'!$A$6:$N$169,14,FALSE),0)</f>
        <v>0</v>
      </c>
      <c r="Y29" s="194">
        <f>_xlfn.IFNA(VLOOKUP(CONCATENATE($Y$5,$B29,$C29),'SER2'!$A$6:$N$133,14,FALSE),0)</f>
        <v>0</v>
      </c>
      <c r="Z29" s="194">
        <f>_xlfn.IFNA(VLOOKUP(CONCATENATE($Z$5,$B29,$C29),'DRY2'!$A$6:$N$133,14,FALSE),0)</f>
        <v>0</v>
      </c>
      <c r="AA29" s="194">
        <f>_xlfn.IFNA(VLOOKUP(CONCATENATE($AA$5,$B29,$C29),'BUN1'!$A$6:$N$124,14,FALSE),0)</f>
        <v>0</v>
      </c>
      <c r="AB29" s="194"/>
      <c r="AC29" s="194">
        <f>_xlfn.IFNA(VLOOKUP(CONCATENATE($AC$5,$B29,$C29),'MR1'!$A$6:$N$135,14,FALSE),0)</f>
        <v>0</v>
      </c>
      <c r="AD29" s="194">
        <f>_xlfn.IFNA(VLOOKUP(CONCATENATE($AD$5,$B29,$C29),'CAP2'!$A$6:$O$129,14,FALSE),0)</f>
        <v>0</v>
      </c>
      <c r="AE29" s="194">
        <f>_xlfn.IFNA(VLOOKUP(CONCATENATE($AE$5,$B29,$C29),'ESP2'!$A$6:$O$129,14,FALSE),0)</f>
        <v>0</v>
      </c>
      <c r="AF29" s="194">
        <f>_xlfn.IFNA(VLOOKUP(CONCATENATE($AF$5,$B29,$C29),'BUN2'!$A$6:$N$134,14,FALSE),0)</f>
        <v>0</v>
      </c>
      <c r="AG29" s="194">
        <f>_xlfn.IFNA(VLOOKUP(CONCATENATE($AG$5,$B29,$C29),SC!$A$6:$N$135,14,FALSE),0)</f>
        <v>0</v>
      </c>
      <c r="AH29" s="194">
        <f>_xlfn.IFNA(VLOOKUP(CONCATENATE($AH$5,$B29,$C29),'OG3'!$A$6:$N$131,14,FALSE),0)</f>
        <v>0</v>
      </c>
      <c r="AI29" s="194">
        <f>_xlfn.IFNA(VLOOKUP(CONCATENATE($AI$5,$B29,$C29),'MR2'!$A$6:$N$131,14,FALSE),0)</f>
        <v>0</v>
      </c>
      <c r="AJ29" s="194">
        <f>_xlfn.IFNA(VLOOKUP(CONCATENATE($AJ$5,$B29,$C29),'BUS3'!$A$6:$N$135,14,FALSE),0)</f>
        <v>0</v>
      </c>
      <c r="AK29" s="194">
        <f>_xlfn.IFNA(VLOOKUP(CONCATENATE($AK$5,$B29,$C29),'ESP4'!$A$6:$N$135,14,FALSE),0)</f>
        <v>0</v>
      </c>
      <c r="AL29" s="195">
        <f>_xlfn.IFNA(VLOOKUP(CONCATENATE($AL$5,$B29,$C29),FEST!$A$6:$N$133,14,FALSE),0)</f>
        <v>0</v>
      </c>
      <c r="AM29" s="195">
        <f>_xlfn.IFNA(VLOOKUP(CONCATENATE($AM$5,$B29,$C29),'MR3'!$A$6:$N$133,14,FALSE),0)</f>
        <v>0</v>
      </c>
      <c r="AN29" s="195">
        <f>_xlfn.IFNA(VLOOKUP(CONCATENATE($AN$5,$B29,$C29),'BUS4'!$A$6:$N$133,14,FALSE),0)</f>
        <v>0</v>
      </c>
      <c r="AO29" s="195">
        <f>_xlfn.IFNA(VLOOKUP(CONCATENATE($AO$5,$B29,$C29),'MR3'!$A$6:$N$77,14,FALSE),0)</f>
        <v>0</v>
      </c>
      <c r="AP29" s="195"/>
      <c r="AQ29" s="195"/>
      <c r="AR29" s="195"/>
      <c r="AS29" s="195"/>
      <c r="AT29" s="453"/>
      <c r="AU29" s="402"/>
      <c r="AV29" s="77"/>
    </row>
    <row r="30" spans="1:48" x14ac:dyDescent="0.3">
      <c r="A30" s="822"/>
      <c r="B30" s="29" t="s">
        <v>484</v>
      </c>
      <c r="C30" s="30" t="s">
        <v>485</v>
      </c>
      <c r="D30" s="30"/>
      <c r="E30" s="30" t="s">
        <v>198</v>
      </c>
      <c r="F30" s="31">
        <v>45532</v>
      </c>
      <c r="G30" s="32">
        <v>14</v>
      </c>
      <c r="H30" s="33">
        <f t="shared" si="0"/>
        <v>2</v>
      </c>
      <c r="I30" s="34">
        <f t="shared" si="1"/>
        <v>12</v>
      </c>
      <c r="J30" s="32">
        <f t="shared" si="2"/>
        <v>1</v>
      </c>
      <c r="K30" s="194">
        <f>_xlfn.IFNA(VLOOKUP(CONCATENATE($K$5,$B30,$C30),'ESP1'!$A$6:$N$135,14,FALSE),0)</f>
        <v>0</v>
      </c>
      <c r="L30" s="194">
        <f>_xlfn.IFNA(VLOOKUP(CONCATENATE($L$5,$B30,$C30),'CAP1'!$A$6:$N$107,14,FALSE),0)</f>
        <v>7</v>
      </c>
      <c r="M30" s="194">
        <f>_xlfn.IFNA(VLOOKUP(CONCATENATE($M$5,$B30,$C30),WEST!$A$6:$N$95,14,FALSE),0)</f>
        <v>0</v>
      </c>
      <c r="N30" s="194">
        <f>_xlfn.IFNA(VLOOKUP(CONCATENATE($N$5,$B30,$C30),MUR!$A$6:$N$95,14,FALSE),0)</f>
        <v>0</v>
      </c>
      <c r="O30" s="194">
        <f>_xlfn.IFNA(VLOOKUP(CONCATENATE($O$5,$B30,$C30),'SER1'!$A$6:$N$110,14,FALSE),0)</f>
        <v>0</v>
      </c>
      <c r="P30" s="194">
        <f>_xlfn.IFNA(VLOOKUP(CONCATENATE($P$5,$B30,$C30),'BUS1'!$A$6:$N$135,14,FALSE),0)</f>
        <v>0</v>
      </c>
      <c r="Q30" s="194">
        <f>_xlfn.IFNA(VLOOKUP(CONCATENATE($Q$5,$B30,$C30),'OG1'!$A$6:$N$135,14,FALSE),0)</f>
        <v>0</v>
      </c>
      <c r="R30" s="194">
        <f>_xlfn.IFNA(VLOOKUP(CONCATENATE($RR$5,$B30,$C30),'DRY1'!$A$6:$N$133,14,FALSE),0)</f>
        <v>0</v>
      </c>
      <c r="S30" s="194">
        <f>_xlfn.IFNA(VLOOKUP(CONCATENATE($S$5,$B30,$C30),DARD!G32,FALSE),0)</f>
        <v>0</v>
      </c>
      <c r="T30" s="194">
        <f>_xlfn.IFNA(VLOOKUP(CONCATENATE($T$5,$B30,$C30),'HO1'!$A$6:$N$56,14,FALSE),0)</f>
        <v>0</v>
      </c>
      <c r="U30" s="194">
        <f>_xlfn.IFNA(VLOOKUP(CONCATENATE($U$5,$B30,$C30),VIR!$A$6:$N$135,14,FALSE),0)</f>
        <v>0</v>
      </c>
      <c r="V30" s="194">
        <f>_xlfn.IFNA(VLOOKUP(CONCATENATE($UW$5,$B30,$C30),'BUS2'!$A$8:$N$135,14,FALSE),0)</f>
        <v>0</v>
      </c>
      <c r="W30" s="194">
        <f>_xlfn.IFNA(VLOOKUP(CONCATENATE($W$5,$B30,$C30),BEV!$A$8:$N$135,14,FALSE),0)</f>
        <v>0</v>
      </c>
      <c r="X30" s="194">
        <f>_xlfn.IFNA(VLOOKUP(CONCATENATE($X$5,$B30,$C30),'OG2'!$A$6:$N$169,14,FALSE),0)</f>
        <v>0</v>
      </c>
      <c r="Y30" s="194">
        <f>_xlfn.IFNA(VLOOKUP(CONCATENATE($Y$5,$B30,$C30),'SER2'!$A$6:$N$133,14,FALSE),0)</f>
        <v>0</v>
      </c>
      <c r="Z30" s="194">
        <f>_xlfn.IFNA(VLOOKUP(CONCATENATE($Z$5,$B30,$C30),'DRY2'!$A$6:$N$133,14,FALSE),0)</f>
        <v>0</v>
      </c>
      <c r="AA30" s="194">
        <f>_xlfn.IFNA(VLOOKUP(CONCATENATE($AA$5,$B30,$C30),'BUN1'!$A$6:$N$124,14,FALSE),0)</f>
        <v>0</v>
      </c>
      <c r="AB30" s="194"/>
      <c r="AC30" s="194">
        <f>_xlfn.IFNA(VLOOKUP(CONCATENATE($AC$5,$B30,$C30),'MR1'!$A$6:$N$135,14,FALSE),0)</f>
        <v>0</v>
      </c>
      <c r="AD30" s="194">
        <f>_xlfn.IFNA(VLOOKUP(CONCATENATE($AD$5,$B30,$C30),'CAP2'!$A$6:$O$129,14,FALSE),0)</f>
        <v>5</v>
      </c>
      <c r="AE30" s="194">
        <f>_xlfn.IFNA(VLOOKUP(CONCATENATE($AE$5,$B30,$C30),'ESP2'!$A$6:$O$129,14,FALSE),0)</f>
        <v>0</v>
      </c>
      <c r="AF30" s="194">
        <f>_xlfn.IFNA(VLOOKUP(CONCATENATE($AF$5,$B30,$C30),'BUN2'!$A$6:$N$134,14,FALSE),0)</f>
        <v>0</v>
      </c>
      <c r="AG30" s="194">
        <f>_xlfn.IFNA(VLOOKUP(CONCATENATE($AG$5,$B30,$C30),SC!$A$6:$N$135,14,FALSE),0)</f>
        <v>0</v>
      </c>
      <c r="AH30" s="194">
        <f>_xlfn.IFNA(VLOOKUP(CONCATENATE($AH$5,$B30,$C30),'OG3'!$A$6:$N$131,14,FALSE),0)</f>
        <v>0</v>
      </c>
      <c r="AI30" s="194">
        <f>_xlfn.IFNA(VLOOKUP(CONCATENATE($AI$5,$B30,$C30),'MR2'!$A$6:$N$131,14,FALSE),0)</f>
        <v>0</v>
      </c>
      <c r="AJ30" s="194">
        <f>_xlfn.IFNA(VLOOKUP(CONCATENATE($AJ$5,$B30,$C30),'BUS3'!$A$6:$N$135,14,FALSE),0)</f>
        <v>0</v>
      </c>
      <c r="AK30" s="194">
        <f>_xlfn.IFNA(VLOOKUP(CONCATENATE($AK$5,$B30,$C30),'ESP4'!$A$6:$N$135,14,FALSE),0)</f>
        <v>0</v>
      </c>
      <c r="AL30" s="195">
        <f>_xlfn.IFNA(VLOOKUP(CONCATENATE($AL$5,$B30,$C30),FEST!$A$6:$N$133,14,FALSE),0)</f>
        <v>0</v>
      </c>
      <c r="AM30" s="195">
        <f>_xlfn.IFNA(VLOOKUP(CONCATENATE($AM$5,$B30,$C30),'MR3'!$A$6:$N$133,14,FALSE),0)</f>
        <v>0</v>
      </c>
      <c r="AN30" s="195">
        <f>_xlfn.IFNA(VLOOKUP(CONCATENATE($AN$5,$B30,$C30),'BUS4'!$A$6:$N$133,14,FALSE),0)</f>
        <v>0</v>
      </c>
      <c r="AO30" s="195">
        <f>_xlfn.IFNA(VLOOKUP(CONCATENATE($AO$5,$B30,$C30),'MR3'!$A$6:$N$77,14,FALSE),0)</f>
        <v>0</v>
      </c>
      <c r="AP30" s="195"/>
      <c r="AQ30" s="195"/>
      <c r="AR30" s="195"/>
      <c r="AS30" s="195"/>
      <c r="AT30" s="453"/>
      <c r="AU30" s="402"/>
      <c r="AV30" s="77"/>
    </row>
    <row r="31" spans="1:48" x14ac:dyDescent="0.3">
      <c r="A31" s="822"/>
      <c r="B31" s="29" t="s">
        <v>484</v>
      </c>
      <c r="C31" s="30" t="s">
        <v>597</v>
      </c>
      <c r="D31" s="30"/>
      <c r="E31" s="30" t="s">
        <v>198</v>
      </c>
      <c r="F31" s="31">
        <v>45532</v>
      </c>
      <c r="G31" s="32">
        <v>14</v>
      </c>
      <c r="H31" s="33">
        <f t="shared" si="0"/>
        <v>1</v>
      </c>
      <c r="I31" s="34">
        <f t="shared" si="1"/>
        <v>5</v>
      </c>
      <c r="J31" s="32">
        <f t="shared" si="2"/>
        <v>8</v>
      </c>
      <c r="K31" s="194">
        <f>_xlfn.IFNA(VLOOKUP(CONCATENATE($K$5,$B31,$C31),'ESP1'!$A$6:$N$135,14,FALSE),0)</f>
        <v>0</v>
      </c>
      <c r="L31" s="194">
        <f>_xlfn.IFNA(VLOOKUP(CONCATENATE($L$5,$B31,$C31),'CAP1'!$A$6:$N$107,14,FALSE),0)</f>
        <v>0</v>
      </c>
      <c r="M31" s="194">
        <f>_xlfn.IFNA(VLOOKUP(CONCATENATE($M$5,$B31,$C31),WEST!$A$6:$N$95,14,FALSE),0)</f>
        <v>0</v>
      </c>
      <c r="N31" s="194">
        <f>_xlfn.IFNA(VLOOKUP(CONCATENATE($N$5,$B31,$C31),MUR!$A$6:$N$95,14,FALSE),0)</f>
        <v>0</v>
      </c>
      <c r="O31" s="194">
        <f>_xlfn.IFNA(VLOOKUP(CONCATENATE($O$5,$B31,$C31),'SER1'!$A$6:$N$110,14,FALSE),0)</f>
        <v>0</v>
      </c>
      <c r="P31" s="194">
        <f>_xlfn.IFNA(VLOOKUP(CONCATENATE($P$5,$B31,$C31),'BUS1'!$A$6:$N$135,14,FALSE),0)</f>
        <v>5</v>
      </c>
      <c r="Q31" s="194">
        <f>_xlfn.IFNA(VLOOKUP(CONCATENATE($Q$5,$B31,$C31),'OG1'!$A$6:$N$135,14,FALSE),0)</f>
        <v>0</v>
      </c>
      <c r="R31" s="194">
        <f>_xlfn.IFNA(VLOOKUP(CONCATENATE($RR$5,$B31,$C31),'DRY1'!$A$6:$N$133,14,FALSE),0)</f>
        <v>0</v>
      </c>
      <c r="S31" s="194">
        <f>_xlfn.IFNA(VLOOKUP(CONCATENATE($S$5,$B31,$C31),DARD!G33,FALSE),0)</f>
        <v>0</v>
      </c>
      <c r="T31" s="194">
        <f>_xlfn.IFNA(VLOOKUP(CONCATENATE($T$5,$B31,$C31),'HO1'!$A$6:$N$56,14,FALSE),0)</f>
        <v>0</v>
      </c>
      <c r="U31" s="194">
        <f>_xlfn.IFNA(VLOOKUP(CONCATENATE($U$5,$B31,$C31),VIR!$A$6:$N$135,14,FALSE),0)</f>
        <v>0</v>
      </c>
      <c r="V31" s="194">
        <f>_xlfn.IFNA(VLOOKUP(CONCATENATE($UW$5,$B31,$C31),'BUS2'!$A$8:$N$135,14,FALSE),0)</f>
        <v>0</v>
      </c>
      <c r="W31" s="194">
        <f>_xlfn.IFNA(VLOOKUP(CONCATENATE($W$5,$B31,$C31),BEV!$A$8:$N$135,14,FALSE),0)</f>
        <v>0</v>
      </c>
      <c r="X31" s="194">
        <f>_xlfn.IFNA(VLOOKUP(CONCATENATE($X$5,$B31,$C31),'OG2'!$A$6:$N$169,14,FALSE),0)</f>
        <v>0</v>
      </c>
      <c r="Y31" s="194">
        <f>_xlfn.IFNA(VLOOKUP(CONCATENATE($Y$5,$B31,$C31),'SER2'!$A$6:$N$133,14,FALSE),0)</f>
        <v>0</v>
      </c>
      <c r="Z31" s="194">
        <f>_xlfn.IFNA(VLOOKUP(CONCATENATE($Z$5,$B31,$C31),'DRY2'!$A$6:$N$133,14,FALSE),0)</f>
        <v>0</v>
      </c>
      <c r="AA31" s="194">
        <f>_xlfn.IFNA(VLOOKUP(CONCATENATE($AA$5,$B31,$C31),'BUN1'!$A$6:$N$124,14,FALSE),0)</f>
        <v>0</v>
      </c>
      <c r="AB31" s="194"/>
      <c r="AC31" s="194">
        <f>_xlfn.IFNA(VLOOKUP(CONCATENATE($AC$5,$B31,$C31),'MR1'!$A$6:$N$135,14,FALSE),0)</f>
        <v>0</v>
      </c>
      <c r="AD31" s="194">
        <f>_xlfn.IFNA(VLOOKUP(CONCATENATE($AD$5,$B31,$C31),'CAP2'!$A$6:$O$129,14,FALSE),0)</f>
        <v>0</v>
      </c>
      <c r="AE31" s="194">
        <f>_xlfn.IFNA(VLOOKUP(CONCATENATE($AE$5,$B31,$C31),'ESP2'!$A$6:$O$129,14,FALSE),0)</f>
        <v>0</v>
      </c>
      <c r="AF31" s="194">
        <f>_xlfn.IFNA(VLOOKUP(CONCATENATE($AF$5,$B31,$C31),'BUN2'!$A$6:$N$134,14,FALSE),0)</f>
        <v>0</v>
      </c>
      <c r="AG31" s="194">
        <f>_xlfn.IFNA(VLOOKUP(CONCATENATE($AG$5,$B31,$C31),SC!$A$6:$N$135,14,FALSE),0)</f>
        <v>0</v>
      </c>
      <c r="AH31" s="194">
        <f>_xlfn.IFNA(VLOOKUP(CONCATENATE($AH$5,$B31,$C31),'OG3'!$A$6:$N$131,14,FALSE),0)</f>
        <v>0</v>
      </c>
      <c r="AI31" s="194">
        <f>_xlfn.IFNA(VLOOKUP(CONCATENATE($AI$5,$B31,$C31),'MR2'!$A$6:$N$131,14,FALSE),0)</f>
        <v>0</v>
      </c>
      <c r="AJ31" s="194">
        <f>_xlfn.IFNA(VLOOKUP(CONCATENATE($AJ$5,$B31,$C31),'BUS3'!$A$6:$N$135,14,FALSE),0)</f>
        <v>0</v>
      </c>
      <c r="AK31" s="194">
        <f>_xlfn.IFNA(VLOOKUP(CONCATENATE($AK$5,$B31,$C31),'ESP4'!$A$6:$N$135,14,FALSE),0)</f>
        <v>0</v>
      </c>
      <c r="AL31" s="195">
        <f>_xlfn.IFNA(VLOOKUP(CONCATENATE($AL$5,$B31,$C31),FEST!$A$6:$N$133,14,FALSE),0)</f>
        <v>0</v>
      </c>
      <c r="AM31" s="195">
        <f>_xlfn.IFNA(VLOOKUP(CONCATENATE($AM$5,$B31,$C31),'MR3'!$A$6:$N$133,14,FALSE),0)</f>
        <v>0</v>
      </c>
      <c r="AN31" s="195">
        <f>_xlfn.IFNA(VLOOKUP(CONCATENATE($AN$5,$B31,$C31),'BUS4'!$A$6:$N$133,14,FALSE),0)</f>
        <v>0</v>
      </c>
      <c r="AO31" s="195">
        <f>_xlfn.IFNA(VLOOKUP(CONCATENATE($AO$5,$B31,$C31),'MR3'!$A$6:$N$77,14,FALSE),0)</f>
        <v>0</v>
      </c>
      <c r="AP31" s="195"/>
      <c r="AQ31" s="195"/>
      <c r="AR31" s="195"/>
      <c r="AS31" s="195"/>
      <c r="AT31" s="453"/>
      <c r="AU31" s="402"/>
      <c r="AV31" s="77"/>
    </row>
    <row r="32" spans="1:48" x14ac:dyDescent="0.3">
      <c r="A32" s="822"/>
      <c r="B32" s="29" t="s">
        <v>219</v>
      </c>
      <c r="C32" s="30" t="s">
        <v>761</v>
      </c>
      <c r="D32" s="30"/>
      <c r="E32" s="30" t="s">
        <v>223</v>
      </c>
      <c r="F32" s="31">
        <v>45532</v>
      </c>
      <c r="G32" s="32">
        <v>16</v>
      </c>
      <c r="H32" s="33">
        <f t="shared" si="0"/>
        <v>0</v>
      </c>
      <c r="I32" s="34">
        <f t="shared" si="1"/>
        <v>0</v>
      </c>
      <c r="J32" s="32">
        <f t="shared" si="2"/>
        <v>11</v>
      </c>
      <c r="K32" s="194">
        <f>_xlfn.IFNA(VLOOKUP(CONCATENATE($K$5,$B32,$C32),'ESP1'!$A$6:$N$135,14,FALSE),0)</f>
        <v>0</v>
      </c>
      <c r="L32" s="194">
        <f>_xlfn.IFNA(VLOOKUP(CONCATENATE($L$5,$B32,$C32),'CAP1'!$A$6:$N$107,14,FALSE),0)</f>
        <v>0</v>
      </c>
      <c r="M32" s="194">
        <f>_xlfn.IFNA(VLOOKUP(CONCATENATE($M$5,$B32,$C32),WEST!$A$6:$N$95,14,FALSE),0)</f>
        <v>0</v>
      </c>
      <c r="N32" s="194">
        <f>_xlfn.IFNA(VLOOKUP(CONCATENATE($N$5,$B32,$C32),MUR!$A$6:$N$95,14,FALSE),0)</f>
        <v>0</v>
      </c>
      <c r="O32" s="194">
        <f>_xlfn.IFNA(VLOOKUP(CONCATENATE($O$5,$B32,$C32),'SER1'!$A$6:$N$110,14,FALSE),0)</f>
        <v>0</v>
      </c>
      <c r="P32" s="194">
        <f>_xlfn.IFNA(VLOOKUP(CONCATENATE($P$5,$B32,$C32),'BUS1'!$A$6:$N$135,14,FALSE),0)</f>
        <v>0</v>
      </c>
      <c r="Q32" s="194">
        <f>_xlfn.IFNA(VLOOKUP(CONCATENATE($Q$5,$B32,$C32),'OG1'!$A$6:$N$135,14,FALSE),0)</f>
        <v>0</v>
      </c>
      <c r="R32" s="194">
        <f>_xlfn.IFNA(VLOOKUP(CONCATENATE($RR$5,$B32,$C32),'DRY1'!$A$6:$N$133,14,FALSE),0)</f>
        <v>0</v>
      </c>
      <c r="S32" s="194">
        <f>_xlfn.IFNA(VLOOKUP(CONCATENATE($S$5,$B32,$C32),DARD!G34,FALSE),0)</f>
        <v>0</v>
      </c>
      <c r="T32" s="194">
        <f>_xlfn.IFNA(VLOOKUP(CONCATENATE($T$5,$B32,$C32),'HO1'!$A$6:$N$56,14,FALSE),0)</f>
        <v>0</v>
      </c>
      <c r="U32" s="194">
        <f>_xlfn.IFNA(VLOOKUP(CONCATENATE($U$5,$B32,$C32),VIR!$A$6:$N$135,14,FALSE),0)</f>
        <v>0</v>
      </c>
      <c r="V32" s="194">
        <f>_xlfn.IFNA(VLOOKUP(CONCATENATE($UW$5,$B32,$C32),'BUS2'!$A$8:$N$135,14,FALSE),0)</f>
        <v>0</v>
      </c>
      <c r="W32" s="194">
        <f>_xlfn.IFNA(VLOOKUP(CONCATENATE($W$5,$B32,$C32),BEV!$A$8:$N$135,14,FALSE),0)</f>
        <v>0</v>
      </c>
      <c r="X32" s="194">
        <f>_xlfn.IFNA(VLOOKUP(CONCATENATE($X$5,$B32,$C32),'OG2'!$A$6:$N$169,14,FALSE),0)</f>
        <v>0</v>
      </c>
      <c r="Y32" s="194">
        <f>_xlfn.IFNA(VLOOKUP(CONCATENATE($Y$5,$B32,$C32),'SER2'!$A$6:$N$133,14,FALSE),0)</f>
        <v>0</v>
      </c>
      <c r="Z32" s="194">
        <f>_xlfn.IFNA(VLOOKUP(CONCATENATE($Z$5,$B32,$C32),'DRY2'!$A$6:$N$133,14,FALSE),0)</f>
        <v>0</v>
      </c>
      <c r="AA32" s="194">
        <f>_xlfn.IFNA(VLOOKUP(CONCATENATE($AA$5,$B32,$C32),'BUN1'!$A$6:$N$124,14,FALSE),0)</f>
        <v>0</v>
      </c>
      <c r="AB32" s="194"/>
      <c r="AC32" s="194">
        <f>_xlfn.IFNA(VLOOKUP(CONCATENATE($AC$5,$B32,$C32),'MR1'!$A$6:$N$135,14,FALSE),0)</f>
        <v>0</v>
      </c>
      <c r="AD32" s="194">
        <f>_xlfn.IFNA(VLOOKUP(CONCATENATE($AD$5,$B32,$C32),'CAP2'!$A$6:$O$129,14,FALSE),0)</f>
        <v>0</v>
      </c>
      <c r="AE32" s="194">
        <f>_xlfn.IFNA(VLOOKUP(CONCATENATE($AE$5,$B32,$C32),'ESP2'!$A$6:$O$129,14,FALSE),0)</f>
        <v>0</v>
      </c>
      <c r="AF32" s="194">
        <f>_xlfn.IFNA(VLOOKUP(CONCATENATE($AF$5,$B32,$C32),'BUN2'!$A$6:$N$134,14,FALSE),0)</f>
        <v>0</v>
      </c>
      <c r="AG32" s="194">
        <f>_xlfn.IFNA(VLOOKUP(CONCATENATE($AG$5,$B32,$C32),SC!$A$6:$N$135,14,FALSE),0)</f>
        <v>0</v>
      </c>
      <c r="AH32" s="194">
        <f>_xlfn.IFNA(VLOOKUP(CONCATENATE($AH$5,$B32,$C32),'OG3'!$A$6:$N$131,14,FALSE),0)</f>
        <v>0</v>
      </c>
      <c r="AI32" s="194">
        <f>_xlfn.IFNA(VLOOKUP(CONCATENATE($AI$5,$B32,$C32),'MR2'!$A$6:$N$131,14,FALSE),0)</f>
        <v>0</v>
      </c>
      <c r="AJ32" s="194">
        <f>_xlfn.IFNA(VLOOKUP(CONCATENATE($AJ$5,$B32,$C32),'BUS3'!$A$6:$N$135,14,FALSE),0)</f>
        <v>0</v>
      </c>
      <c r="AK32" s="194">
        <f>_xlfn.IFNA(VLOOKUP(CONCATENATE($AK$5,$B32,$C32),'ESP4'!$A$6:$N$135,14,FALSE),0)</f>
        <v>0</v>
      </c>
      <c r="AL32" s="195">
        <f>_xlfn.IFNA(VLOOKUP(CONCATENATE($AL$5,$B32,$C32),FEST!$A$6:$N$133,14,FALSE),0)</f>
        <v>0</v>
      </c>
      <c r="AM32" s="195">
        <f>_xlfn.IFNA(VLOOKUP(CONCATENATE($AM$5,$B32,$C32),'MR3'!$A$6:$N$133,14,FALSE),0)</f>
        <v>0</v>
      </c>
      <c r="AN32" s="195">
        <f>_xlfn.IFNA(VLOOKUP(CONCATENATE($AN$5,$B32,$C32),'BUS4'!$A$6:$N$133,14,FALSE),0)</f>
        <v>0</v>
      </c>
      <c r="AO32" s="195">
        <f>_xlfn.IFNA(VLOOKUP(CONCATENATE($AO$5,$B32,$C32),'MR3'!$A$6:$N$77,14,FALSE),0)</f>
        <v>0</v>
      </c>
      <c r="AP32" s="195"/>
      <c r="AQ32" s="195"/>
      <c r="AR32" s="195"/>
      <c r="AS32" s="195"/>
      <c r="AT32" s="453"/>
      <c r="AU32" s="402"/>
      <c r="AV32" s="77"/>
    </row>
    <row r="33" spans="1:48" x14ac:dyDescent="0.3">
      <c r="A33" s="822"/>
      <c r="B33" s="29" t="s">
        <v>219</v>
      </c>
      <c r="C33" s="30" t="s">
        <v>220</v>
      </c>
      <c r="D33" s="30"/>
      <c r="E33" s="30" t="s">
        <v>223</v>
      </c>
      <c r="F33" s="31">
        <v>45372</v>
      </c>
      <c r="G33" s="32">
        <v>16</v>
      </c>
      <c r="H33" s="33">
        <f t="shared" si="0"/>
        <v>0</v>
      </c>
      <c r="I33" s="34">
        <f t="shared" si="1"/>
        <v>0</v>
      </c>
      <c r="J33" s="32">
        <f t="shared" si="2"/>
        <v>11</v>
      </c>
      <c r="K33" s="194">
        <f>_xlfn.IFNA(VLOOKUP(CONCATENATE($K$5,$B33,$C33),'ESP1'!$A$6:$N$135,14,FALSE),0)</f>
        <v>0</v>
      </c>
      <c r="L33" s="194">
        <f>_xlfn.IFNA(VLOOKUP(CONCATENATE($L$5,$B33,$C33),'CAP1'!$A$6:$N$107,14,FALSE),0)</f>
        <v>0</v>
      </c>
      <c r="M33" s="194">
        <f>_xlfn.IFNA(VLOOKUP(CONCATENATE($M$5,$B33,$C33),WEST!$A$6:$N$95,14,FALSE),0)</f>
        <v>0</v>
      </c>
      <c r="N33" s="194">
        <f>_xlfn.IFNA(VLOOKUP(CONCATENATE($N$5,$B33,$C33),MUR!$A$6:$N$95,14,FALSE),0)</f>
        <v>0</v>
      </c>
      <c r="O33" s="194">
        <f>_xlfn.IFNA(VLOOKUP(CONCATENATE($O$5,$B33,$C33),'SER1'!$A$6:$N$110,14,FALSE),0)</f>
        <v>0</v>
      </c>
      <c r="P33" s="194">
        <f>_xlfn.IFNA(VLOOKUP(CONCATENATE($P$5,$B33,$C33),'BUS1'!$A$6:$N$135,14,FALSE),0)</f>
        <v>0</v>
      </c>
      <c r="Q33" s="194">
        <f>_xlfn.IFNA(VLOOKUP(CONCATENATE($Q$5,$B33,$C33),'OG1'!$A$6:$N$135,14,FALSE),0)</f>
        <v>0</v>
      </c>
      <c r="R33" s="194">
        <f>_xlfn.IFNA(VLOOKUP(CONCATENATE($RR$5,$B33,$C33),'DRY1'!$A$6:$N$133,14,FALSE),0)</f>
        <v>0</v>
      </c>
      <c r="S33" s="194">
        <f>_xlfn.IFNA(VLOOKUP(CONCATENATE($S$5,$B33,$C33),DARD!G35,FALSE),0)</f>
        <v>0</v>
      </c>
      <c r="T33" s="194">
        <f>_xlfn.IFNA(VLOOKUP(CONCATENATE($T$5,$B33,$C33),'HO1'!$A$6:$N$56,14,FALSE),0)</f>
        <v>0</v>
      </c>
      <c r="U33" s="194">
        <f>_xlfn.IFNA(VLOOKUP(CONCATENATE($U$5,$B33,$C33),VIR!$A$6:$N$135,14,FALSE),0)</f>
        <v>0</v>
      </c>
      <c r="V33" s="194">
        <f>_xlfn.IFNA(VLOOKUP(CONCATENATE($UW$5,$B33,$C33),'BUS2'!$A$8:$N$135,14,FALSE),0)</f>
        <v>0</v>
      </c>
      <c r="W33" s="194">
        <f>_xlfn.IFNA(VLOOKUP(CONCATENATE($W$5,$B33,$C33),BEV!$A$8:$N$135,14,FALSE),0)</f>
        <v>0</v>
      </c>
      <c r="X33" s="194">
        <f>_xlfn.IFNA(VLOOKUP(CONCATENATE($X$5,$B33,$C33),'OG2'!$A$6:$N$169,14,FALSE),0)</f>
        <v>0</v>
      </c>
      <c r="Y33" s="194">
        <f>_xlfn.IFNA(VLOOKUP(CONCATENATE($Y$5,$B33,$C33),'SER2'!$A$6:$N$133,14,FALSE),0)</f>
        <v>0</v>
      </c>
      <c r="Z33" s="194">
        <f>_xlfn.IFNA(VLOOKUP(CONCATENATE($Z$5,$B33,$C33),'DRY2'!$A$6:$N$133,14,FALSE),0)</f>
        <v>0</v>
      </c>
      <c r="AA33" s="194">
        <f>_xlfn.IFNA(VLOOKUP(CONCATENATE($AA$5,$B33,$C33),'BUN1'!$A$6:$N$124,14,FALSE),0)</f>
        <v>0</v>
      </c>
      <c r="AB33" s="194"/>
      <c r="AC33" s="194">
        <f>_xlfn.IFNA(VLOOKUP(CONCATENATE($AC$5,$B33,$C33),'MR1'!$A$6:$N$135,14,FALSE),0)</f>
        <v>0</v>
      </c>
      <c r="AD33" s="194">
        <f>_xlfn.IFNA(VLOOKUP(CONCATENATE($AD$5,$B33,$C33),'CAP2'!$A$6:$O$129,14,FALSE),0)</f>
        <v>0</v>
      </c>
      <c r="AE33" s="194">
        <f>_xlfn.IFNA(VLOOKUP(CONCATENATE($AE$5,$B33,$C33),'ESP2'!$A$6:$O$129,14,FALSE),0)</f>
        <v>0</v>
      </c>
      <c r="AF33" s="194">
        <f>_xlfn.IFNA(VLOOKUP(CONCATENATE($AF$5,$B33,$C33),'BUN2'!$A$6:$N$134,14,FALSE),0)</f>
        <v>0</v>
      </c>
      <c r="AG33" s="194">
        <f>_xlfn.IFNA(VLOOKUP(CONCATENATE($AG$5,$B33,$C33),SC!$A$6:$N$135,14,FALSE),0)</f>
        <v>0</v>
      </c>
      <c r="AH33" s="194">
        <f>_xlfn.IFNA(VLOOKUP(CONCATENATE($AH$5,$B33,$C33),'OG3'!$A$6:$N$131,14,FALSE),0)</f>
        <v>0</v>
      </c>
      <c r="AI33" s="194">
        <f>_xlfn.IFNA(VLOOKUP(CONCATENATE($AI$5,$B33,$C33),'MR2'!$A$6:$N$131,14,FALSE),0)</f>
        <v>0</v>
      </c>
      <c r="AJ33" s="194">
        <f>_xlfn.IFNA(VLOOKUP(CONCATENATE($AJ$5,$B33,$C33),'BUS3'!$A$6:$N$135,14,FALSE),0)</f>
        <v>0</v>
      </c>
      <c r="AK33" s="194">
        <f>_xlfn.IFNA(VLOOKUP(CONCATENATE($AK$5,$B33,$C33),'ESP4'!$A$6:$N$135,14,FALSE),0)</f>
        <v>0</v>
      </c>
      <c r="AL33" s="195">
        <f>_xlfn.IFNA(VLOOKUP(CONCATENATE($AL$5,$B33,$C33),FEST!$A$6:$N$133,14,FALSE),0)</f>
        <v>0</v>
      </c>
      <c r="AM33" s="195">
        <f>_xlfn.IFNA(VLOOKUP(CONCATENATE($AM$5,$B33,$C33),'MR3'!$A$6:$N$133,14,FALSE),0)</f>
        <v>0</v>
      </c>
      <c r="AN33" s="195">
        <f>_xlfn.IFNA(VLOOKUP(CONCATENATE($AN$5,$B33,$C33),'BUS4'!$A$6:$N$133,14,FALSE),0)</f>
        <v>0</v>
      </c>
      <c r="AO33" s="195">
        <f>_xlfn.IFNA(VLOOKUP(CONCATENATE($AO$5,$B33,$C33),'MR3'!$A$6:$N$77,14,FALSE),0)</f>
        <v>0</v>
      </c>
      <c r="AP33" s="195"/>
      <c r="AQ33" s="195"/>
      <c r="AR33" s="195"/>
      <c r="AS33" s="195"/>
      <c r="AT33" s="453"/>
      <c r="AU33" s="402"/>
      <c r="AV33" s="77"/>
    </row>
    <row r="34" spans="1:48" x14ac:dyDescent="0.3">
      <c r="A34" s="822"/>
      <c r="B34" s="29"/>
      <c r="C34" s="30"/>
      <c r="D34" s="30"/>
      <c r="E34" s="30"/>
      <c r="F34" s="31"/>
      <c r="G34" s="32"/>
      <c r="H34" s="33">
        <f t="shared" si="0"/>
        <v>0</v>
      </c>
      <c r="I34" s="34">
        <f t="shared" si="1"/>
        <v>0</v>
      </c>
      <c r="J34" s="32">
        <f t="shared" si="2"/>
        <v>11</v>
      </c>
      <c r="K34" s="194">
        <f>_xlfn.IFNA(VLOOKUP(CONCATENATE($K$5,$B34,$C34),'ESP1'!$A$6:$N$135,14,FALSE),0)</f>
        <v>0</v>
      </c>
      <c r="L34" s="194">
        <f>_xlfn.IFNA(VLOOKUP(CONCATENATE($L$5,$B34,$C34),'CAP1'!$A$6:$N$107,14,FALSE),0)</f>
        <v>0</v>
      </c>
      <c r="M34" s="194">
        <f>_xlfn.IFNA(VLOOKUP(CONCATENATE($M$5,$B34,$C34),WEST!$A$6:$N$95,14,FALSE),0)</f>
        <v>0</v>
      </c>
      <c r="N34" s="194">
        <f>_xlfn.IFNA(VLOOKUP(CONCATENATE($N$5,$B34,$C34),MUR!$A$6:$L$131,14,FALSE),0)</f>
        <v>0</v>
      </c>
      <c r="O34" s="194">
        <f>_xlfn.IFNA(VLOOKUP(CONCATENATE($O$5,$B34,$C34),'SER1'!$A$6:$N$110,14,FALSE),0)</f>
        <v>0</v>
      </c>
      <c r="P34" s="194">
        <f>_xlfn.IFNA(VLOOKUP(CONCATENATE($P$5,$B34,$C34),'BUS1'!$A$6:$N$135,14,FALSE),0)</f>
        <v>0</v>
      </c>
      <c r="Q34" s="194">
        <f>_xlfn.IFNA(VLOOKUP(CONCATENATE($Q$5,$B34,$C34),'OG1'!$A$6:$N$135,14,FALSE),0)</f>
        <v>0</v>
      </c>
      <c r="R34" s="194">
        <f>_xlfn.IFNA(VLOOKUP(CONCATENATE($RR$5,$B34,$C34),'DRY1'!$A$6:$N$133,14,FALSE),0)</f>
        <v>0</v>
      </c>
      <c r="S34" s="194">
        <f>_xlfn.IFNA(VLOOKUP(CONCATENATE($S$5,$B34,$C34),DARD!G36,FALSE),0)</f>
        <v>0</v>
      </c>
      <c r="T34" s="194">
        <f>_xlfn.IFNA(VLOOKUP(CONCATENATE($T$5,$B34,$C34),'HO1'!$A$6:$N$56,14,FALSE),0)</f>
        <v>0</v>
      </c>
      <c r="U34" s="194">
        <f>_xlfn.IFNA(VLOOKUP(CONCATENATE($U$5,$B34,$C34),VIR!$A$6:$N$135,14,FALSE),0)</f>
        <v>0</v>
      </c>
      <c r="V34" s="194">
        <f>_xlfn.IFNA(VLOOKUP(CONCATENATE($UW$5,$B34,$C34),'BUS2'!$A$8:$N$135,14,FALSE),0)</f>
        <v>0</v>
      </c>
      <c r="W34" s="194">
        <f>_xlfn.IFNA(VLOOKUP(CONCATENATE($W$5,$B34,$C34),BEV!$A$8:$N$135,14,FALSE),0)</f>
        <v>0</v>
      </c>
      <c r="X34" s="194">
        <f>_xlfn.IFNA(VLOOKUP(CONCATENATE($X$5,$B34,$C34),'OG2'!$A$6:$N$169,14,FALSE),0)</f>
        <v>0</v>
      </c>
      <c r="Y34" s="194">
        <f>_xlfn.IFNA(VLOOKUP(CONCATENATE($Y$5,$B34,$C34),'SER2'!$A$6:$N$133,14,FALSE),0)</f>
        <v>0</v>
      </c>
      <c r="Z34" s="194">
        <f>_xlfn.IFNA(VLOOKUP(CONCATENATE($Z$5,$B34,$C34),'DRY2'!$A$6:$N$133,14,FALSE),0)</f>
        <v>0</v>
      </c>
      <c r="AA34" s="194">
        <f>_xlfn.IFNA(VLOOKUP(CONCATENATE($AA$5,$B34,$C34),'BUN1'!$A$6:$N$124,14,FALSE),0)</f>
        <v>0</v>
      </c>
      <c r="AB34" s="194"/>
      <c r="AC34" s="194">
        <f>_xlfn.IFNA(VLOOKUP(CONCATENATE($AC$5,$B34,$C34),'MR1'!$A$6:$N$135,14,FALSE),0)</f>
        <v>0</v>
      </c>
      <c r="AD34" s="194">
        <f>_xlfn.IFNA(VLOOKUP(CONCATENATE($AD$5,$B34,$C34),'CAP2'!$A$6:$O$129,14,FALSE),0)</f>
        <v>0</v>
      </c>
      <c r="AE34" s="194">
        <f>_xlfn.IFNA(VLOOKUP(CONCATENATE($AE$5,$B34,$C34),'ESP2'!$A$6:$O$129,14,FALSE),0)</f>
        <v>0</v>
      </c>
      <c r="AF34" s="194">
        <f>_xlfn.IFNA(VLOOKUP(CONCATENATE($AF$5,$B34,$C34),'BUN2'!$A$6:$N$134,14,FALSE),0)</f>
        <v>0</v>
      </c>
      <c r="AG34" s="194">
        <f>_xlfn.IFNA(VLOOKUP(CONCATENATE($AG$5,$B34,$C34),SC!$A$6:$N$135,14,FALSE),0)</f>
        <v>0</v>
      </c>
      <c r="AH34" s="194">
        <f>_xlfn.IFNA(VLOOKUP(CONCATENATE($AH$5,$B34,$C34),'OG3'!$A$6:$N$131,14,FALSE),0)</f>
        <v>0</v>
      </c>
      <c r="AI34" s="194">
        <f>_xlfn.IFNA(VLOOKUP(CONCATENATE($AI$5,$B34,$C34),'MR2'!$A$6:$N$131,14,FALSE),0)</f>
        <v>0</v>
      </c>
      <c r="AJ34" s="194">
        <f>_xlfn.IFNA(VLOOKUP(CONCATENATE($AJ$5,$B34,$C34),'BUS3'!$A$6:$N$135,14,FALSE),0)</f>
        <v>0</v>
      </c>
      <c r="AK34" s="194">
        <f>_xlfn.IFNA(VLOOKUP(CONCATENATE($AK$5,$B34,$C34),'ESP4'!$A$6:$N$135,14,FALSE),0)</f>
        <v>0</v>
      </c>
      <c r="AL34" s="195">
        <f>_xlfn.IFNA(VLOOKUP(CONCATENATE($AL$5,$B34,$C34),FEST!$A$6:$N$133,14,FALSE),0)</f>
        <v>0</v>
      </c>
      <c r="AM34" s="195">
        <f>_xlfn.IFNA(VLOOKUP(CONCATENATE($AM$5,$B34,$C34),'MR3'!$A$6:$N$133,14,FALSE),0)</f>
        <v>0</v>
      </c>
      <c r="AN34" s="195">
        <f>_xlfn.IFNA(VLOOKUP(CONCATENATE($AN$5,$B34,$C34),'BUS4'!$A$6:$N$133,14,FALSE),0)</f>
        <v>0</v>
      </c>
      <c r="AO34" s="195">
        <f>_xlfn.IFNA(VLOOKUP(CONCATENATE($AO$5,$B34,$C34),'MR3'!$A$6:$N$77,14,FALSE),0)</f>
        <v>0</v>
      </c>
      <c r="AP34" s="195"/>
      <c r="AQ34" s="195"/>
      <c r="AR34" s="195"/>
      <c r="AS34" s="195"/>
      <c r="AT34" s="453"/>
      <c r="AU34" s="402"/>
      <c r="AV34" s="77"/>
    </row>
    <row r="35" spans="1:48" x14ac:dyDescent="0.3">
      <c r="A35" s="822"/>
      <c r="B35" s="29"/>
      <c r="C35" s="30"/>
      <c r="D35" s="30"/>
      <c r="E35" s="30"/>
      <c r="F35" s="31"/>
      <c r="G35" s="32"/>
      <c r="H35" s="33">
        <f t="shared" si="0"/>
        <v>0</v>
      </c>
      <c r="I35" s="34">
        <f t="shared" si="1"/>
        <v>0</v>
      </c>
      <c r="J35" s="32">
        <f t="shared" si="2"/>
        <v>11</v>
      </c>
      <c r="K35" s="194">
        <f>_xlfn.IFNA(VLOOKUP(CONCATENATE($K$5,$B35,$C35),'ESP1'!$A$6:$N$135,14,FALSE),0)</f>
        <v>0</v>
      </c>
      <c r="L35" s="194">
        <f>_xlfn.IFNA(VLOOKUP(CONCATENATE($L$5,$B35,$C35),'CAP1'!$A$6:$N$107,14,FALSE),0)</f>
        <v>0</v>
      </c>
      <c r="M35" s="194">
        <f>_xlfn.IFNA(VLOOKUP(CONCATENATE($M$5,$B35,$C35),WEST!$A$6:$N$95,14,FALSE),0)</f>
        <v>0</v>
      </c>
      <c r="N35" s="194">
        <f>_xlfn.IFNA(VLOOKUP(CONCATENATE($N$5,$B35,$C35),MUR!$A$6:$L$131,14,FALSE),0)</f>
        <v>0</v>
      </c>
      <c r="O35" s="194">
        <f>_xlfn.IFNA(VLOOKUP(CONCATENATE($O$5,$B35,$C35),'SER1'!$A$6:$N$110,14,FALSE),0)</f>
        <v>0</v>
      </c>
      <c r="P35" s="194">
        <f>_xlfn.IFNA(VLOOKUP(CONCATENATE($P$5,$B35,$C35),'BUS1'!$A$6:$N$135,14,FALSE),0)</f>
        <v>0</v>
      </c>
      <c r="Q35" s="194">
        <f>_xlfn.IFNA(VLOOKUP(CONCATENATE($Q$5,$B35,$C35),'OG1'!$A$6:$N$135,14,FALSE),0)</f>
        <v>0</v>
      </c>
      <c r="R35" s="194">
        <f>_xlfn.IFNA(VLOOKUP(CONCATENATE($RR$5,$B35,$C35),'DRY1'!$A$6:$N$133,14,FALSE),0)</f>
        <v>0</v>
      </c>
      <c r="S35" s="194">
        <f>_xlfn.IFNA(VLOOKUP(CONCATENATE($S$5,$B35,$C35),DARD!G37,FALSE),0)</f>
        <v>0</v>
      </c>
      <c r="T35" s="194">
        <f>_xlfn.IFNA(VLOOKUP(CONCATENATE($T$5,$B35,$C35),'HO1'!$A$6:$N$56,14,FALSE),0)</f>
        <v>0</v>
      </c>
      <c r="U35" s="194">
        <f>_xlfn.IFNA(VLOOKUP(CONCATENATE($U$5,$B35,$C35),VIR!$A$6:$N$135,14,FALSE),0)</f>
        <v>0</v>
      </c>
      <c r="V35" s="194">
        <f>_xlfn.IFNA(VLOOKUP(CONCATENATE($UW$5,$B35,$C35),'BUS2'!$A$8:$N$135,14,FALSE),0)</f>
        <v>0</v>
      </c>
      <c r="W35" s="194">
        <f>_xlfn.IFNA(VLOOKUP(CONCATENATE($W$5,$B35,$C35),BEV!$A$8:$N$135,14,FALSE),0)</f>
        <v>0</v>
      </c>
      <c r="X35" s="194">
        <f>_xlfn.IFNA(VLOOKUP(CONCATENATE($X$5,$B35,$C35),'OG2'!$A$6:$N$169,14,FALSE),0)</f>
        <v>0</v>
      </c>
      <c r="Y35" s="194">
        <f>_xlfn.IFNA(VLOOKUP(CONCATENATE($Y$5,$B35,$C35),'SER2'!$A$6:$N$133,14,FALSE),0)</f>
        <v>0</v>
      </c>
      <c r="Z35" s="194">
        <f>_xlfn.IFNA(VLOOKUP(CONCATENATE($Z$5,$B35,$C35),'DRY2'!$A$6:$N$133,14,FALSE),0)</f>
        <v>0</v>
      </c>
      <c r="AA35" s="194">
        <f>_xlfn.IFNA(VLOOKUP(CONCATENATE($AA$5,$B35,$C35),'BUN1'!$A$6:$N$124,14,FALSE),0)</f>
        <v>0</v>
      </c>
      <c r="AB35" s="194">
        <f>_xlfn.IFNA(VLOOKUP(CONCATENATE($AC$5,$B35,$C35),VIR!$A$6:$O$129,14,FALSE),0)</f>
        <v>0</v>
      </c>
      <c r="AC35" s="194">
        <f>_xlfn.IFNA(VLOOKUP(CONCATENATE($AC$5,$B35,$C35),'MR1'!$A$6:$N$135,14,FALSE),0)</f>
        <v>0</v>
      </c>
      <c r="AD35" s="194">
        <f>_xlfn.IFNA(VLOOKUP(CONCATENATE($AD$5,$B35,$C35),'CAP2'!$A$6:$O$129,14,FALSE),0)</f>
        <v>0</v>
      </c>
      <c r="AE35" s="194">
        <f>_xlfn.IFNA(VLOOKUP(CONCATENATE($AE$5,$B35,$C35),'ESP2'!$A$6:$O$129,14,FALSE),0)</f>
        <v>0</v>
      </c>
      <c r="AF35" s="194">
        <f>_xlfn.IFNA(VLOOKUP(CONCATENATE($AF$5,$B35,$C35),'BUN2'!$A$6:$N$134,14,FALSE),0)</f>
        <v>0</v>
      </c>
      <c r="AG35" s="194">
        <f>_xlfn.IFNA(VLOOKUP(CONCATENATE($AG$5,$B35,$C35),SC!$A$6:$N$135,14,FALSE),0)</f>
        <v>0</v>
      </c>
      <c r="AH35" s="194">
        <f>_xlfn.IFNA(VLOOKUP(CONCATENATE($AH$5,$B35,$C35),'OG3'!$A$6:$N$131,14,FALSE),0)</f>
        <v>0</v>
      </c>
      <c r="AI35" s="194">
        <f>_xlfn.IFNA(VLOOKUP(CONCATENATE($AI$5,$B35,$C35),'MR2'!$A$6:$N$131,14,FALSE),0)</f>
        <v>0</v>
      </c>
      <c r="AJ35" s="194">
        <f>_xlfn.IFNA(VLOOKUP(CONCATENATE($AJ$5,$B35,$C35),'BUS3'!$A$6:$N$135,14,FALSE),0)</f>
        <v>0</v>
      </c>
      <c r="AK35" s="194">
        <f>_xlfn.IFNA(VLOOKUP(CONCATENATE($AK$5,$B35,$C35),'ESP4'!$A$6:$N$135,14,FALSE),0)</f>
        <v>0</v>
      </c>
      <c r="AL35" s="195">
        <f>_xlfn.IFNA(VLOOKUP(CONCATENATE($AL$5,$B35,$C35),FEST!$A$6:$N$133,14,FALSE),0)</f>
        <v>0</v>
      </c>
      <c r="AM35" s="195">
        <f>_xlfn.IFNA(VLOOKUP(CONCATENATE($AM$5,$B35,$C35),'MR3'!$A$6:$N$133,14,FALSE),0)</f>
        <v>0</v>
      </c>
      <c r="AN35" s="195">
        <f>_xlfn.IFNA(VLOOKUP(CONCATENATE($AN$5,$B35,$C35),'BUS4'!$A$6:$N$133,14,FALSE),0)</f>
        <v>0</v>
      </c>
      <c r="AO35" s="195">
        <f>_xlfn.IFNA(VLOOKUP(CONCATENATE($AO$5,$B35,$C35),'MR3'!$A$6:$N$77,14,FALSE),0)</f>
        <v>0</v>
      </c>
      <c r="AP35" s="195"/>
      <c r="AQ35" s="195"/>
      <c r="AR35" s="195"/>
      <c r="AS35" s="195"/>
      <c r="AT35" s="453"/>
      <c r="AU35" s="402"/>
      <c r="AV35" s="77"/>
    </row>
    <row r="36" spans="1:48" x14ac:dyDescent="0.3">
      <c r="A36" s="822"/>
      <c r="B36" s="29"/>
      <c r="C36" s="30"/>
      <c r="D36" s="30"/>
      <c r="E36" s="30"/>
      <c r="F36" s="31"/>
      <c r="G36" s="32"/>
      <c r="H36" s="33">
        <f t="shared" si="0"/>
        <v>0</v>
      </c>
      <c r="I36" s="34">
        <f t="shared" si="1"/>
        <v>0</v>
      </c>
      <c r="J36" s="32">
        <f t="shared" si="2"/>
        <v>11</v>
      </c>
      <c r="K36" s="194">
        <f>_xlfn.IFNA(VLOOKUP(CONCATENATE($K$5,$B36,$C36),'ESP1'!$A$6:$N$135,14,FALSE),0)</f>
        <v>0</v>
      </c>
      <c r="L36" s="194">
        <f>_xlfn.IFNA(VLOOKUP(CONCATENATE($L$5,$B36,$C36),'CAP1'!$A$6:$N$107,14,FALSE),0)</f>
        <v>0</v>
      </c>
      <c r="M36" s="194">
        <f>_xlfn.IFNA(VLOOKUP(CONCATENATE($M$5,$B36,$C36),WEST!$A$6:$N$95,14,FALSE),0)</f>
        <v>0</v>
      </c>
      <c r="N36" s="194">
        <f>_xlfn.IFNA(VLOOKUP(CONCATENATE($N$5,$B36,$C36),MUR!$A$6:$L$131,14,FALSE),0)</f>
        <v>0</v>
      </c>
      <c r="O36" s="194">
        <f>_xlfn.IFNA(VLOOKUP(CONCATENATE($O$5,$B36,$C36),'SER1'!$A$6:$N$110,14,FALSE),0)</f>
        <v>0</v>
      </c>
      <c r="P36" s="194">
        <f>_xlfn.IFNA(VLOOKUP(CONCATENATE($P$5,$B36,$C36),'BUS1'!$A$6:$N$135,14,FALSE),0)</f>
        <v>0</v>
      </c>
      <c r="Q36" s="194">
        <f>_xlfn.IFNA(VLOOKUP(CONCATENATE($Q$5,$B36,$C36),'OG1'!$A$6:$N$135,14,FALSE),0)</f>
        <v>0</v>
      </c>
      <c r="R36" s="194">
        <f>_xlfn.IFNA(VLOOKUP(CONCATENATE($RR$5,$B36,$C36),'DRY1'!$A$6:$N$133,14,FALSE),0)</f>
        <v>0</v>
      </c>
      <c r="S36" s="194">
        <f>_xlfn.IFNA(VLOOKUP(CONCATENATE($S$5,$B36,$C36),DARD!G38,FALSE),0)</f>
        <v>0</v>
      </c>
      <c r="T36" s="194">
        <f>_xlfn.IFNA(VLOOKUP(CONCATENATE($T$5,$B36,$C36),'HO1'!$A$6:$N$56,14,FALSE),0)</f>
        <v>0</v>
      </c>
      <c r="U36" s="194">
        <f>_xlfn.IFNA(VLOOKUP(CONCATENATE($U$5,$B36,$C36),VIR!$A$6:$N$135,14,FALSE),0)</f>
        <v>0</v>
      </c>
      <c r="V36" s="194">
        <f>_xlfn.IFNA(VLOOKUP(CONCATENATE($UW$5,$B36,$C36),'BUS2'!$A$8:$N$135,14,FALSE),0)</f>
        <v>0</v>
      </c>
      <c r="W36" s="194">
        <f>_xlfn.IFNA(VLOOKUP(CONCATENATE($W$5,$B36,$C36),BEV!$A$8:$N$135,14,FALSE),0)</f>
        <v>0</v>
      </c>
      <c r="X36" s="194">
        <f>_xlfn.IFNA(VLOOKUP(CONCATENATE($X$5,$B36,$C36),'OG2'!$A$6:$N$169,14,FALSE),0)</f>
        <v>0</v>
      </c>
      <c r="Y36" s="194">
        <f>_xlfn.IFNA(VLOOKUP(CONCATENATE($Y$5,$B36,$C36),'SER2'!$A$6:$N$133,14,FALSE),0)</f>
        <v>0</v>
      </c>
      <c r="Z36" s="194">
        <f>_xlfn.IFNA(VLOOKUP(CONCATENATE($Z$5,$B36,$C36),'DRY2'!$A$6:$N$133,14,FALSE),0)</f>
        <v>0</v>
      </c>
      <c r="AA36" s="194">
        <f>_xlfn.IFNA(VLOOKUP(CONCATENATE($AA$5,$B36,$C36),'BUN1'!$A$6:$N$124,14,FALSE),0)</f>
        <v>0</v>
      </c>
      <c r="AB36" s="194">
        <f>_xlfn.IFNA(VLOOKUP(CONCATENATE($AC$5,$B36,$C36),VIR!$A$6:$O$129,14,FALSE),0)</f>
        <v>0</v>
      </c>
      <c r="AC36" s="194">
        <f>_xlfn.IFNA(VLOOKUP(CONCATENATE($AC$5,$B36,$C36),'MR1'!$A$6:$N$135,14,FALSE),0)</f>
        <v>0</v>
      </c>
      <c r="AD36" s="194">
        <f>_xlfn.IFNA(VLOOKUP(CONCATENATE($AD$5,$B36,$C36),'CAP2'!$A$6:$O$129,14,FALSE),0)</f>
        <v>0</v>
      </c>
      <c r="AE36" s="194">
        <f>_xlfn.IFNA(VLOOKUP(CONCATENATE($AE$5,$B36,$C36),'ESP2'!$A$6:$O$129,14,FALSE),0)</f>
        <v>0</v>
      </c>
      <c r="AF36" s="194">
        <f>_xlfn.IFNA(VLOOKUP(CONCATENATE($AF$5,$B36,$C36),'BUN2'!$A$6:$N$134,14,FALSE),0)</f>
        <v>0</v>
      </c>
      <c r="AG36" s="194">
        <f>_xlfn.IFNA(VLOOKUP(CONCATENATE($AG$5,$B36,$C36),SC!$A$6:$N$135,14,FALSE),0)</f>
        <v>0</v>
      </c>
      <c r="AH36" s="194">
        <f>_xlfn.IFNA(VLOOKUP(CONCATENATE($AH$5,$B36,$C36),'OG3'!$A$6:$N$131,14,FALSE),0)</f>
        <v>0</v>
      </c>
      <c r="AI36" s="194">
        <f>_xlfn.IFNA(VLOOKUP(CONCATENATE($AI$5,$B36,$C36),'MR2'!$A$6:$N$131,14,FALSE),0)</f>
        <v>0</v>
      </c>
      <c r="AJ36" s="194">
        <f>_xlfn.IFNA(VLOOKUP(CONCATENATE($AJ$5,$B36,$C36),'BUS3'!$A$6:$N$135,14,FALSE),0)</f>
        <v>0</v>
      </c>
      <c r="AK36" s="194">
        <f>_xlfn.IFNA(VLOOKUP(CONCATENATE($AK$5,$B36,$C36),'ESP4'!$A$6:$N$135,14,FALSE),0)</f>
        <v>0</v>
      </c>
      <c r="AL36" s="195">
        <f>_xlfn.IFNA(VLOOKUP(CONCATENATE($AL$5,$B36,$C36),FEST!$A$6:$N$133,14,FALSE),0)</f>
        <v>0</v>
      </c>
      <c r="AM36" s="195">
        <f>_xlfn.IFNA(VLOOKUP(CONCATENATE($AM$5,$B36,$C36),'MR3'!$A$6:$N$133,14,FALSE),0)</f>
        <v>0</v>
      </c>
      <c r="AN36" s="195">
        <f>_xlfn.IFNA(VLOOKUP(CONCATENATE($AN$5,$B36,$C36),'BUS4'!$A$6:$N$133,14,FALSE),0)</f>
        <v>0</v>
      </c>
      <c r="AO36" s="195">
        <f>_xlfn.IFNA(VLOOKUP(CONCATENATE($AO$5,$B36,$C36),'MR3'!$A$6:$N$77,14,FALSE),0)</f>
        <v>0</v>
      </c>
      <c r="AP36" s="195"/>
      <c r="AQ36" s="195"/>
      <c r="AR36" s="195"/>
      <c r="AS36" s="195"/>
      <c r="AT36" s="453"/>
      <c r="AU36" s="402"/>
      <c r="AV36" s="77"/>
    </row>
    <row r="37" spans="1:48" x14ac:dyDescent="0.3">
      <c r="A37" s="822"/>
      <c r="B37" s="29"/>
      <c r="C37" s="30"/>
      <c r="D37" s="30"/>
      <c r="E37" s="30"/>
      <c r="F37" s="31"/>
      <c r="G37" s="32"/>
      <c r="H37" s="33">
        <f t="shared" si="0"/>
        <v>0</v>
      </c>
      <c r="I37" s="34">
        <f t="shared" si="1"/>
        <v>0</v>
      </c>
      <c r="J37" s="32">
        <f t="shared" si="2"/>
        <v>11</v>
      </c>
      <c r="K37" s="194">
        <f>_xlfn.IFNA(VLOOKUP(CONCATENATE($K$5,$B37,$C37),'ESP1'!$A$6:$N$135,14,FALSE),0)</f>
        <v>0</v>
      </c>
      <c r="L37" s="194">
        <f>_xlfn.IFNA(VLOOKUP(CONCATENATE($L$5,$B37,$C37),'CAP1'!$A$6:$N$107,14,FALSE),0)</f>
        <v>0</v>
      </c>
      <c r="M37" s="194">
        <f>_xlfn.IFNA(VLOOKUP(CONCATENATE($M$5,$B37,$C37),WEST!$A$6:$N$95,14,FALSE),0)</f>
        <v>0</v>
      </c>
      <c r="N37" s="194">
        <f>_xlfn.IFNA(VLOOKUP(CONCATENATE($N$5,$B37,$C37),MUR!$A$6:$L$131,14,FALSE),0)</f>
        <v>0</v>
      </c>
      <c r="O37" s="194">
        <f>_xlfn.IFNA(VLOOKUP(CONCATENATE($O$5,$B37,$C37),'SER1'!$A$6:$N$110,14,FALSE),0)</f>
        <v>0</v>
      </c>
      <c r="P37" s="194">
        <f>_xlfn.IFNA(VLOOKUP(CONCATENATE($P$5,$B37,$C37),'BUS1'!$A$6:$N$135,14,FALSE),0)</f>
        <v>0</v>
      </c>
      <c r="Q37" s="194">
        <f>_xlfn.IFNA(VLOOKUP(CONCATENATE($Q$5,$B37,$C37),'OG1'!$A$6:$N$135,14,FALSE),0)</f>
        <v>0</v>
      </c>
      <c r="R37" s="194">
        <f>_xlfn.IFNA(VLOOKUP(CONCATENATE($RR$5,$B37,$C37),'DRY1'!$A$6:$N$133,14,FALSE),0)</f>
        <v>0</v>
      </c>
      <c r="S37" s="194">
        <f>_xlfn.IFNA(VLOOKUP(CONCATENATE($S$5,$B37,$C37),DARD!G39,FALSE),0)</f>
        <v>0</v>
      </c>
      <c r="T37" s="194">
        <f>_xlfn.IFNA(VLOOKUP(CONCATENATE($T$5,$B37,$C37),'HO1'!$A$6:$N$56,14,FALSE),0)</f>
        <v>0</v>
      </c>
      <c r="U37" s="194">
        <f>_xlfn.IFNA(VLOOKUP(CONCATENATE($U$5,$B37,$C37),VIR!$A$6:$N$135,14,FALSE),0)</f>
        <v>0</v>
      </c>
      <c r="V37" s="194">
        <f>_xlfn.IFNA(VLOOKUP(CONCATENATE($UW$5,$B37,$C37),'BUS2'!$A$8:$N$135,14,FALSE),0)</f>
        <v>0</v>
      </c>
      <c r="W37" s="194">
        <f>_xlfn.IFNA(VLOOKUP(CONCATENATE($W$5,$B37,$C37),BEV!$A$8:$N$135,14,FALSE),0)</f>
        <v>0</v>
      </c>
      <c r="X37" s="194">
        <f>_xlfn.IFNA(VLOOKUP(CONCATENATE($X$5,$B37,$C37),'OG2'!$A$6:$N$169,14,FALSE),0)</f>
        <v>0</v>
      </c>
      <c r="Y37" s="194">
        <f>_xlfn.IFNA(VLOOKUP(CONCATENATE($Y$5,$B37,$C37),'SER2'!$A$6:$N$133,14,FALSE),0)</f>
        <v>0</v>
      </c>
      <c r="Z37" s="194">
        <f>_xlfn.IFNA(VLOOKUP(CONCATENATE($Z$5,$B37,$C37),'DRY2'!$A$6:$N$133,14,FALSE),0)</f>
        <v>0</v>
      </c>
      <c r="AA37" s="194">
        <f>_xlfn.IFNA(VLOOKUP(CONCATENATE($AA$5,$B37,$C37),'BUN1'!$A$6:$N$124,14,FALSE),0)</f>
        <v>0</v>
      </c>
      <c r="AB37" s="194">
        <f>_xlfn.IFNA(VLOOKUP(CONCATENATE($AC$5,$B37,$C37),VIR!$A$6:$O$129,14,FALSE),0)</f>
        <v>0</v>
      </c>
      <c r="AC37" s="194">
        <f>_xlfn.IFNA(VLOOKUP(CONCATENATE($AC$5,$B37,$C37),'MR1'!$A$6:$N$135,14,FALSE),0)</f>
        <v>0</v>
      </c>
      <c r="AD37" s="194">
        <f>_xlfn.IFNA(VLOOKUP(CONCATENATE($AD$5,$B37,$C37),'CAP2'!$A$6:$O$129,14,FALSE),0)</f>
        <v>0</v>
      </c>
      <c r="AE37" s="194">
        <f>_xlfn.IFNA(VLOOKUP(CONCATENATE($AE$5,$B37,$C37),'ESP2'!$A$6:$O$129,14,FALSE),0)</f>
        <v>0</v>
      </c>
      <c r="AF37" s="194">
        <f>_xlfn.IFNA(VLOOKUP(CONCATENATE($AF$5,$B37,$C37),'BUN2'!$A$6:$N$134,14,FALSE),0)</f>
        <v>0</v>
      </c>
      <c r="AG37" s="194">
        <f>_xlfn.IFNA(VLOOKUP(CONCATENATE($AG$5,$B37,$C37),SC!$A$6:$N$135,14,FALSE),0)</f>
        <v>0</v>
      </c>
      <c r="AH37" s="194">
        <f>_xlfn.IFNA(VLOOKUP(CONCATENATE($AH$5,$B37,$C37),'OG3'!$A$6:$N$131,14,FALSE),0)</f>
        <v>0</v>
      </c>
      <c r="AI37" s="194">
        <f>_xlfn.IFNA(VLOOKUP(CONCATENATE($AI$5,$B37,$C37),'MR2'!$A$6:$N$131,14,FALSE),0)</f>
        <v>0</v>
      </c>
      <c r="AJ37" s="194">
        <f>_xlfn.IFNA(VLOOKUP(CONCATENATE($AJ$5,$B37,$C37),'BUS3'!$A$6:$N$135,14,FALSE),0)</f>
        <v>0</v>
      </c>
      <c r="AK37" s="194">
        <f>_xlfn.IFNA(VLOOKUP(CONCATENATE($AK$5,$B37,$C37),'ESP4'!$A$6:$N$135,14,FALSE),0)</f>
        <v>0</v>
      </c>
      <c r="AL37" s="195">
        <f>_xlfn.IFNA(VLOOKUP(CONCATENATE($AL$5,$B37,$C37),FEST!$A$6:$N$133,14,FALSE),0)</f>
        <v>0</v>
      </c>
      <c r="AM37" s="195">
        <f>_xlfn.IFNA(VLOOKUP(CONCATENATE($AM$5,$B37,$C37),'MR3'!$A$6:$N$133,14,FALSE),0)</f>
        <v>0</v>
      </c>
      <c r="AN37" s="195">
        <f>_xlfn.IFNA(VLOOKUP(CONCATENATE($AN$5,$B37,$C37),'BUS4'!$A$6:$N$133,14,FALSE),0)</f>
        <v>0</v>
      </c>
      <c r="AO37" s="195">
        <f>_xlfn.IFNA(VLOOKUP(CONCATENATE($AO$5,$B37,$C37),'MR3'!$A$6:$N$77,14,FALSE),0)</f>
        <v>0</v>
      </c>
      <c r="AP37" s="195"/>
      <c r="AQ37" s="195"/>
      <c r="AR37" s="195"/>
      <c r="AS37" s="195"/>
      <c r="AT37" s="453"/>
      <c r="AU37" s="402"/>
      <c r="AV37" s="77"/>
    </row>
    <row r="38" spans="1:48" x14ac:dyDescent="0.3">
      <c r="A38" s="822"/>
      <c r="B38" s="29"/>
      <c r="C38" s="30"/>
      <c r="D38" s="30"/>
      <c r="E38" s="30"/>
      <c r="F38" s="31"/>
      <c r="G38" s="32"/>
      <c r="H38" s="33">
        <f t="shared" si="0"/>
        <v>0</v>
      </c>
      <c r="I38" s="34">
        <f t="shared" si="1"/>
        <v>0</v>
      </c>
      <c r="J38" s="32">
        <f t="shared" si="2"/>
        <v>11</v>
      </c>
      <c r="K38" s="194">
        <f>_xlfn.IFNA(VLOOKUP(CONCATENATE($K$5,$B38,$C38),'ESP1'!$A$6:$N$135,14,FALSE),0)</f>
        <v>0</v>
      </c>
      <c r="L38" s="194">
        <f>_xlfn.IFNA(VLOOKUP(CONCATENATE($L$5,$B38,$C38),'CAP1'!$A$6:$N$107,14,FALSE),0)</f>
        <v>0</v>
      </c>
      <c r="M38" s="194">
        <f>_xlfn.IFNA(VLOOKUP(CONCATENATE($M$5,$B38,$C38),WEST!$A$6:$N$95,14,FALSE),0)</f>
        <v>0</v>
      </c>
      <c r="N38" s="194">
        <f>_xlfn.IFNA(VLOOKUP(CONCATENATE($N$5,$B38,$C38),MUR!$A$6:$L$131,14,FALSE),0)</f>
        <v>0</v>
      </c>
      <c r="O38" s="194">
        <f>_xlfn.IFNA(VLOOKUP(CONCATENATE($O$5,$B38,$C38),'SER1'!$A$6:$N$110,14,FALSE),0)</f>
        <v>0</v>
      </c>
      <c r="P38" s="194">
        <f>_xlfn.IFNA(VLOOKUP(CONCATENATE($P$5,$B38,$C38),'BUS1'!$A$6:$N$135,14,FALSE),0)</f>
        <v>0</v>
      </c>
      <c r="Q38" s="194">
        <f>_xlfn.IFNA(VLOOKUP(CONCATENATE($Q$5,$B38,$C38),'OG1'!$A$6:$N$135,14,FALSE),0)</f>
        <v>0</v>
      </c>
      <c r="R38" s="194">
        <f>_xlfn.IFNA(VLOOKUP(CONCATENATE($RR$5,$B38,$C38),'DRY1'!$A$6:$N$133,14,FALSE),0)</f>
        <v>0</v>
      </c>
      <c r="S38" s="194">
        <f>_xlfn.IFNA(VLOOKUP(CONCATENATE($S$5,$B38,$C38),DARD!G40,FALSE),0)</f>
        <v>0</v>
      </c>
      <c r="T38" s="194">
        <f>_xlfn.IFNA(VLOOKUP(CONCATENATE($T$5,$B38,$C38),'HO1'!$A$6:$N$56,14,FALSE),0)</f>
        <v>0</v>
      </c>
      <c r="U38" s="194">
        <f>_xlfn.IFNA(VLOOKUP(CONCATENATE($U$5,$B38,$C38),VIR!$A$6:$N$135,14,FALSE),0)</f>
        <v>0</v>
      </c>
      <c r="V38" s="194">
        <f>_xlfn.IFNA(VLOOKUP(CONCATENATE($UW$5,$B38,$C38),'BUS2'!$A$8:$N$135,14,FALSE),0)</f>
        <v>0</v>
      </c>
      <c r="W38" s="194">
        <f>_xlfn.IFNA(VLOOKUP(CONCATENATE($W$5,$B38,$C38),BEV!$A$8:$N$135,14,FALSE),0)</f>
        <v>0</v>
      </c>
      <c r="X38" s="194">
        <f>_xlfn.IFNA(VLOOKUP(CONCATENATE($X$5,$B38,$C38),'OG2'!$A$6:$N$169,14,FALSE),0)</f>
        <v>0</v>
      </c>
      <c r="Y38" s="194">
        <f>_xlfn.IFNA(VLOOKUP(CONCATENATE($Y$5,$B38,$C38),'SER2'!$A$6:$N$133,14,FALSE),0)</f>
        <v>0</v>
      </c>
      <c r="Z38" s="194">
        <f>_xlfn.IFNA(VLOOKUP(CONCATENATE($Z$5,$B38,$C38),'DRY2'!$A$6:$N$133,14,FALSE),0)</f>
        <v>0</v>
      </c>
      <c r="AA38" s="194">
        <f>_xlfn.IFNA(VLOOKUP(CONCATENATE($AA$5,$B38,$C38),'BUN1'!$A$6:$N$124,14,FALSE),0)</f>
        <v>0</v>
      </c>
      <c r="AB38" s="194">
        <f>_xlfn.IFNA(VLOOKUP(CONCATENATE($AC$5,$B38,$C38),VIR!$A$6:$O$129,14,FALSE),0)</f>
        <v>0</v>
      </c>
      <c r="AC38" s="194">
        <f>_xlfn.IFNA(VLOOKUP(CONCATENATE($AC$5,$B38,$C38),'MR1'!$A$6:$N$135,14,FALSE),0)</f>
        <v>0</v>
      </c>
      <c r="AD38" s="194">
        <f>_xlfn.IFNA(VLOOKUP(CONCATENATE($AD$5,$B38,$C38),'CAP2'!$A$6:$O$129,14,FALSE),0)</f>
        <v>0</v>
      </c>
      <c r="AE38" s="194">
        <f>_xlfn.IFNA(VLOOKUP(CONCATENATE($AE$5,$B38,$C38),'ESP2'!$A$6:$O$129,14,FALSE),0)</f>
        <v>0</v>
      </c>
      <c r="AF38" s="194">
        <f>_xlfn.IFNA(VLOOKUP(CONCATENATE($AF$5,$B38,$C38),'BUN2'!$A$6:$N$134,14,FALSE),0)</f>
        <v>0</v>
      </c>
      <c r="AG38" s="194">
        <f>_xlfn.IFNA(VLOOKUP(CONCATENATE($AG$5,$B38,$C38),SC!$A$6:$N$135,14,FALSE),0)</f>
        <v>0</v>
      </c>
      <c r="AH38" s="194">
        <f>_xlfn.IFNA(VLOOKUP(CONCATENATE($AH$5,$B38,$C38),'OG3'!$A$6:$N$131,14,FALSE),0)</f>
        <v>0</v>
      </c>
      <c r="AI38" s="194">
        <f>_xlfn.IFNA(VLOOKUP(CONCATENATE($AI$5,$B38,$C38),'MR2'!$A$6:$N$131,14,FALSE),0)</f>
        <v>0</v>
      </c>
      <c r="AJ38" s="194">
        <f>_xlfn.IFNA(VLOOKUP(CONCATENATE($AJ$5,$B38,$C38),'BUS3'!$A$6:$N$135,14,FALSE),0)</f>
        <v>0</v>
      </c>
      <c r="AK38" s="194">
        <f>_xlfn.IFNA(VLOOKUP(CONCATENATE($AK$5,$B38,$C38),'ESP4'!$A$6:$N$135,14,FALSE),0)</f>
        <v>0</v>
      </c>
      <c r="AL38" s="195">
        <f>_xlfn.IFNA(VLOOKUP(CONCATENATE($AL$5,$B38,$C38),FEST!$A$6:$N$133,14,FALSE),0)</f>
        <v>0</v>
      </c>
      <c r="AM38" s="195">
        <f>_xlfn.IFNA(VLOOKUP(CONCATENATE($AM$5,$B38,$C38),'MR3'!$A$6:$N$133,14,FALSE),0)</f>
        <v>0</v>
      </c>
      <c r="AN38" s="195">
        <f>_xlfn.IFNA(VLOOKUP(CONCATENATE($AN$5,$B38,$C38),'BUS4'!$A$6:$N$133,14,FALSE),0)</f>
        <v>0</v>
      </c>
      <c r="AO38" s="195">
        <f>_xlfn.IFNA(VLOOKUP(CONCATENATE($AO$5,$B38,$C38),'MR3'!$A$6:$N$77,14,FALSE),0)</f>
        <v>0</v>
      </c>
      <c r="AP38" s="195"/>
      <c r="AQ38" s="195"/>
      <c r="AR38" s="195"/>
      <c r="AS38" s="195"/>
      <c r="AT38" s="453"/>
      <c r="AU38" s="402"/>
      <c r="AV38" s="77"/>
    </row>
    <row r="39" spans="1:48" x14ac:dyDescent="0.3">
      <c r="A39" s="822"/>
      <c r="B39" s="29"/>
      <c r="C39" s="30"/>
      <c r="D39" s="30"/>
      <c r="E39" s="30"/>
      <c r="F39" s="31"/>
      <c r="G39" s="32"/>
      <c r="H39" s="33">
        <f t="shared" si="0"/>
        <v>0</v>
      </c>
      <c r="I39" s="34">
        <f t="shared" si="1"/>
        <v>0</v>
      </c>
      <c r="J39" s="32">
        <f t="shared" si="2"/>
        <v>11</v>
      </c>
      <c r="K39" s="194">
        <f>_xlfn.IFNA(VLOOKUP(CONCATENATE($K$5,$B39,$C39),'ESP1'!$A$6:$N$135,14,FALSE),0)</f>
        <v>0</v>
      </c>
      <c r="L39" s="194">
        <f>_xlfn.IFNA(VLOOKUP(CONCATENATE($L$5,$B39,$C39),'CAP1'!$A$6:$N$107,14,FALSE),0)</f>
        <v>0</v>
      </c>
      <c r="M39" s="194">
        <f>_xlfn.IFNA(VLOOKUP(CONCATENATE($M$5,$B39,$C39),WEST!$A$6:$N$95,14,FALSE),0)</f>
        <v>0</v>
      </c>
      <c r="N39" s="194">
        <f>_xlfn.IFNA(VLOOKUP(CONCATENATE($N$5,$B39,$C39),MUR!$A$6:$L$131,14,FALSE),0)</f>
        <v>0</v>
      </c>
      <c r="O39" s="194">
        <f>_xlfn.IFNA(VLOOKUP(CONCATENATE($O$5,$B39,$C39),'SER1'!$A$6:$N$110,14,FALSE),0)</f>
        <v>0</v>
      </c>
      <c r="P39" s="194">
        <f>_xlfn.IFNA(VLOOKUP(CONCATENATE($P$5,$B39,$C39),'BUS1'!$A$6:$N$135,14,FALSE),0)</f>
        <v>0</v>
      </c>
      <c r="Q39" s="194">
        <f>_xlfn.IFNA(VLOOKUP(CONCATENATE($Q$5,$B39,$C39),'OG1'!$A$6:$N$135,14,FALSE),0)</f>
        <v>0</v>
      </c>
      <c r="R39" s="194">
        <f>_xlfn.IFNA(VLOOKUP(CONCATENATE($RR$5,$B39,$C39),'DRY1'!$A$6:$N$133,14,FALSE),0)</f>
        <v>0</v>
      </c>
      <c r="S39" s="194">
        <f>_xlfn.IFNA(VLOOKUP(CONCATENATE($S$5,$B39,$C39),DARD!G41,FALSE),0)</f>
        <v>0</v>
      </c>
      <c r="T39" s="194">
        <f>_xlfn.IFNA(VLOOKUP(CONCATENATE($T$5,$B39,$C39),'HO1'!$A$6:$N$56,14,FALSE),0)</f>
        <v>0</v>
      </c>
      <c r="U39" s="194">
        <f>_xlfn.IFNA(VLOOKUP(CONCATENATE($U$5,$B39,$C39),VIR!$A$6:$N$135,14,FALSE),0)</f>
        <v>0</v>
      </c>
      <c r="V39" s="194">
        <f>_xlfn.IFNA(VLOOKUP(CONCATENATE($UW$5,$B39,$C39),'BUS2'!$A$8:$N$135,14,FALSE),0)</f>
        <v>0</v>
      </c>
      <c r="W39" s="194">
        <f>_xlfn.IFNA(VLOOKUP(CONCATENATE($W$5,$B39,$C39),BEV!$A$8:$N$135,14,FALSE),0)</f>
        <v>0</v>
      </c>
      <c r="X39" s="194">
        <f>_xlfn.IFNA(VLOOKUP(CONCATENATE($X$5,$B39,$C39),'OG2'!$A$6:$N$169,14,FALSE),0)</f>
        <v>0</v>
      </c>
      <c r="Y39" s="194">
        <f>_xlfn.IFNA(VLOOKUP(CONCATENATE($Y$5,$B39,$C39),'SER2'!$A$6:$N$133,14,FALSE),0)</f>
        <v>0</v>
      </c>
      <c r="Z39" s="194">
        <f>_xlfn.IFNA(VLOOKUP(CONCATENATE($Z$5,$B39,$C39),'DRY2'!$A$6:$N$133,14,FALSE),0)</f>
        <v>0</v>
      </c>
      <c r="AA39" s="194">
        <f>_xlfn.IFNA(VLOOKUP(CONCATENATE($AA$5,$B39,$C39),'BUN1'!$A$6:$N$124,14,FALSE),0)</f>
        <v>0</v>
      </c>
      <c r="AB39" s="194">
        <f>_xlfn.IFNA(VLOOKUP(CONCATENATE($AC$5,$B39,$C39),VIR!$A$6:$O$129,14,FALSE),0)</f>
        <v>0</v>
      </c>
      <c r="AC39" s="194">
        <f>_xlfn.IFNA(VLOOKUP(CONCATENATE($AC$5,$B39,$C39),'MR1'!$A$6:$N$135,14,FALSE),0)</f>
        <v>0</v>
      </c>
      <c r="AD39" s="194">
        <f>_xlfn.IFNA(VLOOKUP(CONCATENATE($AD$5,$B39,$C39),'CAP2'!$A$6:$O$129,14,FALSE),0)</f>
        <v>0</v>
      </c>
      <c r="AE39" s="194">
        <f>_xlfn.IFNA(VLOOKUP(CONCATENATE($AE$5,$B39,$C39),'ESP2'!$A$6:$O$129,14,FALSE),0)</f>
        <v>0</v>
      </c>
      <c r="AF39" s="194">
        <f>_xlfn.IFNA(VLOOKUP(CONCATENATE($AF$5,$B39,$C39),'BUN2'!$A$6:$N$134,14,FALSE),0)</f>
        <v>0</v>
      </c>
      <c r="AG39" s="194">
        <f>_xlfn.IFNA(VLOOKUP(CONCATENATE($AG$5,$B39,$C39),SC!$A$6:$N$135,14,FALSE),0)</f>
        <v>0</v>
      </c>
      <c r="AH39" s="194">
        <f>_xlfn.IFNA(VLOOKUP(CONCATENATE($AH$5,$B39,$C39),'OG3'!$A$6:$N$131,14,FALSE),0)</f>
        <v>0</v>
      </c>
      <c r="AI39" s="194">
        <f>_xlfn.IFNA(VLOOKUP(CONCATENATE($AI$5,$B39,$C39),'MR2'!$A$6:$N$131,14,FALSE),0)</f>
        <v>0</v>
      </c>
      <c r="AJ39" s="194">
        <f>_xlfn.IFNA(VLOOKUP(CONCATENATE($AJ$5,$B39,$C39),'BUS3'!$A$6:$N$135,14,FALSE),0)</f>
        <v>0</v>
      </c>
      <c r="AK39" s="194">
        <f>_xlfn.IFNA(VLOOKUP(CONCATENATE($AK$5,$B39,$C39),'ESP4'!$A$6:$N$135,14,FALSE),0)</f>
        <v>0</v>
      </c>
      <c r="AL39" s="195">
        <f>_xlfn.IFNA(VLOOKUP(CONCATENATE($AL$5,$B39,$C39),FEST!$A$6:$N$133,14,FALSE),0)</f>
        <v>0</v>
      </c>
      <c r="AM39" s="195">
        <f>_xlfn.IFNA(VLOOKUP(CONCATENATE($AM$5,$B39,$C39),'MR3'!$A$6:$N$133,14,FALSE),0)</f>
        <v>0</v>
      </c>
      <c r="AN39" s="195">
        <f>_xlfn.IFNA(VLOOKUP(CONCATENATE($AN$5,$B39,$C39),'BUS4'!$A$6:$N$133,14,FALSE),0)</f>
        <v>0</v>
      </c>
      <c r="AO39" s="195">
        <f>_xlfn.IFNA(VLOOKUP(CONCATENATE($AO$5,$B39,$C39),'MR3'!$A$6:$N$77,14,FALSE),0)</f>
        <v>0</v>
      </c>
      <c r="AP39" s="195"/>
      <c r="AQ39" s="195"/>
      <c r="AR39" s="195"/>
      <c r="AS39" s="195"/>
      <c r="AT39" s="453"/>
      <c r="AU39" s="402"/>
      <c r="AV39" s="77"/>
    </row>
    <row r="40" spans="1:48" x14ac:dyDescent="0.3">
      <c r="A40" s="822"/>
      <c r="B40" s="29"/>
      <c r="C40" s="30"/>
      <c r="D40" s="30"/>
      <c r="E40" s="30"/>
      <c r="F40" s="31"/>
      <c r="G40" s="32"/>
      <c r="H40" s="33">
        <f t="shared" si="0"/>
        <v>0</v>
      </c>
      <c r="I40" s="34">
        <f t="shared" si="1"/>
        <v>0</v>
      </c>
      <c r="J40" s="32">
        <f t="shared" si="2"/>
        <v>11</v>
      </c>
      <c r="K40" s="194">
        <f>_xlfn.IFNA(VLOOKUP(CONCATENATE($K$5,$B40,$C40),'ESP1'!$A$6:$N$135,14,FALSE),0)</f>
        <v>0</v>
      </c>
      <c r="L40" s="194">
        <f>_xlfn.IFNA(VLOOKUP(CONCATENATE($L$5,$B40,$C40),'CAP1'!$A$6:$N$107,14,FALSE),0)</f>
        <v>0</v>
      </c>
      <c r="M40" s="194">
        <f>_xlfn.IFNA(VLOOKUP(CONCATENATE($M$5,$B40,$C40),WEST!$A$6:$N$95,14,FALSE),0)</f>
        <v>0</v>
      </c>
      <c r="N40" s="194">
        <f>_xlfn.IFNA(VLOOKUP(CONCATENATE($N$5,$B40,$C40),MUR!$A$6:$L$131,14,FALSE),0)</f>
        <v>0</v>
      </c>
      <c r="O40" s="194">
        <f>_xlfn.IFNA(VLOOKUP(CONCATENATE($O$5,$B40,$C40),'SER1'!$A$6:$N$110,14,FALSE),0)</f>
        <v>0</v>
      </c>
      <c r="P40" s="194">
        <f>_xlfn.IFNA(VLOOKUP(CONCATENATE($P$5,$B40,$C40),'BUS1'!$A$6:$N$135,14,FALSE),0)</f>
        <v>0</v>
      </c>
      <c r="Q40" s="194">
        <f>_xlfn.IFNA(VLOOKUP(CONCATENATE($Q$5,$B40,$C40),'OG1'!$A$6:$N$135,14,FALSE),0)</f>
        <v>0</v>
      </c>
      <c r="R40" s="194">
        <f>_xlfn.IFNA(VLOOKUP(CONCATENATE($RR$5,$B40,$C40),'DRY1'!$A$6:$N$133,14,FALSE),0)</f>
        <v>0</v>
      </c>
      <c r="S40" s="194">
        <f>_xlfn.IFNA(VLOOKUP(CONCATENATE($S$5,$B40,$C40),DARD!G42,FALSE),0)</f>
        <v>0</v>
      </c>
      <c r="T40" s="194">
        <f>_xlfn.IFNA(VLOOKUP(CONCATENATE($T$5,$B40,$C40),'HO1'!$A$6:$N$56,14,FALSE),0)</f>
        <v>0</v>
      </c>
      <c r="U40" s="194">
        <f>_xlfn.IFNA(VLOOKUP(CONCATENATE($U$5,$B40,$C40),VIR!$A$6:$N$135,14,FALSE),0)</f>
        <v>0</v>
      </c>
      <c r="V40" s="194">
        <f>_xlfn.IFNA(VLOOKUP(CONCATENATE($UW$5,$B40,$C40),'BUS2'!$A$8:$N$135,14,FALSE),0)</f>
        <v>0</v>
      </c>
      <c r="W40" s="194">
        <f>_xlfn.IFNA(VLOOKUP(CONCATENATE($W$5,$B40,$C40),BEV!$A$8:$N$135,14,FALSE),0)</f>
        <v>0</v>
      </c>
      <c r="X40" s="194">
        <f>_xlfn.IFNA(VLOOKUP(CONCATENATE($X$5,$B40,$C40),'OG2'!$A$6:$N$169,14,FALSE),0)</f>
        <v>0</v>
      </c>
      <c r="Y40" s="194">
        <f>_xlfn.IFNA(VLOOKUP(CONCATENATE($Y$5,$B40,$C40),'SER2'!$A$6:$N$133,14,FALSE),0)</f>
        <v>0</v>
      </c>
      <c r="Z40" s="194">
        <f>_xlfn.IFNA(VLOOKUP(CONCATENATE($Z$5,$B40,$C40),'DRY2'!$A$6:$N$133,14,FALSE),0)</f>
        <v>0</v>
      </c>
      <c r="AA40" s="194">
        <f>_xlfn.IFNA(VLOOKUP(CONCATENATE($AA$5,$B40,$C40),'BUN1'!$A$6:$N$124,14,FALSE),0)</f>
        <v>0</v>
      </c>
      <c r="AB40" s="194">
        <f>_xlfn.IFNA(VLOOKUP(CONCATENATE($AC$5,$B40,$C40),VIR!$A$6:$O$129,14,FALSE),0)</f>
        <v>0</v>
      </c>
      <c r="AC40" s="194">
        <f>_xlfn.IFNA(VLOOKUP(CONCATENATE($AC$5,$B40,$C40),'MR1'!$A$6:$N$135,14,FALSE),0)</f>
        <v>0</v>
      </c>
      <c r="AD40" s="194">
        <f>_xlfn.IFNA(VLOOKUP(CONCATENATE($AD$5,$B40,$C40),'CAP2'!$A$6:$O$129,14,FALSE),0)</f>
        <v>0</v>
      </c>
      <c r="AE40" s="194">
        <f>_xlfn.IFNA(VLOOKUP(CONCATENATE($AE$5,$B40,$C40),'ESP2'!$A$6:$O$129,14,FALSE),0)</f>
        <v>0</v>
      </c>
      <c r="AF40" s="194">
        <f>_xlfn.IFNA(VLOOKUP(CONCATENATE($AF$5,$B40,$C40),'BUN2'!$A$6:$N$134,14,FALSE),0)</f>
        <v>0</v>
      </c>
      <c r="AG40" s="194">
        <f>_xlfn.IFNA(VLOOKUP(CONCATENATE($AG$5,$B40,$C40),SC!$A$6:$N$135,14,FALSE),0)</f>
        <v>0</v>
      </c>
      <c r="AH40" s="194">
        <f>_xlfn.IFNA(VLOOKUP(CONCATENATE($AH$5,$B40,$C40),'OG3'!$A$6:$N$131,14,FALSE),0)</f>
        <v>0</v>
      </c>
      <c r="AI40" s="194">
        <f>_xlfn.IFNA(VLOOKUP(CONCATENATE($AI$5,$B40,$C40),'MR2'!$A$6:$N$131,14,FALSE),0)</f>
        <v>0</v>
      </c>
      <c r="AJ40" s="194">
        <f>_xlfn.IFNA(VLOOKUP(CONCATENATE($AJ$5,$B40,$C40),'BUS3'!$A$6:$N$135,14,FALSE),0)</f>
        <v>0</v>
      </c>
      <c r="AK40" s="194">
        <f>_xlfn.IFNA(VLOOKUP(CONCATENATE($AK$5,$B40,$C40),'ESP4'!$A$6:$N$135,14,FALSE),0)</f>
        <v>0</v>
      </c>
      <c r="AL40" s="195">
        <f>_xlfn.IFNA(VLOOKUP(CONCATENATE($AL$5,$B40,$C40),FEST!$A$6:$N$133,14,FALSE),0)</f>
        <v>0</v>
      </c>
      <c r="AM40" s="195">
        <f>_xlfn.IFNA(VLOOKUP(CONCATENATE($AM$5,$B40,$C40),'MR3'!$A$6:$N$133,14,FALSE),0)</f>
        <v>0</v>
      </c>
      <c r="AN40" s="195">
        <f>_xlfn.IFNA(VLOOKUP(CONCATENATE($AN$5,$B40,$C40),'BUS4'!$A$6:$N$133,14,FALSE),0)</f>
        <v>0</v>
      </c>
      <c r="AO40" s="195">
        <f>_xlfn.IFNA(VLOOKUP(CONCATENATE($AO$5,$B40,$C40),'MR3'!$A$6:$N$77,14,FALSE),0)</f>
        <v>0</v>
      </c>
      <c r="AP40" s="195"/>
      <c r="AQ40" s="195"/>
      <c r="AR40" s="195"/>
      <c r="AS40" s="195"/>
      <c r="AT40" s="453"/>
      <c r="AU40" s="402"/>
      <c r="AV40" s="77"/>
    </row>
    <row r="41" spans="1:48" x14ac:dyDescent="0.3">
      <c r="A41" s="822"/>
      <c r="B41" s="29"/>
      <c r="C41" s="30"/>
      <c r="D41" s="30"/>
      <c r="E41" s="30"/>
      <c r="F41" s="31"/>
      <c r="G41" s="32"/>
      <c r="H41" s="33">
        <f t="shared" si="0"/>
        <v>0</v>
      </c>
      <c r="I41" s="34">
        <f t="shared" si="1"/>
        <v>0</v>
      </c>
      <c r="J41" s="32">
        <f t="shared" si="2"/>
        <v>11</v>
      </c>
      <c r="K41" s="194">
        <f>_xlfn.IFNA(VLOOKUP(CONCATENATE($K$5,$B41,$C41),'ESP1'!$A$6:$N$135,14,FALSE),0)</f>
        <v>0</v>
      </c>
      <c r="L41" s="194">
        <f>_xlfn.IFNA(VLOOKUP(CONCATENATE($L$5,$B41,$C41),'CAP1'!$A$6:$N$107,14,FALSE),0)</f>
        <v>0</v>
      </c>
      <c r="M41" s="194">
        <f>_xlfn.IFNA(VLOOKUP(CONCATENATE($M$5,$B41,$C41),WEST!$A$6:$N$95,14,FALSE),0)</f>
        <v>0</v>
      </c>
      <c r="N41" s="194">
        <f>_xlfn.IFNA(VLOOKUP(CONCATENATE($N$5,$B41,$C41),MUR!$A$6:$L$131,14,FALSE),0)</f>
        <v>0</v>
      </c>
      <c r="O41" s="194">
        <f>_xlfn.IFNA(VLOOKUP(CONCATENATE($O$5,$B41,$C41),'SER1'!$A$6:$N$110,14,FALSE),0)</f>
        <v>0</v>
      </c>
      <c r="P41" s="194">
        <f>_xlfn.IFNA(VLOOKUP(CONCATENATE($P$5,$B41,$C41),'BUS1'!$A$6:$N$135,14,FALSE),0)</f>
        <v>0</v>
      </c>
      <c r="Q41" s="194">
        <f>_xlfn.IFNA(VLOOKUP(CONCATENATE($Q$5,$B41,$C41),'OG1'!$A$6:$N$135,14,FALSE),0)</f>
        <v>0</v>
      </c>
      <c r="R41" s="194">
        <f>_xlfn.IFNA(VLOOKUP(CONCATENATE($RR$5,$B41,$C41),'DRY1'!$A$6:$N$133,14,FALSE),0)</f>
        <v>0</v>
      </c>
      <c r="S41" s="194">
        <f>_xlfn.IFNA(VLOOKUP(CONCATENATE($S$5,$B41,$C41),DARD!G43,FALSE),0)</f>
        <v>0</v>
      </c>
      <c r="T41" s="194">
        <f>_xlfn.IFNA(VLOOKUP(CONCATENATE($T$5,$B41,$C41),'HO1'!$A$6:$N$56,14,FALSE),0)</f>
        <v>0</v>
      </c>
      <c r="U41" s="194">
        <f>_xlfn.IFNA(VLOOKUP(CONCATENATE($U$5,$B41,$C41),VIR!$A$6:$N$135,14,FALSE),0)</f>
        <v>0</v>
      </c>
      <c r="V41" s="194">
        <f>_xlfn.IFNA(VLOOKUP(CONCATENATE($UW$5,$B41,$C41),'BUS2'!$A$8:$N$135,14,FALSE),0)</f>
        <v>0</v>
      </c>
      <c r="W41" s="194">
        <f>_xlfn.IFNA(VLOOKUP(CONCATENATE($W$5,$B41,$C41),BEV!$A$8:$N$135,14,FALSE),0)</f>
        <v>0</v>
      </c>
      <c r="X41" s="194">
        <f>_xlfn.IFNA(VLOOKUP(CONCATENATE($X$5,$B41,$C41),'OG2'!$A$6:$N$169,14,FALSE),0)</f>
        <v>0</v>
      </c>
      <c r="Y41" s="194">
        <f>_xlfn.IFNA(VLOOKUP(CONCATENATE($Y$5,$B41,$C41),'SER2'!$A$6:$N$133,14,FALSE),0)</f>
        <v>0</v>
      </c>
      <c r="Z41" s="194">
        <f>_xlfn.IFNA(VLOOKUP(CONCATENATE($Z$5,$B41,$C41),'DRY2'!$A$6:$N$133,14,FALSE),0)</f>
        <v>0</v>
      </c>
      <c r="AA41" s="194">
        <f>_xlfn.IFNA(VLOOKUP(CONCATENATE($AA$5,$B41,$C41),'BUN1'!$A$6:$N$124,14,FALSE),0)</f>
        <v>0</v>
      </c>
      <c r="AB41" s="194">
        <f>_xlfn.IFNA(VLOOKUP(CONCATENATE($AC$5,$B41,$C41),VIR!$A$6:$O$129,14,FALSE),0)</f>
        <v>0</v>
      </c>
      <c r="AC41" s="194">
        <f>_xlfn.IFNA(VLOOKUP(CONCATENATE($AC$5,$B41,$C41),'MR1'!$A$6:$N$135,14,FALSE),0)</f>
        <v>0</v>
      </c>
      <c r="AD41" s="194">
        <f>_xlfn.IFNA(VLOOKUP(CONCATENATE($AD$5,$B41,$C41),'CAP2'!$A$6:$O$129,14,FALSE),0)</f>
        <v>0</v>
      </c>
      <c r="AE41" s="194">
        <f>_xlfn.IFNA(VLOOKUP(CONCATENATE($AE$5,$B41,$C41),'ESP2'!$A$6:$O$129,14,FALSE),0)</f>
        <v>0</v>
      </c>
      <c r="AF41" s="194">
        <f>_xlfn.IFNA(VLOOKUP(CONCATENATE($AF$5,$B41,$C41),'BUN2'!$A$6:$N$134,14,FALSE),0)</f>
        <v>0</v>
      </c>
      <c r="AG41" s="194">
        <f>_xlfn.IFNA(VLOOKUP(CONCATENATE($AG$5,$B41,$C41),SC!$A$6:$N$135,14,FALSE),0)</f>
        <v>0</v>
      </c>
      <c r="AH41" s="194">
        <f>_xlfn.IFNA(VLOOKUP(CONCATENATE($AH$5,$B41,$C41),'OG3'!$A$6:$N$131,14,FALSE),0)</f>
        <v>0</v>
      </c>
      <c r="AI41" s="194">
        <f>_xlfn.IFNA(VLOOKUP(CONCATENATE($AI$5,$B41,$C41),'MR2'!$A$6:$N$131,14,FALSE),0)</f>
        <v>0</v>
      </c>
      <c r="AJ41" s="194">
        <f>_xlfn.IFNA(VLOOKUP(CONCATENATE($AJ$5,$B41,$C41),'BUS3'!$A$6:$N$135,14,FALSE),0)</f>
        <v>0</v>
      </c>
      <c r="AK41" s="194">
        <f>_xlfn.IFNA(VLOOKUP(CONCATENATE($AK$5,$B41,$C41),'ESP4'!$A$6:$N$135,14,FALSE),0)</f>
        <v>0</v>
      </c>
      <c r="AL41" s="195">
        <f>_xlfn.IFNA(VLOOKUP(CONCATENATE($AL$5,$B41,$C41),FEST!$A$6:$N$133,14,FALSE),0)</f>
        <v>0</v>
      </c>
      <c r="AM41" s="195">
        <f>_xlfn.IFNA(VLOOKUP(CONCATENATE($AM$5,$B41,$C41),'MR3'!$A$6:$N$133,14,FALSE),0)</f>
        <v>0</v>
      </c>
      <c r="AN41" s="195">
        <f>_xlfn.IFNA(VLOOKUP(CONCATENATE($AN$5,$B41,$C41),'BUS4'!$A$6:$N$133,14,FALSE),0)</f>
        <v>0</v>
      </c>
      <c r="AO41" s="195">
        <f>_xlfn.IFNA(VLOOKUP(CONCATENATE($AO$5,$B41,$C41),'MR3'!$A$6:$N$77,14,FALSE),0)</f>
        <v>0</v>
      </c>
      <c r="AP41" s="195"/>
      <c r="AQ41" s="195"/>
      <c r="AR41" s="195"/>
      <c r="AS41" s="195"/>
      <c r="AT41" s="453"/>
      <c r="AU41" s="402"/>
      <c r="AV41" s="77"/>
    </row>
    <row r="42" spans="1:48" x14ac:dyDescent="0.3">
      <c r="A42" s="822"/>
      <c r="B42" s="29"/>
      <c r="C42" s="30"/>
      <c r="D42" s="30"/>
      <c r="E42" s="30"/>
      <c r="F42" s="31"/>
      <c r="G42" s="32"/>
      <c r="H42" s="33">
        <f t="shared" si="0"/>
        <v>0</v>
      </c>
      <c r="I42" s="34">
        <f t="shared" si="1"/>
        <v>0</v>
      </c>
      <c r="J42" s="32">
        <f t="shared" si="2"/>
        <v>11</v>
      </c>
      <c r="K42" s="194">
        <f>_xlfn.IFNA(VLOOKUP(CONCATENATE($K$5,$B42,$C42),'ESP1'!$A$6:$N$135,14,FALSE),0)</f>
        <v>0</v>
      </c>
      <c r="L42" s="194">
        <f>_xlfn.IFNA(VLOOKUP(CONCATENATE($L$5,$B42,$C42),'CAP1'!$A$6:$N$107,14,FALSE),0)</f>
        <v>0</v>
      </c>
      <c r="M42" s="194">
        <f>_xlfn.IFNA(VLOOKUP(CONCATENATE($M$5,$B42,$C42),WEST!$A$6:$N$95,14,FALSE),0)</f>
        <v>0</v>
      </c>
      <c r="N42" s="194">
        <f>_xlfn.IFNA(VLOOKUP(CONCATENATE($N$5,$B42,$C42),MUR!$A$6:$L$131,14,FALSE),0)</f>
        <v>0</v>
      </c>
      <c r="O42" s="194">
        <f>_xlfn.IFNA(VLOOKUP(CONCATENATE($O$5,$B42,$C42),'SER1'!$A$6:$N$110,14,FALSE),0)</f>
        <v>0</v>
      </c>
      <c r="P42" s="194">
        <f>_xlfn.IFNA(VLOOKUP(CONCATENATE($P$5,$B42,$C42),'BUS1'!$A$6:$N$135,14,FALSE),0)</f>
        <v>0</v>
      </c>
      <c r="Q42" s="194">
        <f>_xlfn.IFNA(VLOOKUP(CONCATENATE($Q$5,$B42,$C42),'OG1'!$A$6:$N$135,14,FALSE),0)</f>
        <v>0</v>
      </c>
      <c r="R42" s="194">
        <f>_xlfn.IFNA(VLOOKUP(CONCATENATE($RR$5,$B42,$C42),'DRY1'!$A$6:$N$133,14,FALSE),0)</f>
        <v>0</v>
      </c>
      <c r="S42" s="194">
        <f>_xlfn.IFNA(VLOOKUP(CONCATENATE($S$5,$B42,$C42),DARD!G44,FALSE),0)</f>
        <v>0</v>
      </c>
      <c r="T42" s="194">
        <f>_xlfn.IFNA(VLOOKUP(CONCATENATE($T$5,$B42,$C42),'HO1'!$A$6:$N$56,14,FALSE),0)</f>
        <v>0</v>
      </c>
      <c r="U42" s="194">
        <f>_xlfn.IFNA(VLOOKUP(CONCATENATE($U$5,$B42,$C42),VIR!$A$6:$N$135,14,FALSE),0)</f>
        <v>0</v>
      </c>
      <c r="V42" s="194">
        <f>_xlfn.IFNA(VLOOKUP(CONCATENATE($UW$5,$B42,$C42),'BUS2'!$A$8:$N$135,14,FALSE),0)</f>
        <v>0</v>
      </c>
      <c r="W42" s="194">
        <f>_xlfn.IFNA(VLOOKUP(CONCATENATE($W$5,$B42,$C42),BEV!$A$8:$N$135,14,FALSE),0)</f>
        <v>0</v>
      </c>
      <c r="X42" s="194">
        <f>_xlfn.IFNA(VLOOKUP(CONCATENATE($X$5,$B42,$C42),'OG2'!$A$6:$N$169,14,FALSE),0)</f>
        <v>0</v>
      </c>
      <c r="Y42" s="194">
        <f>_xlfn.IFNA(VLOOKUP(CONCATENATE($Y$5,$B42,$C42),'SER2'!$A$6:$N$133,14,FALSE),0)</f>
        <v>0</v>
      </c>
      <c r="Z42" s="194">
        <f>_xlfn.IFNA(VLOOKUP(CONCATENATE($Z$5,$B42,$C42),'DRY2'!$A$6:$N$133,14,FALSE),0)</f>
        <v>0</v>
      </c>
      <c r="AA42" s="194">
        <f>_xlfn.IFNA(VLOOKUP(CONCATENATE($AA$5,$B42,$C42),'BUN1'!$A$6:$N$124,14,FALSE),0)</f>
        <v>0</v>
      </c>
      <c r="AB42" s="194">
        <f>_xlfn.IFNA(VLOOKUP(CONCATENATE($AC$5,$B42,$C42),VIR!$A$6:$O$129,14,FALSE),0)</f>
        <v>0</v>
      </c>
      <c r="AC42" s="194">
        <f>_xlfn.IFNA(VLOOKUP(CONCATENATE($AC$5,$B42,$C42),'MR1'!$A$6:$N$135,14,FALSE),0)</f>
        <v>0</v>
      </c>
      <c r="AD42" s="194">
        <f>_xlfn.IFNA(VLOOKUP(CONCATENATE($AD$5,$B42,$C42),'CAP2'!$A$6:$O$129,14,FALSE),0)</f>
        <v>0</v>
      </c>
      <c r="AE42" s="194">
        <f>_xlfn.IFNA(VLOOKUP(CONCATENATE($AE$5,$B42,$C42),'ESP2'!$A$6:$O$129,14,FALSE),0)</f>
        <v>0</v>
      </c>
      <c r="AF42" s="194">
        <f>_xlfn.IFNA(VLOOKUP(CONCATENATE($AF$5,$B42,$C42),'BUN2'!$A$6:$N$134,14,FALSE),0)</f>
        <v>0</v>
      </c>
      <c r="AG42" s="194">
        <f>_xlfn.IFNA(VLOOKUP(CONCATENATE($AG$5,$B42,$C42),SC!$A$6:$N$135,14,FALSE),0)</f>
        <v>0</v>
      </c>
      <c r="AH42" s="194">
        <f>_xlfn.IFNA(VLOOKUP(CONCATENATE($AH$5,$B42,$C42),'OG3'!$A$6:$N$131,14,FALSE),0)</f>
        <v>0</v>
      </c>
      <c r="AI42" s="194">
        <f>_xlfn.IFNA(VLOOKUP(CONCATENATE($AI$5,$B42,$C42),'MR2'!$A$6:$N$131,14,FALSE),0)</f>
        <v>0</v>
      </c>
      <c r="AJ42" s="194">
        <f>_xlfn.IFNA(VLOOKUP(CONCATENATE($AJ$5,$B42,$C42),'BUS3'!$A$6:$N$135,14,FALSE),0)</f>
        <v>0</v>
      </c>
      <c r="AK42" s="194">
        <f>_xlfn.IFNA(VLOOKUP(CONCATENATE($AK$5,$B42,$C42),'ESP4'!$A$6:$N$135,14,FALSE),0)</f>
        <v>0</v>
      </c>
      <c r="AL42" s="195">
        <f>_xlfn.IFNA(VLOOKUP(CONCATENATE($AL$5,$B42,$C42),FEST!$A$6:$N$133,14,FALSE),0)</f>
        <v>0</v>
      </c>
      <c r="AM42" s="195">
        <f>_xlfn.IFNA(VLOOKUP(CONCATENATE($AM$5,$B42,$C42),'MR3'!$A$6:$N$133,14,FALSE),0)</f>
        <v>0</v>
      </c>
      <c r="AN42" s="195">
        <f>_xlfn.IFNA(VLOOKUP(CONCATENATE($AN$5,$B42,$C42),'BUS4'!$A$6:$N$133,14,FALSE),0)</f>
        <v>0</v>
      </c>
      <c r="AO42" s="195">
        <f>_xlfn.IFNA(VLOOKUP(CONCATENATE($AO$5,$B42,$C42),'MR3'!$A$6:$N$77,14,FALSE),0)</f>
        <v>0</v>
      </c>
      <c r="AP42" s="195"/>
      <c r="AQ42" s="195"/>
      <c r="AR42" s="195"/>
      <c r="AS42" s="195"/>
      <c r="AT42" s="453"/>
      <c r="AU42" s="402"/>
      <c r="AV42" s="77"/>
    </row>
    <row r="43" spans="1:48" x14ac:dyDescent="0.3">
      <c r="A43" s="822"/>
      <c r="B43" s="29"/>
      <c r="C43" s="30"/>
      <c r="D43" s="30"/>
      <c r="E43" s="30"/>
      <c r="F43" s="31"/>
      <c r="G43" s="32"/>
      <c r="H43" s="33">
        <f t="shared" si="0"/>
        <v>0</v>
      </c>
      <c r="I43" s="34">
        <f t="shared" si="1"/>
        <v>0</v>
      </c>
      <c r="J43" s="32">
        <f t="shared" si="2"/>
        <v>11</v>
      </c>
      <c r="K43" s="194">
        <f>_xlfn.IFNA(VLOOKUP(CONCATENATE($K$5,$B43,$C43),'CAP1'!$A$6:$N$107,14,FALSE),0)</f>
        <v>0</v>
      </c>
      <c r="L43" s="194">
        <f>_xlfn.IFNA(VLOOKUP(CONCATENATE($L$5,$B43,$C43),'CAP1'!$A$6:$N$107,14,FALSE),0)</f>
        <v>0</v>
      </c>
      <c r="M43" s="194">
        <f>_xlfn.IFNA(VLOOKUP(CONCATENATE($M$5,$B43,$C43),WEST!$A$6:$N$95,14,FALSE),0)</f>
        <v>0</v>
      </c>
      <c r="N43" s="194">
        <f>_xlfn.IFNA(VLOOKUP(CONCATENATE($N$5,$B43,$C43),MUR!$A$6:$L$131,14,FALSE),0)</f>
        <v>0</v>
      </c>
      <c r="O43" s="194">
        <f>_xlfn.IFNA(VLOOKUP(CONCATENATE($O$5,$B43,$C43),'SER1'!$A$6:$N$110,14,FALSE),0)</f>
        <v>0</v>
      </c>
      <c r="P43" s="194">
        <f>_xlfn.IFNA(VLOOKUP(CONCATENATE($P$5,$B43,$C43),'BUS1'!$A$6:$N$135,14,FALSE),0)</f>
        <v>0</v>
      </c>
      <c r="Q43" s="194">
        <f>_xlfn.IFNA(VLOOKUP(CONCATENATE($Q$5,$B43,$C43),'OG1'!$A$6:$N$135,14,FALSE),0)</f>
        <v>0</v>
      </c>
      <c r="R43" s="194">
        <f>_xlfn.IFNA(VLOOKUP(CONCATENATE($RR$5,$B43,$C43),'DRY1'!$A$6:$N$133,14,FALSE),0)</f>
        <v>0</v>
      </c>
      <c r="S43" s="194">
        <f>_xlfn.IFNA(VLOOKUP(CONCATENATE($S$5,$B43,$C43),DARD!G45,FALSE),0)</f>
        <v>0</v>
      </c>
      <c r="T43" s="194">
        <f>_xlfn.IFNA(VLOOKUP(CONCATENATE($T$5,$B43,$C43),'HO1'!$A$6:$N$56,14,FALSE),0)</f>
        <v>0</v>
      </c>
      <c r="U43" s="194">
        <f>_xlfn.IFNA(VLOOKUP(CONCATENATE($U$5,$B43,$C43),VIR!$A$6:$N$135,14,FALSE),0)</f>
        <v>0</v>
      </c>
      <c r="V43" s="194">
        <f>_xlfn.IFNA(VLOOKUP(CONCATENATE($UW$5,$B43,$C43),'BUS2'!$A$8:$N$135,14,FALSE),0)</f>
        <v>0</v>
      </c>
      <c r="W43" s="194">
        <f>_xlfn.IFNA(VLOOKUP(CONCATENATE($W$5,$B43,$C43),BEV!$A$8:$N$135,14,FALSE),0)</f>
        <v>0</v>
      </c>
      <c r="X43" s="194">
        <f>_xlfn.IFNA(VLOOKUP(CONCATENATE($X$5,$B43,$C43),'OG2'!$A$6:$N$169,14,FALSE),0)</f>
        <v>0</v>
      </c>
      <c r="Y43" s="194">
        <f>_xlfn.IFNA(VLOOKUP(CONCATENATE($Y$5,$B43,$C43),'SER2'!$A$6:$N$133,14,FALSE),0)</f>
        <v>0</v>
      </c>
      <c r="Z43" s="194">
        <f>_xlfn.IFNA(VLOOKUP(CONCATENATE($Z$5,$B43,$C43),'DRY2'!$A$6:$N$133,14,FALSE),0)</f>
        <v>0</v>
      </c>
      <c r="AA43" s="194">
        <f>_xlfn.IFNA(VLOOKUP(CONCATENATE($AA$5,$B43,$C43),'BUN1'!$A$6:$N$124,14,FALSE),0)</f>
        <v>0</v>
      </c>
      <c r="AB43" s="194">
        <f>_xlfn.IFNA(VLOOKUP(CONCATENATE($AC$5,$B43,$C43),VIR!$A$6:$O$129,14,FALSE),0)</f>
        <v>0</v>
      </c>
      <c r="AC43" s="194">
        <f>_xlfn.IFNA(VLOOKUP(CONCATENATE($AC$5,$B43,$C43),'MR1'!$A$6:$N$135,14,FALSE),0)</f>
        <v>0</v>
      </c>
      <c r="AD43" s="194">
        <f>_xlfn.IFNA(VLOOKUP(CONCATENATE($AD$5,$B43,$C43),'CAP2'!$A$6:$O$129,14,FALSE),0)</f>
        <v>0</v>
      </c>
      <c r="AE43" s="194">
        <f>_xlfn.IFNA(VLOOKUP(CONCATENATE($AE$5,$B43,$C43),'ESP2'!$A$6:$O$129,14,FALSE),0)</f>
        <v>0</v>
      </c>
      <c r="AF43" s="194">
        <f>_xlfn.IFNA(VLOOKUP(CONCATENATE($AF$5,$B43,$C43),'BUN2'!$A$6:$N$134,14,FALSE),0)</f>
        <v>0</v>
      </c>
      <c r="AG43" s="194">
        <f>_xlfn.IFNA(VLOOKUP(CONCATENATE($AG$5,$B43,$C43),SC!$A$6:$N$135,14,FALSE),0)</f>
        <v>0</v>
      </c>
      <c r="AH43" s="194">
        <f>_xlfn.IFNA(VLOOKUP(CONCATENATE($AH$5,$B43,$C43),'OG3'!$A$6:$N$131,14,FALSE),0)</f>
        <v>0</v>
      </c>
      <c r="AI43" s="194">
        <f>_xlfn.IFNA(VLOOKUP(CONCATENATE($AI$5,$B43,$C43),'MR2'!$A$6:$N$131,14,FALSE),0)</f>
        <v>0</v>
      </c>
      <c r="AJ43" s="194">
        <f>_xlfn.IFNA(VLOOKUP(CONCATENATE($AJ$5,$B43,$C43),'BUS3'!$A$6:$N$135,14,FALSE),0)</f>
        <v>0</v>
      </c>
      <c r="AK43" s="194">
        <f>_xlfn.IFNA(VLOOKUP(CONCATENATE($AK$5,$B43,$C43),'ESP4'!$A$6:$N$135,14,FALSE),0)</f>
        <v>0</v>
      </c>
      <c r="AL43" s="195">
        <f>_xlfn.IFNA(VLOOKUP(CONCATENATE($AL$5,$B43,$C43),FEST!$A$6:$N$133,14,FALSE),0)</f>
        <v>0</v>
      </c>
      <c r="AM43" s="195">
        <f>_xlfn.IFNA(VLOOKUP(CONCATENATE($AM$5,$B43,$C43),'MR3'!$A$6:$N$133,14,FALSE),0)</f>
        <v>0</v>
      </c>
      <c r="AN43" s="195">
        <f>_xlfn.IFNA(VLOOKUP(CONCATENATE($AN$5,$B43,$C43),'BUS4'!$A$6:$N$133,14,FALSE),0)</f>
        <v>0</v>
      </c>
      <c r="AO43" s="195">
        <f>_xlfn.IFNA(VLOOKUP(CONCATENATE($AO$5,$B43,$C43),'MR3'!$A$6:$N$77,14,FALSE),0)</f>
        <v>0</v>
      </c>
      <c r="AP43" s="195"/>
      <c r="AQ43" s="195"/>
      <c r="AR43" s="195"/>
      <c r="AS43" s="195"/>
      <c r="AT43" s="453"/>
      <c r="AU43" s="402"/>
      <c r="AV43" s="77"/>
    </row>
    <row r="44" spans="1:48" x14ac:dyDescent="0.3">
      <c r="A44" s="822"/>
      <c r="B44" s="29"/>
      <c r="C44" s="30"/>
      <c r="D44" s="30"/>
      <c r="E44" s="30"/>
      <c r="F44" s="31"/>
      <c r="G44" s="32"/>
      <c r="H44" s="33">
        <f t="shared" si="0"/>
        <v>0</v>
      </c>
      <c r="I44" s="34">
        <f t="shared" si="1"/>
        <v>0</v>
      </c>
      <c r="J44" s="32">
        <f t="shared" si="2"/>
        <v>11</v>
      </c>
      <c r="K44" s="194">
        <f>_xlfn.IFNA(VLOOKUP(CONCATENATE($K$5,$B44,$C44),'CAP1'!$A$6:$N$107,14,FALSE),0)</f>
        <v>0</v>
      </c>
      <c r="L44" s="194">
        <f>_xlfn.IFNA(VLOOKUP(CONCATENATE($L$5,$B44,$C44),'ESP1'!$A$6:$N$135,14,FALSE),0)</f>
        <v>0</v>
      </c>
      <c r="M44" s="194">
        <f>_xlfn.IFNA(VLOOKUP(CONCATENATE($M$5,$B44,$C44),WEST!$A$6:$N$95,14,FALSE),0)</f>
        <v>0</v>
      </c>
      <c r="N44" s="194">
        <f>_xlfn.IFNA(VLOOKUP(CONCATENATE($N$5,$B44,$C44),MUR!$A$6:$L$131,14,FALSE),0)</f>
        <v>0</v>
      </c>
      <c r="O44" s="194">
        <f>_xlfn.IFNA(VLOOKUP(CONCATENATE($O$5,$B44,$C44),'SER1'!$A$6:$N$110,14,FALSE),0)</f>
        <v>0</v>
      </c>
      <c r="P44" s="194">
        <f>_xlfn.IFNA(VLOOKUP(CONCATENATE($P$5,$B44,$C44),'BUS1'!$A$6:$N$135,14,FALSE),0)</f>
        <v>0</v>
      </c>
      <c r="Q44" s="194">
        <f>_xlfn.IFNA(VLOOKUP(CONCATENATE($Q$5,$B44,$C44),'OG1'!$A$6:$N$135,14,FALSE),0)</f>
        <v>0</v>
      </c>
      <c r="R44" s="194">
        <f>_xlfn.IFNA(VLOOKUP(CONCATENATE($RR$5,$B44,$C44),'DRY1'!$A$6:$N$133,14,FALSE),0)</f>
        <v>0</v>
      </c>
      <c r="S44" s="194">
        <f>_xlfn.IFNA(VLOOKUP(CONCATENATE($S$5,$B44,$C44),DARD!G46,FALSE),0)</f>
        <v>0</v>
      </c>
      <c r="T44" s="194">
        <f>_xlfn.IFNA(VLOOKUP(CONCATENATE($T$5,$B44,$C44),'HO1'!$A$6:$N$56,14,FALSE),0)</f>
        <v>0</v>
      </c>
      <c r="U44" s="194">
        <f>_xlfn.IFNA(VLOOKUP(CONCATENATE($U$5,$B44,$C44),VIR!$A$6:$N$135,14,FALSE),0)</f>
        <v>0</v>
      </c>
      <c r="V44" s="194">
        <f>_xlfn.IFNA(VLOOKUP(CONCATENATE($UW$5,$B44,$C44),'BUS2'!$A$8:$N$135,14,FALSE),0)</f>
        <v>0</v>
      </c>
      <c r="W44" s="194">
        <f>_xlfn.IFNA(VLOOKUP(CONCATENATE($W$5,$B44,$C44),BEV!$A$8:$N$135,14,FALSE),0)</f>
        <v>0</v>
      </c>
      <c r="X44" s="194">
        <f>_xlfn.IFNA(VLOOKUP(CONCATENATE($X$5,$B44,$C44),'OG2'!$A$6:$N$169,14,FALSE),0)</f>
        <v>0</v>
      </c>
      <c r="Y44" s="194">
        <f>_xlfn.IFNA(VLOOKUP(CONCATENATE($Y$5,$B44,$C44),'SER2'!$A$6:$N$133,14,FALSE),0)</f>
        <v>0</v>
      </c>
      <c r="Z44" s="194">
        <f>_xlfn.IFNA(VLOOKUP(CONCATENATE($Z$5,$B44,$C44),'DRY2'!$A$6:$N$133,14,FALSE),0)</f>
        <v>0</v>
      </c>
      <c r="AA44" s="194">
        <f>_xlfn.IFNA(VLOOKUP(CONCATENATE($AA$5,$B44,$C44),'BUN1'!$A$6:$N$124,14,FALSE),0)</f>
        <v>0</v>
      </c>
      <c r="AB44" s="194">
        <f>_xlfn.IFNA(VLOOKUP(CONCATENATE($AC$5,$B44,$C44),VIR!$A$6:$O$129,14,FALSE),0)</f>
        <v>0</v>
      </c>
      <c r="AC44" s="194">
        <f>_xlfn.IFNA(VLOOKUP(CONCATENATE($AC$5,$B44,$C44),'MR1'!$A$6:$N$135,14,FALSE),0)</f>
        <v>0</v>
      </c>
      <c r="AD44" s="194">
        <f>_xlfn.IFNA(VLOOKUP(CONCATENATE($AD$5,$B44,$C44),'CAP2'!$A$6:$O$129,14,FALSE),0)</f>
        <v>0</v>
      </c>
      <c r="AE44" s="194">
        <f>_xlfn.IFNA(VLOOKUP(CONCATENATE($AE$5,$B44,$C44),'ESP2'!$A$6:$O$129,14,FALSE),0)</f>
        <v>0</v>
      </c>
      <c r="AF44" s="194">
        <f>_xlfn.IFNA(VLOOKUP(CONCATENATE($AF$5,$B44,$C44),'BUN2'!$A$6:$N$134,14,FALSE),0)</f>
        <v>0</v>
      </c>
      <c r="AG44" s="194">
        <f>_xlfn.IFNA(VLOOKUP(CONCATENATE($AG$5,$B44,$C44),SC!$A$6:$N$135,14,FALSE),0)</f>
        <v>0</v>
      </c>
      <c r="AH44" s="194">
        <f>_xlfn.IFNA(VLOOKUP(CONCATENATE($AH$5,$B44,$C44),'OG3'!$A$6:$N$131,14,FALSE),0)</f>
        <v>0</v>
      </c>
      <c r="AI44" s="194">
        <f>_xlfn.IFNA(VLOOKUP(CONCATENATE($AI$5,$B44,$C44),'MR2'!$A$6:$N$131,14,FALSE),0)</f>
        <v>0</v>
      </c>
      <c r="AJ44" s="194">
        <f>_xlfn.IFNA(VLOOKUP(CONCATENATE($AJ$5,$B44,$C44),'BUS3'!$A$6:$N$135,14,FALSE),0)</f>
        <v>0</v>
      </c>
      <c r="AK44" s="194">
        <f>_xlfn.IFNA(VLOOKUP(CONCATENATE($AK$5,$B44,$C44),'ESP4'!$A$6:$N$135,14,FALSE),0)</f>
        <v>0</v>
      </c>
      <c r="AL44" s="195">
        <f>_xlfn.IFNA(VLOOKUP(CONCATENATE($AL$5,$B44,$C44),FEST!$A$6:$N$133,14,FALSE),0)</f>
        <v>0</v>
      </c>
      <c r="AM44" s="195">
        <f>_xlfn.IFNA(VLOOKUP(CONCATENATE($AM$5,$B44,$C44),'MR3'!$A$6:$N$133,14,FALSE),0)</f>
        <v>0</v>
      </c>
      <c r="AN44" s="195">
        <f>_xlfn.IFNA(VLOOKUP(CONCATENATE($AN$5,$B44,$C44),'BUS4'!$A$6:$N$133,14,FALSE),0)</f>
        <v>0</v>
      </c>
      <c r="AO44" s="195">
        <f>_xlfn.IFNA(VLOOKUP(CONCATENATE($AO$5,$B44,$C44),'MR3'!$A$6:$N$77,14,FALSE),0)</f>
        <v>0</v>
      </c>
      <c r="AP44" s="195"/>
      <c r="AQ44" s="195"/>
      <c r="AR44" s="195"/>
      <c r="AS44" s="195"/>
      <c r="AT44" s="453"/>
      <c r="AU44" s="402"/>
      <c r="AV44" s="77"/>
    </row>
    <row r="45" spans="1:48" x14ac:dyDescent="0.3">
      <c r="A45" s="822"/>
      <c r="B45" s="29"/>
      <c r="C45" s="30"/>
      <c r="D45" s="30"/>
      <c r="E45" s="30"/>
      <c r="F45" s="31"/>
      <c r="G45" s="32"/>
      <c r="H45" s="33">
        <f t="shared" si="0"/>
        <v>0</v>
      </c>
      <c r="I45" s="34">
        <f t="shared" si="1"/>
        <v>0</v>
      </c>
      <c r="J45" s="32">
        <f t="shared" si="2"/>
        <v>11</v>
      </c>
      <c r="K45" s="194">
        <f>_xlfn.IFNA(VLOOKUP(CONCATENATE($K$5,$B45,$C45),'CAP1'!$A$6:$N$107,14,FALSE),0)</f>
        <v>0</v>
      </c>
      <c r="L45" s="194">
        <f>_xlfn.IFNA(VLOOKUP(CONCATENATE($L$5,$B45,$C45),'ESP1'!$A$6:$N$135,14,FALSE),0)</f>
        <v>0</v>
      </c>
      <c r="M45" s="194">
        <f>_xlfn.IFNA(VLOOKUP(CONCATENATE($M$5,$B45,$C45),WEST!$A$6:$N$95,14,FALSE),0)</f>
        <v>0</v>
      </c>
      <c r="N45" s="194">
        <f>_xlfn.IFNA(VLOOKUP(CONCATENATE($N$5,$B45,$C45),MUR!$A$6:$L$131,14,FALSE),0)</f>
        <v>0</v>
      </c>
      <c r="O45" s="194">
        <f>_xlfn.IFNA(VLOOKUP(CONCATENATE($O$5,$B45,$C45),'SER1'!$A$6:$N$110,14,FALSE),0)</f>
        <v>0</v>
      </c>
      <c r="P45" s="194">
        <f>_xlfn.IFNA(VLOOKUP(CONCATENATE($P$5,$B45,$C45),'BUS1'!$A$6:$N$135,14,FALSE),0)</f>
        <v>0</v>
      </c>
      <c r="Q45" s="194">
        <f>_xlfn.IFNA(VLOOKUP(CONCATENATE($Q$5,$B45,$C45),'OG1'!$A$6:$N$135,14,FALSE),0)</f>
        <v>0</v>
      </c>
      <c r="R45" s="194">
        <f>_xlfn.IFNA(VLOOKUP(CONCATENATE($RR$5,$B45,$C45),'DRY1'!$A$6:$N$133,14,FALSE),0)</f>
        <v>0</v>
      </c>
      <c r="S45" s="194">
        <f>_xlfn.IFNA(VLOOKUP(CONCATENATE($S$5,$B45,$C45),DARD!G47,FALSE),0)</f>
        <v>0</v>
      </c>
      <c r="T45" s="194">
        <f>_xlfn.IFNA(VLOOKUP(CONCATENATE($T$5,$B45,$C45),'HO1'!$A$6:$N$56,14,FALSE),0)</f>
        <v>0</v>
      </c>
      <c r="U45" s="194">
        <f>_xlfn.IFNA(VLOOKUP(CONCATENATE($U$5,$B45,$C45),VIR!$A$6:$N$135,14,FALSE),0)</f>
        <v>0</v>
      </c>
      <c r="V45" s="194">
        <f>_xlfn.IFNA(VLOOKUP(CONCATENATE($UW$5,$B45,$C45),'BUS2'!$A$8:$N$135,14,FALSE),0)</f>
        <v>0</v>
      </c>
      <c r="W45" s="194">
        <f>_xlfn.IFNA(VLOOKUP(CONCATENATE($W$5,$B45,$C45),BEV!$A$8:$N$135,14,FALSE),0)</f>
        <v>0</v>
      </c>
      <c r="X45" s="194">
        <f>_xlfn.IFNA(VLOOKUP(CONCATENATE($X$5,$B45,$C45),'OG2'!$A$6:$N$169,14,FALSE),0)</f>
        <v>0</v>
      </c>
      <c r="Y45" s="194">
        <f>_xlfn.IFNA(VLOOKUP(CONCATENATE($Y$5,$B45,$C45),'SER2'!$A$6:$N$133,14,FALSE),0)</f>
        <v>0</v>
      </c>
      <c r="Z45" s="194">
        <f>_xlfn.IFNA(VLOOKUP(CONCATENATE($Z$5,$B45,$C45),'DRY2'!$A$6:$N$133,14,FALSE),0)</f>
        <v>0</v>
      </c>
      <c r="AA45" s="194">
        <f>_xlfn.IFNA(VLOOKUP(CONCATENATE($AA$5,$B45,$C45),'BUN1'!$A$6:$N$124,14,FALSE),0)</f>
        <v>0</v>
      </c>
      <c r="AB45" s="194">
        <f>_xlfn.IFNA(VLOOKUP(CONCATENATE($AC$5,$B45,$C45),VIR!$A$6:$O$129,14,FALSE),0)</f>
        <v>0</v>
      </c>
      <c r="AC45" s="194">
        <f>_xlfn.IFNA(VLOOKUP(CONCATENATE($AC$5,$B45,$C45),'MR1'!$A$6:$N$135,14,FALSE),0)</f>
        <v>0</v>
      </c>
      <c r="AD45" s="194">
        <f>_xlfn.IFNA(VLOOKUP(CONCATENATE($AD$5,$B45,$C45),'CAP2'!$A$6:$O$129,14,FALSE),0)</f>
        <v>0</v>
      </c>
      <c r="AE45" s="194">
        <f>_xlfn.IFNA(VLOOKUP(CONCATENATE($AE$5,$B45,$C45),'ESP2'!$A$6:$O$129,14,FALSE),0)</f>
        <v>0</v>
      </c>
      <c r="AF45" s="194">
        <f>_xlfn.IFNA(VLOOKUP(CONCATENATE($AF$5,$B45,$C45),'BUN2'!$A$6:$N$134,14,FALSE),0)</f>
        <v>0</v>
      </c>
      <c r="AG45" s="194">
        <f>_xlfn.IFNA(VLOOKUP(CONCATENATE($AG$5,$B45,$C45),SC!$A$6:$N$135,14,FALSE),0)</f>
        <v>0</v>
      </c>
      <c r="AH45" s="194">
        <f>_xlfn.IFNA(VLOOKUP(CONCATENATE($AH$5,$B45,$C45),'OG3'!$A$6:$N$131,14,FALSE),0)</f>
        <v>0</v>
      </c>
      <c r="AI45" s="194">
        <f>_xlfn.IFNA(VLOOKUP(CONCATENATE($AI$5,$B45,$C45),'MR2'!$A$6:$N$131,14,FALSE),0)</f>
        <v>0</v>
      </c>
      <c r="AJ45" s="194">
        <f>_xlfn.IFNA(VLOOKUP(CONCATENATE($AJ$5,$B45,$C45),'BUS3'!$A$6:$N$135,14,FALSE),0)</f>
        <v>0</v>
      </c>
      <c r="AK45" s="194">
        <f>_xlfn.IFNA(VLOOKUP(CONCATENATE($AK$5,$B45,$C45),'ESP4'!$A$6:$N$135,14,FALSE),0)</f>
        <v>0</v>
      </c>
      <c r="AL45" s="195">
        <f>_xlfn.IFNA(VLOOKUP(CONCATENATE($AL$5,$B45,$C45),FEST!$A$6:$N$133,14,FALSE),0)</f>
        <v>0</v>
      </c>
      <c r="AM45" s="195">
        <f>_xlfn.IFNA(VLOOKUP(CONCATENATE($AM$5,$B45,$C45),'MR3'!$A$6:$N$133,14,FALSE),0)</f>
        <v>0</v>
      </c>
      <c r="AN45" s="195">
        <f>_xlfn.IFNA(VLOOKUP(CONCATENATE($AN$5,$B45,$C45),'BUS4'!$A$6:$N$133,14,FALSE),0)</f>
        <v>0</v>
      </c>
      <c r="AO45" s="195">
        <f>_xlfn.IFNA(VLOOKUP(CONCATENATE($AO$5,$B45,$C45),'MR3'!$A$6:$N$77,14,FALSE),0)</f>
        <v>0</v>
      </c>
      <c r="AP45" s="195"/>
      <c r="AQ45" s="195"/>
      <c r="AR45" s="195"/>
      <c r="AS45" s="195"/>
      <c r="AT45" s="453"/>
      <c r="AU45" s="402"/>
      <c r="AV45" s="77"/>
    </row>
    <row r="46" spans="1:48" x14ac:dyDescent="0.3">
      <c r="A46" s="822"/>
      <c r="B46" s="29"/>
      <c r="C46" s="30"/>
      <c r="D46" s="30"/>
      <c r="E46" s="30"/>
      <c r="F46" s="31"/>
      <c r="G46" s="32"/>
      <c r="H46" s="33">
        <f t="shared" si="0"/>
        <v>0</v>
      </c>
      <c r="I46" s="34">
        <f t="shared" si="1"/>
        <v>0</v>
      </c>
      <c r="J46" s="32">
        <f t="shared" si="2"/>
        <v>11</v>
      </c>
      <c r="K46" s="194">
        <f>_xlfn.IFNA(VLOOKUP(CONCATENATE($K$5,$B46,$C46),'CAP1'!$A$6:$N$107,14,FALSE),0)</f>
        <v>0</v>
      </c>
      <c r="L46" s="194">
        <f>_xlfn.IFNA(VLOOKUP(CONCATENATE($L$5,$B46,$C46),'ESP1'!$A$6:$N$135,14,FALSE),0)</f>
        <v>0</v>
      </c>
      <c r="M46" s="194">
        <f>_xlfn.IFNA(VLOOKUP(CONCATENATE($M$5,$B46,$C46),WEST!$A$6:$N$95,14,FALSE),0)</f>
        <v>0</v>
      </c>
      <c r="N46" s="194">
        <f>_xlfn.IFNA(VLOOKUP(CONCATENATE($N$5,$B46,$C46),MUR!$A$6:$L$131,14,FALSE),0)</f>
        <v>0</v>
      </c>
      <c r="O46" s="194">
        <f>_xlfn.IFNA(VLOOKUP(CONCATENATE($O$5,$B46,$C46),'SER1'!$A$6:$N$110,14,FALSE),0)</f>
        <v>0</v>
      </c>
      <c r="P46" s="194">
        <f>_xlfn.IFNA(VLOOKUP(CONCATENATE($P$5,$B46,$C46),'BUS1'!$A$6:$N$135,14,FALSE),0)</f>
        <v>0</v>
      </c>
      <c r="Q46" s="194">
        <f>_xlfn.IFNA(VLOOKUP(CONCATENATE($Q$5,$B46,$C46),'OG1'!$A$6:$N$135,14,FALSE),0)</f>
        <v>0</v>
      </c>
      <c r="R46" s="194">
        <f>_xlfn.IFNA(VLOOKUP(CONCATENATE($RR$5,$B46,$C46),'DRY1'!$A$6:$N$133,14,FALSE),0)</f>
        <v>0</v>
      </c>
      <c r="S46" s="194">
        <f>_xlfn.IFNA(VLOOKUP(CONCATENATE($S$5,$B46,$C46),DARD!G48,FALSE),0)</f>
        <v>0</v>
      </c>
      <c r="T46" s="194">
        <f>_xlfn.IFNA(VLOOKUP(CONCATENATE($T$5,$B46,$C46),'HO1'!$A$6:$N$56,14,FALSE),0)</f>
        <v>0</v>
      </c>
      <c r="U46" s="194">
        <f>_xlfn.IFNA(VLOOKUP(CONCATENATE($U$5,$B46,$C46),VIR!$A$6:$N$135,14,FALSE),0)</f>
        <v>0</v>
      </c>
      <c r="V46" s="194">
        <f>_xlfn.IFNA(VLOOKUP(CONCATENATE($UW$5,$B46,$C46),'BUS2'!$A$8:$N$135,14,FALSE),0)</f>
        <v>0</v>
      </c>
      <c r="W46" s="194">
        <f>_xlfn.IFNA(VLOOKUP(CONCATENATE($W$5,$B46,$C46),BEV!$A$8:$N$135,14,FALSE),0)</f>
        <v>0</v>
      </c>
      <c r="X46" s="194">
        <f>_xlfn.IFNA(VLOOKUP(CONCATENATE($X$5,$B46,$C46),'OG2'!$A$6:$N$169,14,FALSE),0)</f>
        <v>0</v>
      </c>
      <c r="Y46" s="194">
        <f>_xlfn.IFNA(VLOOKUP(CONCATENATE($Y$5,$B46,$C46),'SER2'!$A$6:$N$133,14,FALSE),0)</f>
        <v>0</v>
      </c>
      <c r="Z46" s="194">
        <f>_xlfn.IFNA(VLOOKUP(CONCATENATE($Z$5,$B46,$C46),'DRY2'!$A$6:$N$133,14,FALSE),0)</f>
        <v>0</v>
      </c>
      <c r="AA46" s="194">
        <f>_xlfn.IFNA(VLOOKUP(CONCATENATE($AA$5,$B46,$C46),'BUN1'!$A$6:$N$124,14,FALSE),0)</f>
        <v>0</v>
      </c>
      <c r="AB46" s="194">
        <f>_xlfn.IFNA(VLOOKUP(CONCATENATE($AC$5,$B46,$C46),VIR!$A$6:$O$129,14,FALSE),0)</f>
        <v>0</v>
      </c>
      <c r="AC46" s="194">
        <f>_xlfn.IFNA(VLOOKUP(CONCATENATE($AC$5,$B46,$C46),'MR1'!$A$6:$N$135,14,FALSE),0)</f>
        <v>0</v>
      </c>
      <c r="AD46" s="194">
        <f>_xlfn.IFNA(VLOOKUP(CONCATENATE($AD$5,$B46,$C46),'CAP2'!$A$6:$O$129,14,FALSE),0)</f>
        <v>0</v>
      </c>
      <c r="AE46" s="194">
        <f>_xlfn.IFNA(VLOOKUP(CONCATENATE($AE$5,$B46,$C46),'ESP2'!$A$6:$O$129,14,FALSE),0)</f>
        <v>0</v>
      </c>
      <c r="AF46" s="194">
        <f>_xlfn.IFNA(VLOOKUP(CONCATENATE($AF$5,$B46,$C46),'BUN2'!$A$6:$N$134,14,FALSE),0)</f>
        <v>0</v>
      </c>
      <c r="AG46" s="194">
        <f>_xlfn.IFNA(VLOOKUP(CONCATENATE($AG$5,$B46,$C46),SC!$A$6:$N$135,14,FALSE),0)</f>
        <v>0</v>
      </c>
      <c r="AH46" s="194">
        <f>_xlfn.IFNA(VLOOKUP(CONCATENATE($AH$5,$B46,$C46),'OG3'!$A$6:$N$131,14,FALSE),0)</f>
        <v>0</v>
      </c>
      <c r="AI46" s="194">
        <f>_xlfn.IFNA(VLOOKUP(CONCATENATE($AI$5,$B46,$C46),'MR2'!$A$6:$N$131,14,FALSE),0)</f>
        <v>0</v>
      </c>
      <c r="AJ46" s="194">
        <f>_xlfn.IFNA(VLOOKUP(CONCATENATE($AJ$5,$B46,$C46),'BUS3'!$A$6:$N$135,14,FALSE),0)</f>
        <v>0</v>
      </c>
      <c r="AK46" s="194">
        <f>_xlfn.IFNA(VLOOKUP(CONCATENATE($AK$5,$B46,$C46),'ESP4'!$A$6:$N$135,14,FALSE),0)</f>
        <v>0</v>
      </c>
      <c r="AL46" s="195">
        <f>_xlfn.IFNA(VLOOKUP(CONCATENATE($AL$5,$B46,$C46),FEST!$A$6:$N$133,14,FALSE),0)</f>
        <v>0</v>
      </c>
      <c r="AM46" s="195">
        <f>_xlfn.IFNA(VLOOKUP(CONCATENATE($AM$5,$B46,$C46),'MR3'!$A$6:$N$133,14,FALSE),0)</f>
        <v>0</v>
      </c>
      <c r="AN46" s="195">
        <f>_xlfn.IFNA(VLOOKUP(CONCATENATE($AN$5,$B46,$C46),'BUS4'!$A$6:$N$133,14,FALSE),0)</f>
        <v>0</v>
      </c>
      <c r="AO46" s="195">
        <f>_xlfn.IFNA(VLOOKUP(CONCATENATE($AO$5,$B46,$C46),'MR3'!$A$6:$N$77,14,FALSE),0)</f>
        <v>0</v>
      </c>
      <c r="AP46" s="195"/>
      <c r="AQ46" s="195"/>
      <c r="AR46" s="195"/>
      <c r="AS46" s="195"/>
      <c r="AT46" s="453"/>
      <c r="AU46" s="402"/>
      <c r="AV46" s="77"/>
    </row>
    <row r="47" spans="1:48" x14ac:dyDescent="0.3">
      <c r="A47" s="822"/>
      <c r="B47" s="29"/>
      <c r="C47" s="30"/>
      <c r="D47" s="30"/>
      <c r="E47" s="30"/>
      <c r="F47" s="31"/>
      <c r="G47" s="32"/>
      <c r="H47" s="33">
        <f t="shared" si="0"/>
        <v>0</v>
      </c>
      <c r="I47" s="34">
        <f t="shared" si="1"/>
        <v>0</v>
      </c>
      <c r="J47" s="32">
        <f t="shared" si="2"/>
        <v>11</v>
      </c>
      <c r="K47" s="194">
        <f>_xlfn.IFNA(VLOOKUP(CONCATENATE($K$5,$B47,$C47),'CAP1'!$A$6:$N$107,14,FALSE),0)</f>
        <v>0</v>
      </c>
      <c r="L47" s="194">
        <f>_xlfn.IFNA(VLOOKUP(CONCATENATE($L$5,$B47,$C47),'ESP1'!$A$6:$N$135,14,FALSE),0)</f>
        <v>0</v>
      </c>
      <c r="M47" s="194">
        <f>_xlfn.IFNA(VLOOKUP(CONCATENATE($M$5,$B47,$C47),WEST!$A$6:$N$95,14,FALSE),0)</f>
        <v>0</v>
      </c>
      <c r="N47" s="194">
        <f>_xlfn.IFNA(VLOOKUP(CONCATENATE($N$5,$B47,$C47),MUR!$A$6:$L$131,14,FALSE),0)</f>
        <v>0</v>
      </c>
      <c r="O47" s="194">
        <f>_xlfn.IFNA(VLOOKUP(CONCATENATE($O$5,$B47,$C47),'SER1'!$A$6:$N$110,14,FALSE),0)</f>
        <v>0</v>
      </c>
      <c r="P47" s="194">
        <f>_xlfn.IFNA(VLOOKUP(CONCATENATE($P$5,$B47,$C47),'BUS1'!$A$6:$N$135,14,FALSE),0)</f>
        <v>0</v>
      </c>
      <c r="Q47" s="194">
        <f>_xlfn.IFNA(VLOOKUP(CONCATENATE($Q$5,$B47,$C47),'OG1'!$A$6:$N$135,14,FALSE),0)</f>
        <v>0</v>
      </c>
      <c r="R47" s="194">
        <f>_xlfn.IFNA(VLOOKUP(CONCATENATE($RR$5,$B47,$C47),'DRY1'!$A$6:$N$133,14,FALSE),0)</f>
        <v>0</v>
      </c>
      <c r="S47" s="194">
        <f>_xlfn.IFNA(VLOOKUP(CONCATENATE($S$5,$B47,$C47),DARD!G49,FALSE),0)</f>
        <v>0</v>
      </c>
      <c r="T47" s="194">
        <f>_xlfn.IFNA(VLOOKUP(CONCATENATE($T$5,$B47,$C47),'HO1'!$A$6:$N$56,14,FALSE),0)</f>
        <v>0</v>
      </c>
      <c r="U47" s="194">
        <f>_xlfn.IFNA(VLOOKUP(CONCATENATE($U$5,$B47,$C47),VIR!$A$6:$N$135,14,FALSE),0)</f>
        <v>0</v>
      </c>
      <c r="V47" s="194">
        <f>_xlfn.IFNA(VLOOKUP(CONCATENATE($UW$5,$B47,$C47),'BUS2'!$A$8:$N$135,14,FALSE),0)</f>
        <v>0</v>
      </c>
      <c r="W47" s="194">
        <f>_xlfn.IFNA(VLOOKUP(CONCATENATE($W$5,$B47,$C47),BEV!$A$8:$N$135,14,FALSE),0)</f>
        <v>0</v>
      </c>
      <c r="X47" s="194">
        <f>_xlfn.IFNA(VLOOKUP(CONCATENATE($X$5,$B47,$C47),'OG2'!$A$6:$N$169,14,FALSE),0)</f>
        <v>0</v>
      </c>
      <c r="Y47" s="194">
        <f>_xlfn.IFNA(VLOOKUP(CONCATENATE($Y$5,$B47,$C47),'SER2'!$A$6:$N$133,14,FALSE),0)</f>
        <v>0</v>
      </c>
      <c r="Z47" s="194">
        <f>_xlfn.IFNA(VLOOKUP(CONCATENATE($Z$5,$B47,$C47),'DRY2'!$A$6:$N$133,14,FALSE),0)</f>
        <v>0</v>
      </c>
      <c r="AA47" s="194">
        <f>_xlfn.IFNA(VLOOKUP(CONCATENATE($AA$5,$B47,$C47),'BUN1'!$A$6:$N$124,14,FALSE),0)</f>
        <v>0</v>
      </c>
      <c r="AB47" s="194">
        <f>_xlfn.IFNA(VLOOKUP(CONCATENATE($AC$5,$B47,$C47),VIR!$A$6:$O$129,14,FALSE),0)</f>
        <v>0</v>
      </c>
      <c r="AC47" s="194">
        <f>_xlfn.IFNA(VLOOKUP(CONCATENATE($AC$5,$B47,$C47),'MR1'!$A$6:$N$135,14,FALSE),0)</f>
        <v>0</v>
      </c>
      <c r="AD47" s="194">
        <f>_xlfn.IFNA(VLOOKUP(CONCATENATE($AD$5,$B47,$C47),'CAP2'!$A$6:$O$129,14,FALSE),0)</f>
        <v>0</v>
      </c>
      <c r="AE47" s="194">
        <f>_xlfn.IFNA(VLOOKUP(CONCATENATE($AE$5,$B47,$C47),'ESP2'!$A$6:$O$129,14,FALSE),0)</f>
        <v>0</v>
      </c>
      <c r="AF47" s="194">
        <f>_xlfn.IFNA(VLOOKUP(CONCATENATE($AF$5,$B47,$C47),'BUN2'!$A$6:$N$134,14,FALSE),0)</f>
        <v>0</v>
      </c>
      <c r="AG47" s="194">
        <f>_xlfn.IFNA(VLOOKUP(CONCATENATE($AG$5,$B47,$C47),SC!$A$6:$N$135,14,FALSE),0)</f>
        <v>0</v>
      </c>
      <c r="AH47" s="194">
        <f>_xlfn.IFNA(VLOOKUP(CONCATENATE($AH$5,$B47,$C47),'OG3'!$A$6:$N$131,14,FALSE),0)</f>
        <v>0</v>
      </c>
      <c r="AI47" s="194">
        <f>_xlfn.IFNA(VLOOKUP(CONCATENATE($AI$5,$B47,$C47),'MR2'!$A$6:$N$131,14,FALSE),0)</f>
        <v>0</v>
      </c>
      <c r="AJ47" s="194">
        <f>_xlfn.IFNA(VLOOKUP(CONCATENATE($AJ$5,$B47,$C47),'BUS3'!$A$6:$N$135,14,FALSE),0)</f>
        <v>0</v>
      </c>
      <c r="AK47" s="194">
        <f>_xlfn.IFNA(VLOOKUP(CONCATENATE($AK$5,$B47,$C47),'ESP4'!$A$6:$N$135,14,FALSE),0)</f>
        <v>0</v>
      </c>
      <c r="AL47" s="195">
        <f>_xlfn.IFNA(VLOOKUP(CONCATENATE($AL$5,$B47,$C47),FEST!$A$6:$N$133,14,FALSE),0)</f>
        <v>0</v>
      </c>
      <c r="AM47" s="195">
        <f>_xlfn.IFNA(VLOOKUP(CONCATENATE($AM$5,$B47,$C47),'MR3'!$A$6:$N$133,14,FALSE),0)</f>
        <v>0</v>
      </c>
      <c r="AN47" s="195">
        <f>_xlfn.IFNA(VLOOKUP(CONCATENATE($AN$5,$B47,$C47),'BUS4'!$A$6:$N$133,14,FALSE),0)</f>
        <v>0</v>
      </c>
      <c r="AO47" s="195">
        <f>_xlfn.IFNA(VLOOKUP(CONCATENATE($AO$5,$B47,$C47),'MR3'!$A$6:$N$77,14,FALSE),0)</f>
        <v>0</v>
      </c>
      <c r="AP47" s="195"/>
      <c r="AQ47" s="195"/>
      <c r="AR47" s="195"/>
      <c r="AS47" s="195"/>
      <c r="AT47" s="453"/>
      <c r="AU47" s="402"/>
      <c r="AV47" s="77"/>
    </row>
    <row r="48" spans="1:48" x14ac:dyDescent="0.3">
      <c r="A48" s="822"/>
      <c r="B48" s="29"/>
      <c r="C48" s="30"/>
      <c r="D48" s="30"/>
      <c r="E48" s="30"/>
      <c r="F48" s="31"/>
      <c r="G48" s="32"/>
      <c r="H48" s="33">
        <f t="shared" si="0"/>
        <v>0</v>
      </c>
      <c r="I48" s="34">
        <f t="shared" si="1"/>
        <v>0</v>
      </c>
      <c r="J48" s="32">
        <f t="shared" si="2"/>
        <v>11</v>
      </c>
      <c r="K48" s="194">
        <f>_xlfn.IFNA(VLOOKUP(CONCATENATE($K$5,$B48,$C48),'CAP1'!$A$6:$N$107,14,FALSE),0)</f>
        <v>0</v>
      </c>
      <c r="L48" s="194">
        <f>_xlfn.IFNA(VLOOKUP(CONCATENATE($L$5,$B48,$C48),'ESP1'!$A$6:$N$135,14,FALSE),0)</f>
        <v>0</v>
      </c>
      <c r="M48" s="194">
        <f>_xlfn.IFNA(VLOOKUP(CONCATENATE($M$5,$B48,$C48),WEST!$A$6:$N$95,14,FALSE),0)</f>
        <v>0</v>
      </c>
      <c r="N48" s="194">
        <f>_xlfn.IFNA(VLOOKUP(CONCATENATE($N$5,$B48,$C48),MUR!$A$6:$L$131,14,FALSE),0)</f>
        <v>0</v>
      </c>
      <c r="O48" s="194">
        <f>_xlfn.IFNA(VLOOKUP(CONCATENATE($O$5,$B48,$C48),'SER1'!$A$6:$N$110,14,FALSE),0)</f>
        <v>0</v>
      </c>
      <c r="P48" s="194">
        <f>_xlfn.IFNA(VLOOKUP(CONCATENATE($P$5,$B48,$C48),'BUS1'!$A$6:$N$135,14,FALSE),0)</f>
        <v>0</v>
      </c>
      <c r="Q48" s="194">
        <f>_xlfn.IFNA(VLOOKUP(CONCATENATE($Q$5,$B48,$C48),'OG1'!$A$6:$N$135,14,FALSE),0)</f>
        <v>0</v>
      </c>
      <c r="R48" s="194">
        <f>_xlfn.IFNA(VLOOKUP(CONCATENATE($RR$5,$B48,$C48),'DRY1'!$A$6:$N$133,14,FALSE),0)</f>
        <v>0</v>
      </c>
      <c r="S48" s="194">
        <f>_xlfn.IFNA(VLOOKUP(CONCATENATE($S$5,$B48,$C48),DARD!G50,FALSE),0)</f>
        <v>0</v>
      </c>
      <c r="T48" s="194">
        <f>_xlfn.IFNA(VLOOKUP(CONCATENATE($T$5,$B48,$C48),'HO1'!$A$6:$N$56,14,FALSE),0)</f>
        <v>0</v>
      </c>
      <c r="U48" s="194">
        <f>_xlfn.IFNA(VLOOKUP(CONCATENATE($U$5,$B48,$C48),VIR!$A$6:$N$135,14,FALSE),0)</f>
        <v>0</v>
      </c>
      <c r="V48" s="194">
        <f>_xlfn.IFNA(VLOOKUP(CONCATENATE($UW$5,$B48,$C48),'BUS2'!$A$8:$N$135,14,FALSE),0)</f>
        <v>0</v>
      </c>
      <c r="W48" s="194">
        <f>_xlfn.IFNA(VLOOKUP(CONCATENATE($W$5,$B48,$C48),BEV!$A$8:$N$135,14,FALSE),0)</f>
        <v>0</v>
      </c>
      <c r="X48" s="194">
        <f>_xlfn.IFNA(VLOOKUP(CONCATENATE($X$5,$B48,$C48),'OG2'!$A$6:$N$169,14,FALSE),0)</f>
        <v>0</v>
      </c>
      <c r="Y48" s="194">
        <f>_xlfn.IFNA(VLOOKUP(CONCATENATE($Y$5,$B48,$C48),'SER2'!$A$6:$N$133,14,FALSE),0)</f>
        <v>0</v>
      </c>
      <c r="Z48" s="194">
        <f>_xlfn.IFNA(VLOOKUP(CONCATENATE($Z$5,$B48,$C48),'DRY2'!$A$6:$N$133,14,FALSE),0)</f>
        <v>0</v>
      </c>
      <c r="AA48" s="194">
        <f>_xlfn.IFNA(VLOOKUP(CONCATENATE($AA$5,$B48,$C48),'BUN1'!$A$6:$N$124,14,FALSE),0)</f>
        <v>0</v>
      </c>
      <c r="AB48" s="194">
        <f>_xlfn.IFNA(VLOOKUP(CONCATENATE($AC$5,$B48,$C48),VIR!$A$6:$O$129,14,FALSE),0)</f>
        <v>0</v>
      </c>
      <c r="AC48" s="194">
        <f>_xlfn.IFNA(VLOOKUP(CONCATENATE($AC$5,$B48,$C48),'MR1'!$A$6:$N$135,14,FALSE),0)</f>
        <v>0</v>
      </c>
      <c r="AD48" s="194">
        <f>_xlfn.IFNA(VLOOKUP(CONCATENATE($AD$5,$B48,$C48),'CAP2'!$A$6:$O$129,14,FALSE),0)</f>
        <v>0</v>
      </c>
      <c r="AE48" s="194">
        <f>_xlfn.IFNA(VLOOKUP(CONCATENATE($AE$5,$B48,$C48),'ESP2'!$A$6:$O$129,14,FALSE),0)</f>
        <v>0</v>
      </c>
      <c r="AF48" s="194">
        <f>_xlfn.IFNA(VLOOKUP(CONCATENATE($AF$5,$B48,$C48),'BUN2'!$A$6:$N$134,14,FALSE),0)</f>
        <v>0</v>
      </c>
      <c r="AG48" s="194">
        <f>_xlfn.IFNA(VLOOKUP(CONCATENATE($AG$5,$B48,$C48),SC!$A$6:$N$135,14,FALSE),0)</f>
        <v>0</v>
      </c>
      <c r="AH48" s="194">
        <f>_xlfn.IFNA(VLOOKUP(CONCATENATE($AH$5,$B48,$C48),'OG3'!$A$6:$N$131,14,FALSE),0)</f>
        <v>0</v>
      </c>
      <c r="AI48" s="194">
        <f>_xlfn.IFNA(VLOOKUP(CONCATENATE($AI$5,$B48,$C48),'MR2'!$A$6:$N$131,14,FALSE),0)</f>
        <v>0</v>
      </c>
      <c r="AJ48" s="194">
        <f>_xlfn.IFNA(VLOOKUP(CONCATENATE($AJ$5,$B48,$C48),'BUS3'!$A$6:$N$135,14,FALSE),0)</f>
        <v>0</v>
      </c>
      <c r="AK48" s="194">
        <f>_xlfn.IFNA(VLOOKUP(CONCATENATE($AK$5,$B48,$C48),'ESP4'!$A$6:$N$135,14,FALSE),0)</f>
        <v>0</v>
      </c>
      <c r="AL48" s="195">
        <f>_xlfn.IFNA(VLOOKUP(CONCATENATE($AL$5,$B48,$C48),FEST!$A$6:$N$133,14,FALSE),0)</f>
        <v>0</v>
      </c>
      <c r="AM48" s="195">
        <f>_xlfn.IFNA(VLOOKUP(CONCATENATE($AM$5,$B48,$C48),'MR3'!$A$6:$N$133,14,FALSE),0)</f>
        <v>0</v>
      </c>
      <c r="AN48" s="195">
        <f>_xlfn.IFNA(VLOOKUP(CONCATENATE($AN$5,$B48,$C48),'BUS4'!$A$6:$N$133,14,FALSE),0)</f>
        <v>0</v>
      </c>
      <c r="AO48" s="195">
        <f>_xlfn.IFNA(VLOOKUP(CONCATENATE($AO$5,$B48,$C48),'MR3'!$A$6:$N$77,14,FALSE),0)</f>
        <v>0</v>
      </c>
      <c r="AP48" s="195"/>
      <c r="AQ48" s="195"/>
      <c r="AR48" s="195"/>
      <c r="AS48" s="195"/>
      <c r="AT48" s="453"/>
      <c r="AU48" s="402"/>
      <c r="AV48" s="77"/>
    </row>
    <row r="49" spans="1:51" x14ac:dyDescent="0.3">
      <c r="A49" s="822"/>
      <c r="B49" s="29"/>
      <c r="C49" s="30"/>
      <c r="D49" s="30"/>
      <c r="E49" s="30"/>
      <c r="F49" s="31"/>
      <c r="G49" s="32"/>
      <c r="H49" s="33">
        <f t="shared" si="0"/>
        <v>0</v>
      </c>
      <c r="I49" s="34">
        <f t="shared" si="1"/>
        <v>0</v>
      </c>
      <c r="J49" s="32">
        <f t="shared" si="2"/>
        <v>11</v>
      </c>
      <c r="K49" s="194">
        <f>_xlfn.IFNA(VLOOKUP(CONCATENATE($K$5,$B49,$C49),'CAP1'!$A$6:$N$107,14,FALSE),0)</f>
        <v>0</v>
      </c>
      <c r="L49" s="194">
        <f>_xlfn.IFNA(VLOOKUP(CONCATENATE($L$5,$B49,$C49),'ESP1'!$A$6:$N$135,14,FALSE),0)</f>
        <v>0</v>
      </c>
      <c r="M49" s="194">
        <f>_xlfn.IFNA(VLOOKUP(CONCATENATE($M$5,$B49,$C49),WEST!$A$6:$N$95,14,FALSE),0)</f>
        <v>0</v>
      </c>
      <c r="N49" s="194">
        <f>_xlfn.IFNA(VLOOKUP(CONCATENATE($N$5,$B49,$C49),MUR!$A$6:$L$131,14,FALSE),0)</f>
        <v>0</v>
      </c>
      <c r="O49" s="194">
        <f>_xlfn.IFNA(VLOOKUP(CONCATENATE($O$5,$B49,$C49),'SER1'!$A$6:$N$110,14,FALSE),0)</f>
        <v>0</v>
      </c>
      <c r="P49" s="194">
        <f>_xlfn.IFNA(VLOOKUP(CONCATENATE($P$5,$B49,$C49),'BUS1'!$A$6:$N$135,14,FALSE),0)</f>
        <v>0</v>
      </c>
      <c r="Q49" s="194">
        <f>_xlfn.IFNA(VLOOKUP(CONCATENATE($Q$5,$B49,$C49),'OG1'!$A$6:$N$135,14,FALSE),0)</f>
        <v>0</v>
      </c>
      <c r="R49" s="194">
        <f>_xlfn.IFNA(VLOOKUP(CONCATENATE($RR$5,$B49,$C49),'DRY1'!$A$6:$N$133,14,FALSE),0)</f>
        <v>0</v>
      </c>
      <c r="S49" s="194">
        <f>_xlfn.IFNA(VLOOKUP(CONCATENATE($S$5,$B49,$C49),DARD!G51,FALSE),0)</f>
        <v>0</v>
      </c>
      <c r="T49" s="194">
        <f>_xlfn.IFNA(VLOOKUP(CONCATENATE($T$5,$B49,$C49),'HO1'!$A$6:$N$56,14,FALSE),0)</f>
        <v>0</v>
      </c>
      <c r="U49" s="194">
        <f>_xlfn.IFNA(VLOOKUP(CONCATENATE($U$5,$B49,$C49),VIR!$A$6:$N$135,14,FALSE),0)</f>
        <v>0</v>
      </c>
      <c r="V49" s="194">
        <f>_xlfn.IFNA(VLOOKUP(CONCATENATE($UW$5,$B49,$C49),'BUS2'!$A$8:$N$135,14,FALSE),0)</f>
        <v>0</v>
      </c>
      <c r="W49" s="194">
        <f>_xlfn.IFNA(VLOOKUP(CONCATENATE($W$5,$B49,$C49),BEV!$A$8:$N$135,14,FALSE),0)</f>
        <v>0</v>
      </c>
      <c r="X49" s="194">
        <f>_xlfn.IFNA(VLOOKUP(CONCATENATE($X$5,$B49,$C49),'OG2'!$A$6:$N$169,14,FALSE),0)</f>
        <v>0</v>
      </c>
      <c r="Y49" s="194">
        <f>_xlfn.IFNA(VLOOKUP(CONCATENATE($Y$5,$B49,$C49),'SER2'!$A$6:$N$133,14,FALSE),0)</f>
        <v>0</v>
      </c>
      <c r="Z49" s="194">
        <f>_xlfn.IFNA(VLOOKUP(CONCATENATE($Z$5,$B49,$C49),'DRY2'!$A$6:$N$133,14,FALSE),0)</f>
        <v>0</v>
      </c>
      <c r="AA49" s="194">
        <f>_xlfn.IFNA(VLOOKUP(CONCATENATE($AA$5,$B49,$C49),'BUN1'!$A$6:$N$124,14,FALSE),0)</f>
        <v>0</v>
      </c>
      <c r="AB49" s="194">
        <f>_xlfn.IFNA(VLOOKUP(CONCATENATE($AC$5,$B49,$C49),VIR!$A$6:$O$129,14,FALSE),0)</f>
        <v>0</v>
      </c>
      <c r="AC49" s="194">
        <f>_xlfn.IFNA(VLOOKUP(CONCATENATE($AC$5,$B49,$C49),'MR1'!$A$6:$N$135,14,FALSE),0)</f>
        <v>0</v>
      </c>
      <c r="AD49" s="194">
        <f>_xlfn.IFNA(VLOOKUP(CONCATENATE($AD$5,$B49,$C49),'CAP2'!$A$6:$O$129,14,FALSE),0)</f>
        <v>0</v>
      </c>
      <c r="AE49" s="194">
        <f>_xlfn.IFNA(VLOOKUP(CONCATENATE($AE$5,$B49,$C49),'ESP2'!$A$6:$O$129,14,FALSE),0)</f>
        <v>0</v>
      </c>
      <c r="AF49" s="194">
        <f>_xlfn.IFNA(VLOOKUP(CONCATENATE($AF$5,$B49,$C49),'BUN2'!$A$6:$N$134,14,FALSE),0)</f>
        <v>0</v>
      </c>
      <c r="AG49" s="194">
        <f>_xlfn.IFNA(VLOOKUP(CONCATENATE($AG$5,$B49,$C49),SC!$A$6:$N$135,14,FALSE),0)</f>
        <v>0</v>
      </c>
      <c r="AH49" s="194">
        <f>_xlfn.IFNA(VLOOKUP(CONCATENATE($AH$5,$B49,$C49),'OG3'!$A$6:$N$131,14,FALSE),0)</f>
        <v>0</v>
      </c>
      <c r="AI49" s="194">
        <f>_xlfn.IFNA(VLOOKUP(CONCATENATE($AI$5,$B49,$C49),'MR2'!$A$6:$N$131,14,FALSE),0)</f>
        <v>0</v>
      </c>
      <c r="AJ49" s="194">
        <f>_xlfn.IFNA(VLOOKUP(CONCATENATE($AJ$5,$B49,$C49),'BUS3'!$A$6:$N$135,14,FALSE),0)</f>
        <v>0</v>
      </c>
      <c r="AK49" s="194">
        <f>_xlfn.IFNA(VLOOKUP(CONCATENATE($AK$5,$B49,$C49),'ESP4'!$A$6:$N$135,14,FALSE),0)</f>
        <v>0</v>
      </c>
      <c r="AL49" s="195">
        <f>_xlfn.IFNA(VLOOKUP(CONCATENATE($AL$5,$B49,$C49),FEST!$A$6:$N$133,14,FALSE),0)</f>
        <v>0</v>
      </c>
      <c r="AM49" s="195">
        <f>_xlfn.IFNA(VLOOKUP(CONCATENATE($AM$5,$B49,$C49),'MR3'!$A$6:$N$133,14,FALSE),0)</f>
        <v>0</v>
      </c>
      <c r="AN49" s="195">
        <f>_xlfn.IFNA(VLOOKUP(CONCATENATE($AN$5,$B49,$C49),'BUS4'!$A$6:$N$133,14,FALSE),0)</f>
        <v>0</v>
      </c>
      <c r="AO49" s="195">
        <f>_xlfn.IFNA(VLOOKUP(CONCATENATE($AO$5,$B49,$C49),'MR3'!$A$6:$N$77,14,FALSE),0)</f>
        <v>0</v>
      </c>
      <c r="AP49" s="195"/>
      <c r="AQ49" s="195"/>
      <c r="AR49" s="195"/>
      <c r="AS49" s="195"/>
      <c r="AT49" s="453"/>
      <c r="AU49" s="402"/>
      <c r="AV49" s="77"/>
    </row>
    <row r="50" spans="1:51" x14ac:dyDescent="0.3">
      <c r="A50" s="822"/>
      <c r="B50" s="29"/>
      <c r="C50" s="30"/>
      <c r="D50" s="30"/>
      <c r="E50" s="30"/>
      <c r="F50" s="31"/>
      <c r="G50" s="32"/>
      <c r="H50" s="33">
        <f t="shared" si="0"/>
        <v>0</v>
      </c>
      <c r="I50" s="34">
        <f t="shared" si="1"/>
        <v>0</v>
      </c>
      <c r="J50" s="32">
        <f t="shared" si="2"/>
        <v>11</v>
      </c>
      <c r="K50" s="194">
        <f>_xlfn.IFNA(VLOOKUP(CONCATENATE($K$5,$B50,$C50),'CAP1'!$A$6:$N$107,14,FALSE),0)</f>
        <v>0</v>
      </c>
      <c r="L50" s="194">
        <f>_xlfn.IFNA(VLOOKUP(CONCATENATE($L$5,$B50,$C50),'ESP1'!$A$6:$N$135,14,FALSE),0)</f>
        <v>0</v>
      </c>
      <c r="M50" s="194">
        <f>_xlfn.IFNA(VLOOKUP(CONCATENATE($M$5,$B50,$C50),WEST!$A$6:$N$95,14,FALSE),0)</f>
        <v>0</v>
      </c>
      <c r="N50" s="194">
        <f>_xlfn.IFNA(VLOOKUP(CONCATENATE($N$5,$B50,$C50),MUR!$A$6:$L$131,14,FALSE),0)</f>
        <v>0</v>
      </c>
      <c r="O50" s="194">
        <f>_xlfn.IFNA(VLOOKUP(CONCATENATE($O$5,$B50,$C50),'SER1'!$A$6:$N$110,14,FALSE),0)</f>
        <v>0</v>
      </c>
      <c r="P50" s="194">
        <f>_xlfn.IFNA(VLOOKUP(CONCATENATE($P$5,$B50,$C50),'BUS1'!$A$6:$N$135,14,FALSE),0)</f>
        <v>0</v>
      </c>
      <c r="Q50" s="194">
        <f>_xlfn.IFNA(VLOOKUP(CONCATENATE($Q$5,$B50,$C50),'OG1'!$A$6:$N$135,14,FALSE),0)</f>
        <v>0</v>
      </c>
      <c r="R50" s="194">
        <f>_xlfn.IFNA(VLOOKUP(CONCATENATE($RR$5,$B50,$C50),'DRY1'!$A$6:$N$133,14,FALSE),0)</f>
        <v>0</v>
      </c>
      <c r="S50" s="194">
        <f>_xlfn.IFNA(VLOOKUP(CONCATENATE($S$5,$B50,$C50),DARD!G52,FALSE),0)</f>
        <v>0</v>
      </c>
      <c r="T50" s="194">
        <f>_xlfn.IFNA(VLOOKUP(CONCATENATE($T$5,$B50,$C50),'HO1'!$A$6:$N$56,14,FALSE),0)</f>
        <v>0</v>
      </c>
      <c r="U50" s="194">
        <f>_xlfn.IFNA(VLOOKUP(CONCATENATE($U$5,$B50,$C50),VIR!$A$6:$N$135,14,FALSE),0)</f>
        <v>0</v>
      </c>
      <c r="V50" s="194">
        <f>_xlfn.IFNA(VLOOKUP(CONCATENATE($UW$5,$B50,$C50),'BUS2'!$A$8:$N$135,14,FALSE),0)</f>
        <v>0</v>
      </c>
      <c r="W50" s="194">
        <f>_xlfn.IFNA(VLOOKUP(CONCATENATE($W$5,$B50,$C50),BEV!$A$8:$N$135,14,FALSE),0)</f>
        <v>0</v>
      </c>
      <c r="X50" s="194">
        <f>_xlfn.IFNA(VLOOKUP(CONCATENATE($X$5,$B50,$C50),'OG2'!$A$6:$N$169,14,FALSE),0)</f>
        <v>0</v>
      </c>
      <c r="Y50" s="194">
        <f>_xlfn.IFNA(VLOOKUP(CONCATENATE($Y$5,$B50,$C50),'SER2'!$A$6:$N$133,14,FALSE),0)</f>
        <v>0</v>
      </c>
      <c r="Z50" s="194">
        <f>_xlfn.IFNA(VLOOKUP(CONCATENATE($Z$5,$B50,$C50),'DRY2'!$A$6:$N$133,14,FALSE),0)</f>
        <v>0</v>
      </c>
      <c r="AA50" s="194">
        <f>_xlfn.IFNA(VLOOKUP(CONCATENATE($AA$5,$B50,$C50),'BUN1'!$A$6:$N$124,14,FALSE),0)</f>
        <v>0</v>
      </c>
      <c r="AB50" s="194">
        <f>_xlfn.IFNA(VLOOKUP(CONCATENATE($AC$5,$B50,$C50),VIR!$A$6:$O$129,14,FALSE),0)</f>
        <v>0</v>
      </c>
      <c r="AC50" s="194">
        <f>_xlfn.IFNA(VLOOKUP(CONCATENATE($AC$5,$B50,$C50),'MR1'!$A$6:$N$135,14,FALSE),0)</f>
        <v>0</v>
      </c>
      <c r="AD50" s="194">
        <f>_xlfn.IFNA(VLOOKUP(CONCATENATE($AD$5,$B50,$C50),'CAP2'!$A$6:$O$129,14,FALSE),0)</f>
        <v>0</v>
      </c>
      <c r="AE50" s="194">
        <f>_xlfn.IFNA(VLOOKUP(CONCATENATE($AE$5,$B50,$C50),'ESP2'!$A$6:$O$129,14,FALSE),0)</f>
        <v>0</v>
      </c>
      <c r="AF50" s="194">
        <f>_xlfn.IFNA(VLOOKUP(CONCATENATE($AF$5,$B50,$C50),'BUN2'!$A$6:$N$134,14,FALSE),0)</f>
        <v>0</v>
      </c>
      <c r="AG50" s="194">
        <f>_xlfn.IFNA(VLOOKUP(CONCATENATE($AG$5,$B50,$C50),SC!$A$6:$N$135,14,FALSE),0)</f>
        <v>0</v>
      </c>
      <c r="AH50" s="194">
        <f>_xlfn.IFNA(VLOOKUP(CONCATENATE($AH$5,$B50,$C50),'OG3'!$A$6:$N$131,14,FALSE),0)</f>
        <v>0</v>
      </c>
      <c r="AI50" s="194">
        <f>_xlfn.IFNA(VLOOKUP(CONCATENATE($AI$5,$B50,$C50),'MR2'!$A$6:$N$131,14,FALSE),0)</f>
        <v>0</v>
      </c>
      <c r="AJ50" s="194">
        <f>_xlfn.IFNA(VLOOKUP(CONCATENATE($AJ$5,$B50,$C50),'BUS3'!$A$6:$N$135,14,FALSE),0)</f>
        <v>0</v>
      </c>
      <c r="AK50" s="194">
        <f>_xlfn.IFNA(VLOOKUP(CONCATENATE($AK$5,$B50,$C50),'ESP4'!$A$6:$N$135,14,FALSE),0)</f>
        <v>0</v>
      </c>
      <c r="AL50" s="195">
        <f>_xlfn.IFNA(VLOOKUP(CONCATENATE($AL$5,$B50,$C50),FEST!$A$6:$N$133,14,FALSE),0)</f>
        <v>0</v>
      </c>
      <c r="AM50" s="195">
        <f>_xlfn.IFNA(VLOOKUP(CONCATENATE($AM$5,$B50,$C50),'MR3'!$A$6:$N$133,14,FALSE),0)</f>
        <v>0</v>
      </c>
      <c r="AN50" s="195">
        <f>_xlfn.IFNA(VLOOKUP(CONCATENATE($AN$5,$B50,$C50),'BUS4'!$A$6:$N$133,14,FALSE),0)</f>
        <v>0</v>
      </c>
      <c r="AO50" s="195">
        <f>_xlfn.IFNA(VLOOKUP(CONCATENATE($AO$5,$B50,$C50),'MR3'!$A$6:$N$77,14,FALSE),0)</f>
        <v>0</v>
      </c>
      <c r="AP50" s="195"/>
      <c r="AQ50" s="195"/>
      <c r="AR50" s="195"/>
      <c r="AS50" s="195"/>
      <c r="AT50" s="453"/>
      <c r="AU50" s="402"/>
      <c r="AV50" s="77"/>
    </row>
    <row r="51" spans="1:51" x14ac:dyDescent="0.3">
      <c r="A51" s="822"/>
      <c r="B51" s="29"/>
      <c r="C51" s="30"/>
      <c r="D51" s="30"/>
      <c r="E51" s="30"/>
      <c r="F51" s="31"/>
      <c r="G51" s="32"/>
      <c r="H51" s="33"/>
      <c r="I51" s="34"/>
      <c r="J51" s="32"/>
      <c r="K51" s="194">
        <f>_xlfn.IFNA(VLOOKUP(CONCATENATE($K$5,$B51,$C51),'CAP1'!$A$6:$N$107,14,FALSE),0)</f>
        <v>0</v>
      </c>
      <c r="L51" s="194">
        <f>_xlfn.IFNA(VLOOKUP(CONCATENATE($L$5,$B51,$C51),'ESP1'!$A$6:$N$135,14,FALSE),0)</f>
        <v>0</v>
      </c>
      <c r="M51" s="194">
        <f>_xlfn.IFNA(VLOOKUP(CONCATENATE($M$5,$B51,$C51),WEST!$A$6:$N$95,14,FALSE),0)</f>
        <v>0</v>
      </c>
      <c r="N51" s="194">
        <f>_xlfn.IFNA(VLOOKUP(CONCATENATE($N$5,$B51,$C51),MUR!$A$6:$L$131,14,FALSE),0)</f>
        <v>0</v>
      </c>
      <c r="O51" s="194">
        <f>_xlfn.IFNA(VLOOKUP(CONCATENATE($O$5,$B51,$C51),'SER1'!$A$6:$N$110,14,FALSE),0)</f>
        <v>0</v>
      </c>
      <c r="P51" s="194">
        <f>_xlfn.IFNA(VLOOKUP(CONCATENATE($P$5,$B51,$C51),'BUS1'!$A$6:$N$135,14,FALSE),0)</f>
        <v>0</v>
      </c>
      <c r="Q51" s="194">
        <f>_xlfn.IFNA(VLOOKUP(CONCATENATE($Q$5,$B51,$C51),'OG1'!$A$6:$N$135,14,FALSE),0)</f>
        <v>0</v>
      </c>
      <c r="R51" s="194">
        <f>_xlfn.IFNA(VLOOKUP(CONCATENATE($RR$5,$B51,$C51),'DRY1'!$A$6:$N$133,14,FALSE),0)</f>
        <v>0</v>
      </c>
      <c r="S51" s="194">
        <f>_xlfn.IFNA(VLOOKUP(CONCATENATE($S$5,$B51,$C51),DARD!G53,FALSE),0)</f>
        <v>0</v>
      </c>
      <c r="T51" s="194">
        <f>_xlfn.IFNA(VLOOKUP(CONCATENATE($T$5,$B51,$C51),'HO1'!$A$6:$N$56,14,FALSE),0)</f>
        <v>0</v>
      </c>
      <c r="U51" s="194">
        <f>_xlfn.IFNA(VLOOKUP(CONCATENATE($U$5,$B51,$C51),VIR!$A$6:$N$135,14,FALSE),0)</f>
        <v>0</v>
      </c>
      <c r="V51" s="194">
        <f>_xlfn.IFNA(VLOOKUP(CONCATENATE($UW$5,$B51,$C51),'BUS2'!$A$8:$N$135,14,FALSE),0)</f>
        <v>0</v>
      </c>
      <c r="W51" s="194">
        <f>_xlfn.IFNA(VLOOKUP(CONCATENATE($W$5,$B51,$C51),BEV!$A$8:$N$135,14,FALSE),0)</f>
        <v>0</v>
      </c>
      <c r="X51" s="194">
        <f>_xlfn.IFNA(VLOOKUP(CONCATENATE($X$5,$B51,$C51),'OG2'!$A$6:$N$169,14,FALSE),0)</f>
        <v>0</v>
      </c>
      <c r="Y51" s="194">
        <f>_xlfn.IFNA(VLOOKUP(CONCATENATE($Y$5,$B51,$C51),'SER2'!$A$6:$N$133,14,FALSE),0)</f>
        <v>0</v>
      </c>
      <c r="Z51" s="194">
        <f>_xlfn.IFNA(VLOOKUP(CONCATENATE($Z$5,$B51,$C51),'DRY2'!$A$6:$N$133,14,FALSE),0)</f>
        <v>0</v>
      </c>
      <c r="AA51" s="194">
        <f>_xlfn.IFNA(VLOOKUP(CONCATENATE($AA$5,$B51,$C51),'BUN1'!$A$6:$N$124,14,FALSE),0)</f>
        <v>0</v>
      </c>
      <c r="AB51" s="194">
        <f>_xlfn.IFNA(VLOOKUP(CONCATENATE($AC$5,$B51,$C51),VIR!$A$6:$O$129,14,FALSE),0)</f>
        <v>0</v>
      </c>
      <c r="AC51" s="194">
        <f>_xlfn.IFNA(VLOOKUP(CONCATENATE($AC$5,$B51,$C51),'MR1'!$A$6:$N$135,14,FALSE),0)</f>
        <v>0</v>
      </c>
      <c r="AD51" s="194">
        <f>_xlfn.IFNA(VLOOKUP(CONCATENATE($AD$5,$B51,$C51),'CAP2'!$A$6:$O$129,14,FALSE),0)</f>
        <v>0</v>
      </c>
      <c r="AE51" s="194">
        <f>_xlfn.IFNA(VLOOKUP(CONCATENATE($AE$5,$B51,$C51),'ESP2'!$A$6:$O$129,14,FALSE),0)</f>
        <v>0</v>
      </c>
      <c r="AF51" s="194">
        <f>_xlfn.IFNA(VLOOKUP(CONCATENATE($AF$5,$B51,$C51),'BUN2'!$A$6:$N$134,14,FALSE),0)</f>
        <v>0</v>
      </c>
      <c r="AG51" s="194">
        <f>_xlfn.IFNA(VLOOKUP(CONCATENATE($AG$5,$B51,$C51),SC!$A$6:$N$135,14,FALSE),0)</f>
        <v>0</v>
      </c>
      <c r="AH51" s="194">
        <f>_xlfn.IFNA(VLOOKUP(CONCATENATE($AH$5,$B51,$C51),'OG3'!$A$6:$N$131,14,FALSE),0)</f>
        <v>0</v>
      </c>
      <c r="AI51" s="194">
        <f>_xlfn.IFNA(VLOOKUP(CONCATENATE($AI$5,$B51,$C51),'MR2'!$A$6:$N$131,14,FALSE),0)</f>
        <v>0</v>
      </c>
      <c r="AJ51" s="194">
        <f>_xlfn.IFNA(VLOOKUP(CONCATENATE($AJ$5,$B51,$C51),'BUS3'!$A$6:$N$135,14,FALSE),0)</f>
        <v>0</v>
      </c>
      <c r="AK51" s="194">
        <f>_xlfn.IFNA(VLOOKUP(CONCATENATE($AK$5,$B51,$C51),'ESP4'!$A$6:$N$135,14,FALSE),0)</f>
        <v>0</v>
      </c>
      <c r="AL51" s="195">
        <f>_xlfn.IFNA(VLOOKUP(CONCATENATE($AL$5,$B51,$C51),FEST!$A$6:$N$133,14,FALSE),0)</f>
        <v>0</v>
      </c>
      <c r="AM51" s="195">
        <f>_xlfn.IFNA(VLOOKUP(CONCATENATE($AM$5,$B51,$C51),'MR3'!$A$6:$N$133,14,FALSE),0)</f>
        <v>0</v>
      </c>
      <c r="AN51" s="195">
        <f>_xlfn.IFNA(VLOOKUP(CONCATENATE($AN$5,$B51,$C51),'BUS4'!$A$6:$N$133,14,FALSE),0)</f>
        <v>0</v>
      </c>
      <c r="AO51" s="195">
        <f>_xlfn.IFNA(VLOOKUP(CONCATENATE($AO$5,$B51,$C51),'MR3'!$A$6:$N$77,14,FALSE),0)</f>
        <v>0</v>
      </c>
      <c r="AP51" s="195"/>
      <c r="AQ51" s="195"/>
      <c r="AR51" s="195"/>
      <c r="AS51" s="195"/>
      <c r="AT51" s="453"/>
      <c r="AU51" s="402"/>
      <c r="AV51" s="77"/>
    </row>
    <row r="52" spans="1:51" x14ac:dyDescent="0.3">
      <c r="A52" s="822"/>
      <c r="B52" s="29"/>
      <c r="C52" s="30"/>
      <c r="D52" s="30"/>
      <c r="E52" s="30"/>
      <c r="F52" s="31"/>
      <c r="G52" s="32"/>
      <c r="H52" s="33"/>
      <c r="I52" s="34"/>
      <c r="J52" s="32"/>
      <c r="K52" s="194">
        <f>_xlfn.IFNA(VLOOKUP(CONCATENATE($K$5,$B52,$C52),'CAP1'!$A$6:$N$107,14,FALSE),0)</f>
        <v>0</v>
      </c>
      <c r="L52" s="194">
        <f>_xlfn.IFNA(VLOOKUP(CONCATENATE($L$5,$B52,$C52),'ESP1'!$A$6:$N$135,14,FALSE),0)</f>
        <v>0</v>
      </c>
      <c r="M52" s="194">
        <f>_xlfn.IFNA(VLOOKUP(CONCATENATE($M$5,$B52,$C52),WEST!$A$6:$N$95,14,FALSE),0)</f>
        <v>0</v>
      </c>
      <c r="N52" s="194">
        <f>_xlfn.IFNA(VLOOKUP(CONCATENATE($N$5,$B52,$C52),MUR!$A$6:$L$131,14,FALSE),0)</f>
        <v>0</v>
      </c>
      <c r="O52" s="194">
        <f>_xlfn.IFNA(VLOOKUP(CONCATENATE($O$5,$B52,$C52),'SER1'!$A$6:$N$110,14,FALSE),0)</f>
        <v>0</v>
      </c>
      <c r="P52" s="194">
        <f>_xlfn.IFNA(VLOOKUP(CONCATENATE($P$5,$B52,$C52),'BUS1'!$A$6:$N$135,14,FALSE),0)</f>
        <v>0</v>
      </c>
      <c r="Q52" s="194">
        <f>_xlfn.IFNA(VLOOKUP(CONCATENATE($Q$5,$B52,$C52),'OG1'!$A$6:$N$135,14,FALSE),0)</f>
        <v>0</v>
      </c>
      <c r="R52" s="194">
        <f>_xlfn.IFNA(VLOOKUP(CONCATENATE($RR$5,$B52,$C52),'DRY1'!$A$6:$N$133,14,FALSE),0)</f>
        <v>0</v>
      </c>
      <c r="S52" s="194">
        <f>_xlfn.IFNA(VLOOKUP(CONCATENATE($S$5,$B52,$C52),DARD!G54,FALSE),0)</f>
        <v>0</v>
      </c>
      <c r="T52" s="194">
        <f>_xlfn.IFNA(VLOOKUP(CONCATENATE($T$5,$B52,$C52),'HO1'!$A$6:$N$56,14,FALSE),0)</f>
        <v>0</v>
      </c>
      <c r="U52" s="194">
        <f>_xlfn.IFNA(VLOOKUP(CONCATENATE($U$5,$B52,$C52),VIR!$A$6:$N$135,14,FALSE),0)</f>
        <v>0</v>
      </c>
      <c r="V52" s="194">
        <f>_xlfn.IFNA(VLOOKUP(CONCATENATE($UW$5,$B52,$C52),'BUS2'!$A$8:$N$135,14,FALSE),0)</f>
        <v>0</v>
      </c>
      <c r="W52" s="194">
        <f>_xlfn.IFNA(VLOOKUP(CONCATENATE($W$5,$B52,$C52),BEV!$A$8:$N$135,14,FALSE),0)</f>
        <v>0</v>
      </c>
      <c r="X52" s="194">
        <f>_xlfn.IFNA(VLOOKUP(CONCATENATE($X$5,$B52,$C52),'OG2'!$A$6:$N$169,14,FALSE),0)</f>
        <v>0</v>
      </c>
      <c r="Y52" s="194">
        <f>_xlfn.IFNA(VLOOKUP(CONCATENATE($Y$5,$B52,$C52),'SER2'!$A$6:$N$133,14,FALSE),0)</f>
        <v>0</v>
      </c>
      <c r="Z52" s="194">
        <f>_xlfn.IFNA(VLOOKUP(CONCATENATE($Z$5,$B52,$C52),'DRY2'!$A$6:$N$133,14,FALSE),0)</f>
        <v>0</v>
      </c>
      <c r="AA52" s="194">
        <f>_xlfn.IFNA(VLOOKUP(CONCATENATE($AA$5,$B52,$C52),'BUN1'!$A$6:$N$124,14,FALSE),0)</f>
        <v>0</v>
      </c>
      <c r="AB52" s="194">
        <f>_xlfn.IFNA(VLOOKUP(CONCATENATE($AC$5,$B52,$C52),VIR!$A$6:$O$129,14,FALSE),0)</f>
        <v>0</v>
      </c>
      <c r="AC52" s="194">
        <f>_xlfn.IFNA(VLOOKUP(CONCATENATE($AC$5,$B52,$C52),'MR1'!$A$6:$N$135,14,FALSE),0)</f>
        <v>0</v>
      </c>
      <c r="AD52" s="194">
        <f>_xlfn.IFNA(VLOOKUP(CONCATENATE($AD$5,$B52,$C52),'CAP2'!$A$6:$O$129,14,FALSE),0)</f>
        <v>0</v>
      </c>
      <c r="AE52" s="194">
        <f>_xlfn.IFNA(VLOOKUP(CONCATENATE($AE$5,$B52,$C52),'ESP2'!$A$6:$O$129,14,FALSE),0)</f>
        <v>0</v>
      </c>
      <c r="AF52" s="194">
        <f>_xlfn.IFNA(VLOOKUP(CONCATENATE($AF$5,$B52,$C52),'BUN2'!$A$6:$N$134,14,FALSE),0)</f>
        <v>0</v>
      </c>
      <c r="AG52" s="194">
        <f>_xlfn.IFNA(VLOOKUP(CONCATENATE($AG$5,$B52,$C52),SC!$A$6:$N$135,14,FALSE),0)</f>
        <v>0</v>
      </c>
      <c r="AH52" s="194">
        <f>_xlfn.IFNA(VLOOKUP(CONCATENATE($AH$5,$B52,$C52),'OG3'!$A$6:$N$131,14,FALSE),0)</f>
        <v>0</v>
      </c>
      <c r="AI52" s="194">
        <f>_xlfn.IFNA(VLOOKUP(CONCATENATE($AI$5,$B52,$C52),'MR2'!$A$6:$N$131,14,FALSE),0)</f>
        <v>0</v>
      </c>
      <c r="AJ52" s="194">
        <f>_xlfn.IFNA(VLOOKUP(CONCATENATE($AJ$5,$B52,$C52),'BUS3'!$A$6:$N$135,14,FALSE),0)</f>
        <v>0</v>
      </c>
      <c r="AK52" s="194">
        <f>_xlfn.IFNA(VLOOKUP(CONCATENATE($AK$5,$B52,$C52),'ESP4'!$A$6:$N$135,14,FALSE),0)</f>
        <v>0</v>
      </c>
      <c r="AL52" s="195">
        <f>_xlfn.IFNA(VLOOKUP(CONCATENATE($AL$5,$B52,$C52),FEST!$A$6:$N$133,14,FALSE),0)</f>
        <v>0</v>
      </c>
      <c r="AM52" s="195">
        <f>_xlfn.IFNA(VLOOKUP(CONCATENATE($AM$5,$B52,$C52),'MR3'!$A$6:$N$133,14,FALSE),0)</f>
        <v>0</v>
      </c>
      <c r="AN52" s="195">
        <f>_xlfn.IFNA(VLOOKUP(CONCATENATE($AN$5,$B52,$C52),'BUS4'!$A$6:$N$133,14,FALSE),0)</f>
        <v>0</v>
      </c>
      <c r="AO52" s="195">
        <f>_xlfn.IFNA(VLOOKUP(CONCATENATE($AO$5,$B52,$C52),'MR3'!$A$6:$N$77,14,FALSE),0)</f>
        <v>0</v>
      </c>
      <c r="AP52" s="195"/>
      <c r="AQ52" s="195"/>
      <c r="AR52" s="195"/>
      <c r="AS52" s="195"/>
      <c r="AT52" s="453"/>
      <c r="AU52" s="402"/>
      <c r="AV52" s="77"/>
    </row>
    <row r="53" spans="1:51" x14ac:dyDescent="0.3">
      <c r="A53" s="822"/>
      <c r="B53" s="29"/>
      <c r="C53" s="30"/>
      <c r="D53" s="30"/>
      <c r="E53" s="30"/>
      <c r="F53" s="31"/>
      <c r="G53" s="32"/>
      <c r="H53" s="33"/>
      <c r="I53" s="34"/>
      <c r="J53" s="32"/>
      <c r="K53" s="194">
        <f>_xlfn.IFNA(VLOOKUP(CONCATENATE($K$5,$B53,$C53),'CAP1'!$A$6:$N$107,14,FALSE),0)</f>
        <v>0</v>
      </c>
      <c r="L53" s="194">
        <f>_xlfn.IFNA(VLOOKUP(CONCATENATE($L$5,$B53,$C53),'ESP1'!$A$6:$N$135,14,FALSE),0)</f>
        <v>0</v>
      </c>
      <c r="M53" s="194">
        <f>_xlfn.IFNA(VLOOKUP(CONCATENATE($M$5,$B53,$C53),WEST!$A$6:$N$95,14,FALSE),0)</f>
        <v>0</v>
      </c>
      <c r="N53" s="194">
        <f>_xlfn.IFNA(VLOOKUP(CONCATENATE($N$5,$B53,$C53),MUR!$A$6:$L$131,14,FALSE),0)</f>
        <v>0</v>
      </c>
      <c r="O53" s="194">
        <f>_xlfn.IFNA(VLOOKUP(CONCATENATE($O$5,$B53,$C53),'SER1'!$A$6:$N$110,14,FALSE),0)</f>
        <v>0</v>
      </c>
      <c r="P53" s="194">
        <f>_xlfn.IFNA(VLOOKUP(CONCATENATE($P$5,$B53,$C53),'BUS1'!$A$6:$N$135,14,FALSE),0)</f>
        <v>0</v>
      </c>
      <c r="Q53" s="194">
        <f>_xlfn.IFNA(VLOOKUP(CONCATENATE($Q$5,$B53,$C53),'OG1'!$A$6:$N$135,14,FALSE),0)</f>
        <v>0</v>
      </c>
      <c r="R53" s="194">
        <f>_xlfn.IFNA(VLOOKUP(CONCATENATE($RR$5,$B53,$C53),'DRY1'!$A$6:$N$133,14,FALSE),0)</f>
        <v>0</v>
      </c>
      <c r="S53" s="194">
        <f>_xlfn.IFNA(VLOOKUP(CONCATENATE($S$5,$B53,$C53),DARD!G55,FALSE),0)</f>
        <v>0</v>
      </c>
      <c r="T53" s="194">
        <f>_xlfn.IFNA(VLOOKUP(CONCATENATE($T$5,$B53,$C53),'HO1'!$A$6:$N$56,14,FALSE),0)</f>
        <v>0</v>
      </c>
      <c r="U53" s="194">
        <f>_xlfn.IFNA(VLOOKUP(CONCATENATE($U$5,$B53,$C53),VIR!$A$6:$N$135,14,FALSE),0)</f>
        <v>0</v>
      </c>
      <c r="V53" s="194">
        <f>_xlfn.IFNA(VLOOKUP(CONCATENATE($UW$5,$B53,$C53),'BUS2'!$A$8:$N$135,14,FALSE),0)</f>
        <v>0</v>
      </c>
      <c r="W53" s="194">
        <f>_xlfn.IFNA(VLOOKUP(CONCATENATE($W$5,$B53,$C53),BEV!$A$8:$N$135,14,FALSE),0)</f>
        <v>0</v>
      </c>
      <c r="X53" s="194">
        <f>_xlfn.IFNA(VLOOKUP(CONCATENATE($X$5,$B53,$C53),'OG2'!$A$6:$N$169,14,FALSE),0)</f>
        <v>0</v>
      </c>
      <c r="Y53" s="194">
        <f>_xlfn.IFNA(VLOOKUP(CONCATENATE($Y$5,$B53,$C53),'SER2'!$A$6:$N$133,14,FALSE),0)</f>
        <v>0</v>
      </c>
      <c r="Z53" s="194">
        <f>_xlfn.IFNA(VLOOKUP(CONCATENATE($Z$5,$B53,$C53),'DRY2'!$A$6:$N$133,14,FALSE),0)</f>
        <v>0</v>
      </c>
      <c r="AA53" s="194">
        <f>_xlfn.IFNA(VLOOKUP(CONCATENATE($AA$5,$B53,$C53),'BUN1'!$A$6:$N$124,14,FALSE),0)</f>
        <v>0</v>
      </c>
      <c r="AB53" s="194">
        <f>_xlfn.IFNA(VLOOKUP(CONCATENATE($AC$5,$B53,$C53),VIR!$A$6:$O$129,14,FALSE),0)</f>
        <v>0</v>
      </c>
      <c r="AC53" s="194">
        <f>_xlfn.IFNA(VLOOKUP(CONCATENATE($AC$5,$B53,$C53),'MR1'!$A$6:$N$135,14,FALSE),0)</f>
        <v>0</v>
      </c>
      <c r="AD53" s="194">
        <f>_xlfn.IFNA(VLOOKUP(CONCATENATE($AD$5,$B53,$C53),'CAP2'!$A$6:$O$129,14,FALSE),0)</f>
        <v>0</v>
      </c>
      <c r="AE53" s="194">
        <f>_xlfn.IFNA(VLOOKUP(CONCATENATE($AE$5,$B53,$C53),'ESP2'!$A$6:$O$129,14,FALSE),0)</f>
        <v>0</v>
      </c>
      <c r="AF53" s="194">
        <f>_xlfn.IFNA(VLOOKUP(CONCATENATE($AF$5,$B53,$C53),'BUN2'!$A$6:$N$134,14,FALSE),0)</f>
        <v>0</v>
      </c>
      <c r="AG53" s="194">
        <f>_xlfn.IFNA(VLOOKUP(CONCATENATE($AG$5,$B53,$C53),SC!$A$6:$N$135,14,FALSE),0)</f>
        <v>0</v>
      </c>
      <c r="AH53" s="194">
        <f>_xlfn.IFNA(VLOOKUP(CONCATENATE($AH$5,$B53,$C53),'OG3'!$A$6:$N$131,14,FALSE),0)</f>
        <v>0</v>
      </c>
      <c r="AI53" s="194">
        <f>_xlfn.IFNA(VLOOKUP(CONCATENATE($AI$5,$B53,$C53),'MR2'!$A$6:$N$131,14,FALSE),0)</f>
        <v>0</v>
      </c>
      <c r="AJ53" s="194">
        <f>_xlfn.IFNA(VLOOKUP(CONCATENATE($AJ$5,$B53,$C53),'BUS3'!$A$6:$N$135,14,FALSE),0)</f>
        <v>0</v>
      </c>
      <c r="AK53" s="194">
        <f>_xlfn.IFNA(VLOOKUP(CONCATENATE($AK$5,$B53,$C53),'ESP4'!$A$6:$N$135,14,FALSE),0)</f>
        <v>0</v>
      </c>
      <c r="AL53" s="195">
        <f>_xlfn.IFNA(VLOOKUP(CONCATENATE($AL$5,$B53,$C53),FEST!$A$6:$N$133,14,FALSE),0)</f>
        <v>0</v>
      </c>
      <c r="AM53" s="195">
        <f>_xlfn.IFNA(VLOOKUP(CONCATENATE($AM$5,$B53,$C53),'MR3'!$A$6:$N$133,14,FALSE),0)</f>
        <v>0</v>
      </c>
      <c r="AN53" s="195">
        <f>_xlfn.IFNA(VLOOKUP(CONCATENATE($AN$5,$B53,$C53),'BUS4'!$A$6:$N$133,14,FALSE),0)</f>
        <v>0</v>
      </c>
      <c r="AO53" s="195">
        <f>_xlfn.IFNA(VLOOKUP(CONCATENATE($AO$5,$B53,$C53),'MR3'!$A$6:$N$77,14,FALSE),0)</f>
        <v>0</v>
      </c>
      <c r="AP53" s="195"/>
      <c r="AQ53" s="195"/>
      <c r="AR53" s="195"/>
      <c r="AS53" s="195"/>
      <c r="AT53" s="453"/>
      <c r="AU53" s="402"/>
      <c r="AV53" s="77"/>
    </row>
    <row r="54" spans="1:51" x14ac:dyDescent="0.3">
      <c r="A54" s="822"/>
      <c r="B54" s="29"/>
      <c r="C54" s="30"/>
      <c r="D54" s="30"/>
      <c r="E54" s="30"/>
      <c r="F54" s="31"/>
      <c r="G54" s="32"/>
      <c r="H54" s="33"/>
      <c r="I54" s="34"/>
      <c r="J54" s="32"/>
      <c r="K54" s="194">
        <f>_xlfn.IFNA(VLOOKUP(CONCATENATE($K$5,$B54,$C54),'CAP1'!$A$6:$N$107,14,FALSE),0)</f>
        <v>0</v>
      </c>
      <c r="L54" s="194">
        <f>_xlfn.IFNA(VLOOKUP(CONCATENATE($L$5,$B54,$C54),'ESP1'!$A$6:$N$135,14,FALSE),0)</f>
        <v>0</v>
      </c>
      <c r="M54" s="194">
        <f>_xlfn.IFNA(VLOOKUP(CONCATENATE($M$5,$B54,$C54),WEST!$A$6:$N$95,14,FALSE),0)</f>
        <v>0</v>
      </c>
      <c r="N54" s="194">
        <f>_xlfn.IFNA(VLOOKUP(CONCATENATE($N$5,$B54,$C54),MUR!$A$6:$L$131,14,FALSE),0)</f>
        <v>0</v>
      </c>
      <c r="O54" s="194">
        <f>_xlfn.IFNA(VLOOKUP(CONCATENATE($O$5,$B54,$C54),'SER1'!$A$6:$N$110,14,FALSE),0)</f>
        <v>0</v>
      </c>
      <c r="P54" s="194">
        <f>_xlfn.IFNA(VLOOKUP(CONCATENATE($P$5,$B54,$C54),'BUS1'!$A$6:$N$135,14,FALSE),0)</f>
        <v>0</v>
      </c>
      <c r="Q54" s="194">
        <f>_xlfn.IFNA(VLOOKUP(CONCATENATE($Q$5,$B54,$C54),'OG1'!$A$6:$N$135,14,FALSE),0)</f>
        <v>0</v>
      </c>
      <c r="R54" s="194">
        <f>_xlfn.IFNA(VLOOKUP(CONCATENATE($RR$5,$B54,$C54),'DRY1'!$A$6:$N$133,14,FALSE),0)</f>
        <v>0</v>
      </c>
      <c r="S54" s="194">
        <f>_xlfn.IFNA(VLOOKUP(CONCATENATE($S$5,$B54,$C54),DARD!G56,FALSE),0)</f>
        <v>0</v>
      </c>
      <c r="T54" s="194">
        <f>_xlfn.IFNA(VLOOKUP(CONCATENATE($T$5,$B54,$C54),'HO1'!$A$6:$N$56,14,FALSE),0)</f>
        <v>0</v>
      </c>
      <c r="U54" s="194">
        <f>_xlfn.IFNA(VLOOKUP(CONCATENATE($U$5,$B54,$C54),VIR!$A$6:$N$135,14,FALSE),0)</f>
        <v>0</v>
      </c>
      <c r="V54" s="194">
        <f>_xlfn.IFNA(VLOOKUP(CONCATENATE($UW$5,$B54,$C54),'BUS2'!$A$8:$N$135,14,FALSE),0)</f>
        <v>0</v>
      </c>
      <c r="W54" s="194">
        <f>_xlfn.IFNA(VLOOKUP(CONCATENATE($W$5,$B54,$C54),BEV!$A$8:$N$135,14,FALSE),0)</f>
        <v>0</v>
      </c>
      <c r="X54" s="194">
        <f>_xlfn.IFNA(VLOOKUP(CONCATENATE($X$5,$B54,$C54),'OG2'!$A$6:$N$169,14,FALSE),0)</f>
        <v>0</v>
      </c>
      <c r="Y54" s="194">
        <f>_xlfn.IFNA(VLOOKUP(CONCATENATE($Y$5,$B54,$C54),'SER2'!$A$6:$N$133,14,FALSE),0)</f>
        <v>0</v>
      </c>
      <c r="Z54" s="194">
        <f>_xlfn.IFNA(VLOOKUP(CONCATENATE($Z$5,$B54,$C54),'DRY2'!$A$6:$N$133,14,FALSE),0)</f>
        <v>0</v>
      </c>
      <c r="AA54" s="194">
        <f>_xlfn.IFNA(VLOOKUP(CONCATENATE($AA$5,$B54,$C54),'BUN1'!$A$6:$N$124,14,FALSE),0)</f>
        <v>0</v>
      </c>
      <c r="AB54" s="194">
        <f>_xlfn.IFNA(VLOOKUP(CONCATENATE($AC$5,$B54,$C54),VIR!$A$6:$O$129,14,FALSE),0)</f>
        <v>0</v>
      </c>
      <c r="AC54" s="194">
        <f>_xlfn.IFNA(VLOOKUP(CONCATENATE($AC$5,$B54,$C54),'MR1'!$A$6:$N$135,14,FALSE),0)</f>
        <v>0</v>
      </c>
      <c r="AD54" s="194">
        <f>_xlfn.IFNA(VLOOKUP(CONCATENATE($AD$5,$B54,$C54),'CAP2'!$A$6:$O$129,14,FALSE),0)</f>
        <v>0</v>
      </c>
      <c r="AE54" s="194">
        <f>_xlfn.IFNA(VLOOKUP(CONCATENATE($AE$5,$B54,$C54),'ESP2'!$A$6:$O$129,14,FALSE),0)</f>
        <v>0</v>
      </c>
      <c r="AF54" s="194">
        <f>_xlfn.IFNA(VLOOKUP(CONCATENATE($AF$5,$B54,$C54),'BUN2'!$A$6:$N$134,14,FALSE),0)</f>
        <v>0</v>
      </c>
      <c r="AG54" s="194">
        <f>_xlfn.IFNA(VLOOKUP(CONCATENATE($AG$5,$B54,$C54),SC!$A$6:$N$135,14,FALSE),0)</f>
        <v>0</v>
      </c>
      <c r="AH54" s="194">
        <f>_xlfn.IFNA(VLOOKUP(CONCATENATE($AH$5,$B54,$C54),'OG3'!$A$6:$N$131,14,FALSE),0)</f>
        <v>0</v>
      </c>
      <c r="AI54" s="194">
        <f>_xlfn.IFNA(VLOOKUP(CONCATENATE($AI$5,$B54,$C54),'MR2'!$A$6:$N$131,14,FALSE),0)</f>
        <v>0</v>
      </c>
      <c r="AJ54" s="194">
        <f>_xlfn.IFNA(VLOOKUP(CONCATENATE($AJ$5,$B54,$C54),'BUS3'!$A$6:$N$135,14,FALSE),0)</f>
        <v>0</v>
      </c>
      <c r="AK54" s="194">
        <f>_xlfn.IFNA(VLOOKUP(CONCATENATE($AK$5,$B54,$C54),'ESP4'!$A$6:$N$135,14,FALSE),0)</f>
        <v>0</v>
      </c>
      <c r="AL54" s="195">
        <f>_xlfn.IFNA(VLOOKUP(CONCATENATE($AL$5,$B54,$C54),FEST!$A$6:$N$133,14,FALSE),0)</f>
        <v>0</v>
      </c>
      <c r="AM54" s="195">
        <f>_xlfn.IFNA(VLOOKUP(CONCATENATE($AM$5,$B54,$C54),'MR3'!$A$6:$N$133,14,FALSE),0)</f>
        <v>0</v>
      </c>
      <c r="AN54" s="195">
        <f>_xlfn.IFNA(VLOOKUP(CONCATENATE($AN$5,$B54,$C54),'BUS4'!$A$6:$N$133,14,FALSE),0)</f>
        <v>0</v>
      </c>
      <c r="AO54" s="195">
        <f>_xlfn.IFNA(VLOOKUP(CONCATENATE($AO$5,$B54,$C54),'MR3'!$A$6:$N$77,14,FALSE),0)</f>
        <v>0</v>
      </c>
      <c r="AP54" s="195"/>
      <c r="AQ54" s="195"/>
      <c r="AR54" s="195"/>
      <c r="AS54" s="195"/>
      <c r="AT54" s="453"/>
      <c r="AU54" s="402"/>
      <c r="AV54" s="77"/>
    </row>
    <row r="55" spans="1:51" x14ac:dyDescent="0.3">
      <c r="A55" s="822"/>
      <c r="B55" s="29"/>
      <c r="C55" s="30"/>
      <c r="D55" s="30"/>
      <c r="E55" s="30"/>
      <c r="F55" s="31"/>
      <c r="G55" s="32"/>
      <c r="H55" s="33"/>
      <c r="I55" s="34"/>
      <c r="J55" s="32"/>
      <c r="K55" s="194">
        <f>_xlfn.IFNA(VLOOKUP(CONCATENATE($K$5,$B55,$C55),'CAP1'!$A$6:$N$107,14,FALSE),0)</f>
        <v>0</v>
      </c>
      <c r="L55" s="194">
        <f>_xlfn.IFNA(VLOOKUP(CONCATENATE($L$5,$B55,$C55),'ESP1'!$A$6:$N$135,14,FALSE),0)</f>
        <v>0</v>
      </c>
      <c r="M55" s="194">
        <f>_xlfn.IFNA(VLOOKUP(CONCATENATE($M$5,$B55,$C55),WEST!$A$6:$N$95,14,FALSE),0)</f>
        <v>0</v>
      </c>
      <c r="N55" s="194">
        <f>_xlfn.IFNA(VLOOKUP(CONCATENATE($N$5,$B55,$C55),MUR!$A$6:$L$131,14,FALSE),0)</f>
        <v>0</v>
      </c>
      <c r="O55" s="194">
        <f>_xlfn.IFNA(VLOOKUP(CONCATENATE($O$5,$B55,$C55),'SER1'!$A$6:$N$110,14,FALSE),0)</f>
        <v>0</v>
      </c>
      <c r="P55" s="194">
        <f>_xlfn.IFNA(VLOOKUP(CONCATENATE($P$5,$B55,$C55),'BUS1'!$A$6:$N$135,14,FALSE),0)</f>
        <v>0</v>
      </c>
      <c r="Q55" s="194">
        <f>_xlfn.IFNA(VLOOKUP(CONCATENATE($Q$5,$B55,$C55),'OG1'!$A$6:$N$135,14,FALSE),0)</f>
        <v>0</v>
      </c>
      <c r="R55" s="194">
        <f>_xlfn.IFNA(VLOOKUP(CONCATENATE($RR$5,$B55,$C55),'DRY1'!$A$6:$N$133,14,FALSE),0)</f>
        <v>0</v>
      </c>
      <c r="S55" s="194">
        <f>_xlfn.IFNA(VLOOKUP(CONCATENATE($S$5,$B55,$C55),DARD!G57,FALSE),0)</f>
        <v>0</v>
      </c>
      <c r="T55" s="194">
        <f>_xlfn.IFNA(VLOOKUP(CONCATENATE($T$5,$B55,$C55),'HO1'!$A$6:$N$56,14,FALSE),0)</f>
        <v>0</v>
      </c>
      <c r="U55" s="194">
        <f>_xlfn.IFNA(VLOOKUP(CONCATENATE($U$5,$B55,$C55),VIR!$A$6:$N$135,14,FALSE),0)</f>
        <v>0</v>
      </c>
      <c r="V55" s="194">
        <f>_xlfn.IFNA(VLOOKUP(CONCATENATE($UW$5,$B55,$C55),'BUS2'!$A$8:$N$135,14,FALSE),0)</f>
        <v>0</v>
      </c>
      <c r="W55" s="194">
        <f>_xlfn.IFNA(VLOOKUP(CONCATENATE($W$5,$B55,$C55),BEV!$A$8:$N$135,14,FALSE),0)</f>
        <v>0</v>
      </c>
      <c r="X55" s="194">
        <f>_xlfn.IFNA(VLOOKUP(CONCATENATE($X$5,$B55,$C55),'OG2'!$A$6:$N$169,14,FALSE),0)</f>
        <v>0</v>
      </c>
      <c r="Y55" s="194">
        <f>_xlfn.IFNA(VLOOKUP(CONCATENATE($Y$5,$B55,$C55),'SER2'!$A$6:$N$133,14,FALSE),0)</f>
        <v>0</v>
      </c>
      <c r="Z55" s="194">
        <f>_xlfn.IFNA(VLOOKUP(CONCATENATE($Z$5,$B55,$C55),'DRY2'!$A$6:$N$133,14,FALSE),0)</f>
        <v>0</v>
      </c>
      <c r="AA55" s="194">
        <f>_xlfn.IFNA(VLOOKUP(CONCATENATE($AA$5,$B55,$C55),'BUN1'!$A$6:$N$124,14,FALSE),0)</f>
        <v>0</v>
      </c>
      <c r="AB55" s="194">
        <f>_xlfn.IFNA(VLOOKUP(CONCATENATE($AC$5,$B55,$C55),VIR!$A$6:$O$129,14,FALSE),0)</f>
        <v>0</v>
      </c>
      <c r="AC55" s="194">
        <f>_xlfn.IFNA(VLOOKUP(CONCATENATE($AC$5,$B55,$C55),'MR1'!$A$6:$N$135,14,FALSE),0)</f>
        <v>0</v>
      </c>
      <c r="AD55" s="194">
        <f>_xlfn.IFNA(VLOOKUP(CONCATENATE($AD$5,$B55,$C55),'CAP2'!$A$6:$O$129,14,FALSE),0)</f>
        <v>0</v>
      </c>
      <c r="AE55" s="194">
        <f>_xlfn.IFNA(VLOOKUP(CONCATENATE($AE$5,$B55,$C55),'ESP2'!$A$6:$O$129,14,FALSE),0)</f>
        <v>0</v>
      </c>
      <c r="AF55" s="194">
        <f>_xlfn.IFNA(VLOOKUP(CONCATENATE($AF$5,$B55,$C55),'BUN2'!$A$6:$N$134,14,FALSE),0)</f>
        <v>0</v>
      </c>
      <c r="AG55" s="194">
        <f>_xlfn.IFNA(VLOOKUP(CONCATENATE($AG$5,$B55,$C55),SC!$A$6:$N$135,14,FALSE),0)</f>
        <v>0</v>
      </c>
      <c r="AH55" s="194">
        <f>_xlfn.IFNA(VLOOKUP(CONCATENATE($AH$5,$B55,$C55),'OG3'!$A$6:$N$131,14,FALSE),0)</f>
        <v>0</v>
      </c>
      <c r="AI55" s="194">
        <f>_xlfn.IFNA(VLOOKUP(CONCATENATE($AI$5,$B55,$C55),'MR2'!$A$6:$N$131,14,FALSE),0)</f>
        <v>0</v>
      </c>
      <c r="AJ55" s="194">
        <f>_xlfn.IFNA(VLOOKUP(CONCATENATE($AJ$5,$B55,$C55),'BUS3'!$A$6:$N$135,14,FALSE),0)</f>
        <v>0</v>
      </c>
      <c r="AK55" s="194">
        <f>_xlfn.IFNA(VLOOKUP(CONCATENATE($AK$5,$B55,$C55),'ESP4'!$A$6:$N$135,14,FALSE),0)</f>
        <v>0</v>
      </c>
      <c r="AL55" s="195">
        <f>_xlfn.IFNA(VLOOKUP(CONCATENATE($AL$5,$B55,$C55),FEST!$A$6:$N$133,14,FALSE),0)</f>
        <v>0</v>
      </c>
      <c r="AM55" s="195">
        <f>_xlfn.IFNA(VLOOKUP(CONCATENATE($AM$5,$B55,$C55),'MR3'!$A$6:$N$133,14,FALSE),0)</f>
        <v>0</v>
      </c>
      <c r="AN55" s="195">
        <f>_xlfn.IFNA(VLOOKUP(CONCATENATE($AN$5,$B55,$C55),'BUS4'!$A$6:$N$133,14,FALSE),0)</f>
        <v>0</v>
      </c>
      <c r="AO55" s="195">
        <f>_xlfn.IFNA(VLOOKUP(CONCATENATE($AO$5,$B55,$C55),'MR3'!$A$6:$N$77,14,FALSE),0)</f>
        <v>0</v>
      </c>
      <c r="AP55" s="195"/>
      <c r="AQ55" s="195"/>
      <c r="AR55" s="195"/>
      <c r="AS55" s="195"/>
      <c r="AT55" s="453"/>
      <c r="AU55" s="402"/>
      <c r="AV55" s="77"/>
    </row>
    <row r="56" spans="1:51" x14ac:dyDescent="0.3">
      <c r="A56" s="822"/>
      <c r="B56" s="29"/>
      <c r="C56" s="30"/>
      <c r="D56" s="30"/>
      <c r="E56" s="30"/>
      <c r="F56" s="31"/>
      <c r="G56" s="32"/>
      <c r="H56" s="33"/>
      <c r="I56" s="34"/>
      <c r="J56" s="32"/>
      <c r="K56" s="194">
        <f>_xlfn.IFNA(VLOOKUP(CONCATENATE($K$5,$B56,$C56),'CAP1'!$A$6:$N$107,14,FALSE),0)</f>
        <v>0</v>
      </c>
      <c r="L56" s="194">
        <f>_xlfn.IFNA(VLOOKUP(CONCATENATE($L$5,$B56,$C56),'ESP1'!$A$6:$N$135,14,FALSE),0)</f>
        <v>0</v>
      </c>
      <c r="M56" s="194">
        <f>_xlfn.IFNA(VLOOKUP(CONCATENATE($M$5,$B56,$C56),WEST!$A$6:$N$95,14,FALSE),0)</f>
        <v>0</v>
      </c>
      <c r="N56" s="194">
        <f>_xlfn.IFNA(VLOOKUP(CONCATENATE($N$5,$B56,$C56),MUR!$A$6:$L$131,14,FALSE),0)</f>
        <v>0</v>
      </c>
      <c r="O56" s="194">
        <f>_xlfn.IFNA(VLOOKUP(CONCATENATE($O$5,$B56,$C56),'SER1'!$A$6:$N$110,14,FALSE),0)</f>
        <v>0</v>
      </c>
      <c r="P56" s="194">
        <f>_xlfn.IFNA(VLOOKUP(CONCATENATE($P$5,$B56,$C56),'BUS1'!$A$6:$N$135,14,FALSE),0)</f>
        <v>0</v>
      </c>
      <c r="Q56" s="194">
        <f>_xlfn.IFNA(VLOOKUP(CONCATENATE($Q$5,$B56,$C56),'OG1'!$A$6:$N$135,14,FALSE),0)</f>
        <v>0</v>
      </c>
      <c r="R56" s="194">
        <f>_xlfn.IFNA(VLOOKUP(CONCATENATE($RR$5,$B56,$C56),'DRY1'!$A$6:$N$133,14,FALSE),0)</f>
        <v>0</v>
      </c>
      <c r="S56" s="194">
        <f>_xlfn.IFNA(VLOOKUP(CONCATENATE($S$5,$B56,$C56),DARD!G58,FALSE),0)</f>
        <v>0</v>
      </c>
      <c r="T56" s="194">
        <f>_xlfn.IFNA(VLOOKUP(CONCATENATE($T$5,$B56,$C56),'HO1'!$A$6:$N$56,14,FALSE),0)</f>
        <v>0</v>
      </c>
      <c r="U56" s="194">
        <f>_xlfn.IFNA(VLOOKUP(CONCATENATE($U$5,$B56,$C56),VIR!$A$6:$N$135,14,FALSE),0)</f>
        <v>0</v>
      </c>
      <c r="V56" s="194">
        <f>_xlfn.IFNA(VLOOKUP(CONCATENATE($UW$5,$B56,$C56),'BUS2'!$A$8:$N$135,14,FALSE),0)</f>
        <v>0</v>
      </c>
      <c r="W56" s="194">
        <f>_xlfn.IFNA(VLOOKUP(CONCATENATE($W$5,$B56,$C56),BEV!$A$8:$N$135,14,FALSE),0)</f>
        <v>0</v>
      </c>
      <c r="X56" s="194">
        <f>_xlfn.IFNA(VLOOKUP(CONCATENATE($X$5,$B56,$C56),'OG2'!$A$6:$N$169,14,FALSE),0)</f>
        <v>0</v>
      </c>
      <c r="Y56" s="194">
        <f>_xlfn.IFNA(VLOOKUP(CONCATENATE($Y$5,$B56,$C56),'SER2'!$A$6:$N$133,14,FALSE),0)</f>
        <v>0</v>
      </c>
      <c r="Z56" s="194">
        <f>_xlfn.IFNA(VLOOKUP(CONCATENATE($Z$5,$B56,$C56),'DRY2'!$A$6:$N$133,14,FALSE),0)</f>
        <v>0</v>
      </c>
      <c r="AA56" s="194">
        <f>_xlfn.IFNA(VLOOKUP(CONCATENATE($AA$5,$B56,$C56),'BUN1'!$A$6:$N$124,14,FALSE),0)</f>
        <v>0</v>
      </c>
      <c r="AB56" s="194">
        <f>_xlfn.IFNA(VLOOKUP(CONCATENATE($AC$5,$B56,$C56),VIR!$A$6:$O$129,14,FALSE),0)</f>
        <v>0</v>
      </c>
      <c r="AC56" s="194">
        <f>_xlfn.IFNA(VLOOKUP(CONCATENATE($AC$5,$B56,$C56),'MR1'!$A$6:$N$135,14,FALSE),0)</f>
        <v>0</v>
      </c>
      <c r="AD56" s="194">
        <f>_xlfn.IFNA(VLOOKUP(CONCATENATE($AD$5,$B56,$C56),'CAP2'!$A$6:$O$129,14,FALSE),0)</f>
        <v>0</v>
      </c>
      <c r="AE56" s="194">
        <f>_xlfn.IFNA(VLOOKUP(CONCATENATE($AE$5,$B56,$C56),'ESP2'!$A$6:$O$129,14,FALSE),0)</f>
        <v>0</v>
      </c>
      <c r="AF56" s="194">
        <f>_xlfn.IFNA(VLOOKUP(CONCATENATE($AF$5,$B56,$C56),'BUN2'!$A$6:$N$134,14,FALSE),0)</f>
        <v>0</v>
      </c>
      <c r="AG56" s="194">
        <f>_xlfn.IFNA(VLOOKUP(CONCATENATE($AG$5,$B56,$C56),SC!$A$6:$N$135,14,FALSE),0)</f>
        <v>0</v>
      </c>
      <c r="AH56" s="194">
        <f>_xlfn.IFNA(VLOOKUP(CONCATENATE($AH$5,$B56,$C56),'OG3'!$A$6:$N$131,14,FALSE),0)</f>
        <v>0</v>
      </c>
      <c r="AI56" s="194">
        <f>_xlfn.IFNA(VLOOKUP(CONCATENATE($AI$5,$B56,$C56),'MR2'!$A$6:$N$131,14,FALSE),0)</f>
        <v>0</v>
      </c>
      <c r="AJ56" s="194">
        <f>_xlfn.IFNA(VLOOKUP(CONCATENATE($AJ$5,$B56,$C56),'BUS3'!$A$6:$N$135,14,FALSE),0)</f>
        <v>0</v>
      </c>
      <c r="AK56" s="194">
        <f>_xlfn.IFNA(VLOOKUP(CONCATENATE($AK$5,$B56,$C56),'ESP4'!$A$6:$N$135,14,FALSE),0)</f>
        <v>0</v>
      </c>
      <c r="AL56" s="195">
        <f>_xlfn.IFNA(VLOOKUP(CONCATENATE($AL$5,$B56,$C56),FEST!$A$6:$N$133,14,FALSE),0)</f>
        <v>0</v>
      </c>
      <c r="AM56" s="195">
        <f>_xlfn.IFNA(VLOOKUP(CONCATENATE($AM$5,$B56,$C56),'MR3'!$A$6:$N$133,14,FALSE),0)</f>
        <v>0</v>
      </c>
      <c r="AN56" s="195">
        <f>_xlfn.IFNA(VLOOKUP(CONCATENATE($AN$5,$B56,$C56),'BUS4'!$A$6:$N$133,14,FALSE),0)</f>
        <v>0</v>
      </c>
      <c r="AO56" s="195">
        <f>_xlfn.IFNA(VLOOKUP(CONCATENATE($AO$5,$B56,$C56),'MR3'!$A$6:$N$77,14,FALSE),0)</f>
        <v>0</v>
      </c>
      <c r="AP56" s="195"/>
      <c r="AQ56" s="195"/>
      <c r="AR56" s="195"/>
      <c r="AS56" s="195"/>
      <c r="AT56" s="453"/>
      <c r="AU56" s="402"/>
      <c r="AV56" s="77"/>
    </row>
    <row r="57" spans="1:51" x14ac:dyDescent="0.3">
      <c r="A57" s="822"/>
      <c r="B57" s="29"/>
      <c r="C57" s="30"/>
      <c r="D57" s="30"/>
      <c r="E57" s="30"/>
      <c r="F57" s="31"/>
      <c r="G57" s="32"/>
      <c r="H57" s="33"/>
      <c r="I57" s="34"/>
      <c r="J57" s="32"/>
      <c r="K57" s="194">
        <f>_xlfn.IFNA(VLOOKUP(CONCATENATE($K$5,$B57,$C57),'CAP1'!$A$6:$N$107,14,FALSE),0)</f>
        <v>0</v>
      </c>
      <c r="L57" s="194">
        <f>_xlfn.IFNA(VLOOKUP(CONCATENATE($L$5,$B57,$C57),'ESP1'!$A$6:$N$135,14,FALSE),0)</f>
        <v>0</v>
      </c>
      <c r="M57" s="194">
        <f>_xlfn.IFNA(VLOOKUP(CONCATENATE($M$5,$B57,$C57),WEST!$A$6:$N$95,14,FALSE),0)</f>
        <v>0</v>
      </c>
      <c r="N57" s="194">
        <f>_xlfn.IFNA(VLOOKUP(CONCATENATE($N$5,$B57,$C57),MUR!$A$6:$L$131,14,FALSE),0)</f>
        <v>0</v>
      </c>
      <c r="O57" s="194">
        <f>_xlfn.IFNA(VLOOKUP(CONCATENATE($O$5,$B57,$C57),'SER1'!$A$6:$N$110,14,FALSE),0)</f>
        <v>0</v>
      </c>
      <c r="P57" s="194">
        <f>_xlfn.IFNA(VLOOKUP(CONCATENATE($P$5,$B57,$C57),'BUS1'!$A$6:$N$135,14,FALSE),0)</f>
        <v>0</v>
      </c>
      <c r="Q57" s="194">
        <f>_xlfn.IFNA(VLOOKUP(CONCATENATE($Q$5,$B57,$C57),'OG1'!$A$6:$N$135,14,FALSE),0)</f>
        <v>0</v>
      </c>
      <c r="R57" s="194">
        <f>_xlfn.IFNA(VLOOKUP(CONCATENATE($RR$5,$B57,$C57),'DRY1'!$A$6:$N$133,14,FALSE),0)</f>
        <v>0</v>
      </c>
      <c r="S57" s="194">
        <f>_xlfn.IFNA(VLOOKUP(CONCATENATE($S$5,$B57,$C57),DARD!G59,FALSE),0)</f>
        <v>0</v>
      </c>
      <c r="T57" s="194">
        <f>_xlfn.IFNA(VLOOKUP(CONCATENATE($T$5,$B57,$C57),'HO1'!$A$6:$N$56,14,FALSE),0)</f>
        <v>0</v>
      </c>
      <c r="U57" s="194">
        <f>_xlfn.IFNA(VLOOKUP(CONCATENATE($U$5,$B57,$C57),VIR!$A$6:$N$135,14,FALSE),0)</f>
        <v>0</v>
      </c>
      <c r="V57" s="194">
        <f>_xlfn.IFNA(VLOOKUP(CONCATENATE($UW$5,$B57,$C57),'BUS2'!$A$8:$N$135,14,FALSE),0)</f>
        <v>0</v>
      </c>
      <c r="W57" s="194">
        <f>_xlfn.IFNA(VLOOKUP(CONCATENATE($W$5,$B57,$C57),BEV!$A$8:$N$135,14,FALSE),0)</f>
        <v>0</v>
      </c>
      <c r="X57" s="194">
        <f>_xlfn.IFNA(VLOOKUP(CONCATENATE($X$5,$B57,$C57),'OG2'!$A$6:$N$169,14,FALSE),0)</f>
        <v>0</v>
      </c>
      <c r="Y57" s="194">
        <f>_xlfn.IFNA(VLOOKUP(CONCATENATE($Y$5,$B57,$C57),'SER2'!$A$6:$N$133,14,FALSE),0)</f>
        <v>0</v>
      </c>
      <c r="Z57" s="194">
        <f>_xlfn.IFNA(VLOOKUP(CONCATENATE($Z$5,$B57,$C57),'DRY2'!$A$6:$N$133,14,FALSE),0)</f>
        <v>0</v>
      </c>
      <c r="AA57" s="194">
        <f>_xlfn.IFNA(VLOOKUP(CONCATENATE($AA$5,$B57,$C57),'BUN1'!$A$6:$N$124,14,FALSE),0)</f>
        <v>0</v>
      </c>
      <c r="AB57" s="194">
        <f>_xlfn.IFNA(VLOOKUP(CONCATENATE($AC$5,$B57,$C57),VIR!$A$6:$O$129,14,FALSE),0)</f>
        <v>0</v>
      </c>
      <c r="AC57" s="194">
        <f>_xlfn.IFNA(VLOOKUP(CONCATENATE($AC$5,$B57,$C57),'MR1'!$A$6:$N$135,14,FALSE),0)</f>
        <v>0</v>
      </c>
      <c r="AD57" s="194">
        <f>_xlfn.IFNA(VLOOKUP(CONCATENATE($AD$5,$B57,$C57),'CAP2'!$A$6:$O$129,14,FALSE),0)</f>
        <v>0</v>
      </c>
      <c r="AE57" s="194">
        <f>_xlfn.IFNA(VLOOKUP(CONCATENATE($AE$5,$B57,$C57),'ESP2'!$A$6:$O$129,14,FALSE),0)</f>
        <v>0</v>
      </c>
      <c r="AF57" s="194">
        <f>_xlfn.IFNA(VLOOKUP(CONCATENATE($AF$5,$B57,$C57),'BUN2'!$A$6:$N$134,14,FALSE),0)</f>
        <v>0</v>
      </c>
      <c r="AG57" s="194">
        <f>_xlfn.IFNA(VLOOKUP(CONCATENATE($AG$5,$B57,$C57),SC!$A$6:$N$135,14,FALSE),0)</f>
        <v>0</v>
      </c>
      <c r="AH57" s="194">
        <f>_xlfn.IFNA(VLOOKUP(CONCATENATE($AH$5,$B57,$C57),'OG3'!$A$6:$N$131,14,FALSE),0)</f>
        <v>0</v>
      </c>
      <c r="AI57" s="194">
        <f>_xlfn.IFNA(VLOOKUP(CONCATENATE($AI$5,$B57,$C57),'MR2'!$A$6:$N$131,14,FALSE),0)</f>
        <v>0</v>
      </c>
      <c r="AJ57" s="194">
        <f>_xlfn.IFNA(VLOOKUP(CONCATENATE($AJ$5,$B57,$C57),'BUS3'!$A$6:$N$135,14,FALSE),0)</f>
        <v>0</v>
      </c>
      <c r="AK57" s="194">
        <f>_xlfn.IFNA(VLOOKUP(CONCATENATE($AK$5,$B57,$C57),'ESP4'!$A$6:$N$135,14,FALSE),0)</f>
        <v>0</v>
      </c>
      <c r="AL57" s="195">
        <f>_xlfn.IFNA(VLOOKUP(CONCATENATE($AL$5,$B57,$C57),FEST!$A$6:$N$133,14,FALSE),0)</f>
        <v>0</v>
      </c>
      <c r="AM57" s="195">
        <f>_xlfn.IFNA(VLOOKUP(CONCATENATE($AM$5,$B57,$C57),'MR3'!$A$6:$N$133,14,FALSE),0)</f>
        <v>0</v>
      </c>
      <c r="AN57" s="195">
        <f>_xlfn.IFNA(VLOOKUP(CONCATENATE($AN$5,$B57,$C57),'BUS4'!$A$6:$N$133,14,FALSE),0)</f>
        <v>0</v>
      </c>
      <c r="AO57" s="195">
        <f>_xlfn.IFNA(VLOOKUP(CONCATENATE($AO$5,$B57,$C57),'MR3'!$A$6:$N$77,14,FALSE),0)</f>
        <v>0</v>
      </c>
      <c r="AP57" s="195"/>
      <c r="AQ57" s="195"/>
      <c r="AR57" s="195"/>
      <c r="AS57" s="195"/>
      <c r="AT57" s="453"/>
      <c r="AU57" s="402"/>
      <c r="AV57" s="77"/>
    </row>
    <row r="58" spans="1:51" x14ac:dyDescent="0.3">
      <c r="A58" s="822"/>
      <c r="B58" s="29"/>
      <c r="C58" s="30"/>
      <c r="D58" s="30"/>
      <c r="E58" s="30"/>
      <c r="F58" s="31"/>
      <c r="G58" s="32"/>
      <c r="H58" s="33"/>
      <c r="I58" s="34"/>
      <c r="J58" s="32"/>
      <c r="K58" s="194">
        <f>_xlfn.IFNA(VLOOKUP(CONCATENATE($K$5,$B58,$C58),'CAP1'!$A$6:$N$107,14,FALSE),0)</f>
        <v>0</v>
      </c>
      <c r="L58" s="194">
        <f>_xlfn.IFNA(VLOOKUP(CONCATENATE($L$5,$B58,$C58),'ESP1'!$A$6:$N$135,14,FALSE),0)</f>
        <v>0</v>
      </c>
      <c r="M58" s="194">
        <f>_xlfn.IFNA(VLOOKUP(CONCATENATE($M$5,$B58,$C58),WEST!$A$6:$N$95,14,FALSE),0)</f>
        <v>0</v>
      </c>
      <c r="N58" s="194">
        <f>_xlfn.IFNA(VLOOKUP(CONCATENATE($N$5,$B58,$C58),MUR!$A$6:$L$131,14,FALSE),0)</f>
        <v>0</v>
      </c>
      <c r="O58" s="194">
        <f>_xlfn.IFNA(VLOOKUP(CONCATENATE($O$5,$B58,$C58),'SER1'!$A$6:$N$110,14,FALSE),0)</f>
        <v>0</v>
      </c>
      <c r="P58" s="194">
        <f>_xlfn.IFNA(VLOOKUP(CONCATENATE($P$5,$B58,$C58),'BUS1'!$A$6:$N$135,14,FALSE),0)</f>
        <v>0</v>
      </c>
      <c r="Q58" s="194">
        <f>_xlfn.IFNA(VLOOKUP(CONCATENATE($Q$5,$B58,$C58),'OG1'!$A$6:$N$135,14,FALSE),0)</f>
        <v>0</v>
      </c>
      <c r="R58" s="194">
        <f>_xlfn.IFNA(VLOOKUP(CONCATENATE($RR$5,$B58,$C58),'DRY1'!$A$6:$N$133,14,FALSE),0)</f>
        <v>0</v>
      </c>
      <c r="S58" s="194">
        <f>_xlfn.IFNA(VLOOKUP(CONCATENATE($S$5,$B58,$C58),DARD!G60,FALSE),0)</f>
        <v>0</v>
      </c>
      <c r="T58" s="194">
        <f>_xlfn.IFNA(VLOOKUP(CONCATENATE($T$5,$B58,$C58),'HO1'!$A$6:$N$56,14,FALSE),0)</f>
        <v>0</v>
      </c>
      <c r="U58" s="194">
        <f>_xlfn.IFNA(VLOOKUP(CONCATENATE($U$5,$B58,$C58),VIR!$A$6:$N$135,14,FALSE),0)</f>
        <v>0</v>
      </c>
      <c r="V58" s="194">
        <f>_xlfn.IFNA(VLOOKUP(CONCATENATE($UW$5,$B58,$C58),'BUS2'!$A$8:$N$135,14,FALSE),0)</f>
        <v>0</v>
      </c>
      <c r="W58" s="194">
        <f>_xlfn.IFNA(VLOOKUP(CONCATENATE($W$5,$B58,$C58),BEV!$A$8:$N$135,14,FALSE),0)</f>
        <v>0</v>
      </c>
      <c r="X58" s="194">
        <f>_xlfn.IFNA(VLOOKUP(CONCATENATE($X$5,$B58,$C58),'OG2'!$A$6:$N$169,14,FALSE),0)</f>
        <v>0</v>
      </c>
      <c r="Y58" s="194">
        <f>_xlfn.IFNA(VLOOKUP(CONCATENATE($Y$5,$B58,$C58),'SER2'!$A$6:$N$133,14,FALSE),0)</f>
        <v>0</v>
      </c>
      <c r="Z58" s="194">
        <f>_xlfn.IFNA(VLOOKUP(CONCATENATE($Z$5,$B58,$C58),'DRY2'!$A$6:$N$133,14,FALSE),0)</f>
        <v>0</v>
      </c>
      <c r="AA58" s="194">
        <f>_xlfn.IFNA(VLOOKUP(CONCATENATE($AA$5,$B58,$C58),'BUN1'!$A$6:$N$124,14,FALSE),0)</f>
        <v>0</v>
      </c>
      <c r="AB58" s="194"/>
      <c r="AC58" s="194">
        <f>_xlfn.IFNA(VLOOKUP(CONCATENATE($AC$5,$B58,$C58),'MR1'!$A$6:$N$135,14,FALSE),0)</f>
        <v>0</v>
      </c>
      <c r="AD58" s="194">
        <f>_xlfn.IFNA(VLOOKUP(CONCATENATE($AD$5,$B58,$C58),'CAP2'!$A$6:$O$129,14,FALSE),0)</f>
        <v>0</v>
      </c>
      <c r="AE58" s="194">
        <f>_xlfn.IFNA(VLOOKUP(CONCATENATE($AE$5,$B58,$C58),'ESP2'!$A$6:$O$129,14,FALSE),0)</f>
        <v>0</v>
      </c>
      <c r="AF58" s="194">
        <f>_xlfn.IFNA(VLOOKUP(CONCATENATE($AF$5,$B58,$C58),'BUN2'!$A$6:$N$134,14,FALSE),0)</f>
        <v>0</v>
      </c>
      <c r="AG58" s="194">
        <f>_xlfn.IFNA(VLOOKUP(CONCATENATE($AG$5,$B58,$C58),SC!$A$6:$N$135,14,FALSE),0)</f>
        <v>0</v>
      </c>
      <c r="AH58" s="194">
        <f>_xlfn.IFNA(VLOOKUP(CONCATENATE($AH$5,$B58,$C58),'OG3'!$A$6:$N$131,14,FALSE),0)</f>
        <v>0</v>
      </c>
      <c r="AI58" s="194">
        <f>_xlfn.IFNA(VLOOKUP(CONCATENATE($AI$5,$B58,$C58),'MR2'!$A$6:$N$131,14,FALSE),0)</f>
        <v>0</v>
      </c>
      <c r="AJ58" s="194">
        <f>_xlfn.IFNA(VLOOKUP(CONCATENATE($AJ$5,$B58,$C58),'BUS3'!$A$6:$N$135,14,FALSE),0)</f>
        <v>0</v>
      </c>
      <c r="AK58" s="194">
        <f>_xlfn.IFNA(VLOOKUP(CONCATENATE($AK$5,$B58,$C58),'ESP4'!$A$6:$N$135,14,FALSE),0)</f>
        <v>0</v>
      </c>
      <c r="AL58" s="195">
        <f>_xlfn.IFNA(VLOOKUP(CONCATENATE($AL$5,$B58,$C58),FEST!$A$6:$N$133,14,FALSE),0)</f>
        <v>0</v>
      </c>
      <c r="AM58" s="195">
        <f>_xlfn.IFNA(VLOOKUP(CONCATENATE($AM$5,$B58,$C58),'MR3'!$A$6:$N$133,14,FALSE),0)</f>
        <v>0</v>
      </c>
      <c r="AN58" s="195">
        <f>_xlfn.IFNA(VLOOKUP(CONCATENATE($AN$5,$B58,$C58),'BUS4'!$A$6:$N$133,14,FALSE),0)</f>
        <v>0</v>
      </c>
      <c r="AO58" s="195">
        <f>_xlfn.IFNA(VLOOKUP(CONCATENATE($AO$5,$B58,$C58),'MR3'!$A$6:$N$77,14,FALSE),0)</f>
        <v>0</v>
      </c>
      <c r="AP58" s="195"/>
      <c r="AQ58" s="195"/>
      <c r="AR58" s="195"/>
      <c r="AS58" s="195"/>
      <c r="AT58" s="453"/>
      <c r="AU58" s="402"/>
      <c r="AV58" s="77"/>
    </row>
    <row r="59" spans="1:51" x14ac:dyDescent="0.3">
      <c r="A59" s="822"/>
      <c r="B59" s="29"/>
      <c r="C59" s="30"/>
      <c r="D59" s="30"/>
      <c r="E59" s="30"/>
      <c r="F59" s="31"/>
      <c r="G59" s="32"/>
      <c r="H59" s="33"/>
      <c r="I59" s="34"/>
      <c r="J59" s="32"/>
      <c r="K59" s="194">
        <f>_xlfn.IFNA(VLOOKUP(CONCATENATE($K$5,$B59,$C59),'CAP1'!$A$6:$N$107,14,FALSE),0)</f>
        <v>0</v>
      </c>
      <c r="L59" s="194">
        <f>_xlfn.IFNA(VLOOKUP(CONCATENATE($L$5,$B59,$C59),'ESP1'!$A$6:$N$135,14,FALSE),0)</f>
        <v>0</v>
      </c>
      <c r="M59" s="194">
        <f>_xlfn.IFNA(VLOOKUP(CONCATENATE($M$5,$B59,$C59),WEST!$A$6:$N$95,14,FALSE),0)</f>
        <v>0</v>
      </c>
      <c r="N59" s="194">
        <f>_xlfn.IFNA(VLOOKUP(CONCATENATE($N$5,$B59,$C59),MUR!$A$6:$L$131,14,FALSE),0)</f>
        <v>0</v>
      </c>
      <c r="O59" s="194">
        <f>_xlfn.IFNA(VLOOKUP(CONCATENATE($O$5,$B59,$C59),'SER1'!$A$6:$N$110,14,FALSE),0)</f>
        <v>0</v>
      </c>
      <c r="P59" s="194">
        <f>_xlfn.IFNA(VLOOKUP(CONCATENATE($P$5,$B59,$C59),'BUS1'!$A$6:$N$135,14,FALSE),0)</f>
        <v>0</v>
      </c>
      <c r="Q59" s="194">
        <f>_xlfn.IFNA(VLOOKUP(CONCATENATE($Q$5,$B59,$C59),'OG1'!$A$6:$N$135,14,FALSE),0)</f>
        <v>0</v>
      </c>
      <c r="R59" s="194">
        <f>_xlfn.IFNA(VLOOKUP(CONCATENATE($RR$5,$B59,$C59),'DRY1'!$A$6:$N$133,14,FALSE),0)</f>
        <v>0</v>
      </c>
      <c r="S59" s="194">
        <f>_xlfn.IFNA(VLOOKUP(CONCATENATE($S$5,$B59,$C59),DARD!G61,FALSE),0)</f>
        <v>0</v>
      </c>
      <c r="T59" s="194">
        <f>_xlfn.IFNA(VLOOKUP(CONCATENATE($T$5,$B59,$C59),'HO1'!$A$6:$N$56,14,FALSE),0)</f>
        <v>0</v>
      </c>
      <c r="U59" s="194">
        <f>_xlfn.IFNA(VLOOKUP(CONCATENATE($U$5,$B59,$C59),VIR!$A$6:$N$135,14,FALSE),0)</f>
        <v>0</v>
      </c>
      <c r="V59" s="194">
        <f>_xlfn.IFNA(VLOOKUP(CONCATENATE($UW$5,$B59,$C59),'BUS2'!$A$8:$N$135,14,FALSE),0)</f>
        <v>0</v>
      </c>
      <c r="W59" s="194">
        <f>_xlfn.IFNA(VLOOKUP(CONCATENATE($W$5,$B59,$C59),BEV!$A$8:$N$135,14,FALSE),0)</f>
        <v>0</v>
      </c>
      <c r="X59" s="194">
        <f>_xlfn.IFNA(VLOOKUP(CONCATENATE($X$5,$B59,$C59),'OG2'!$A$6:$N$169,14,FALSE),0)</f>
        <v>0</v>
      </c>
      <c r="Y59" s="194">
        <f>_xlfn.IFNA(VLOOKUP(CONCATENATE($Y$5,$B59,$C59),'SER2'!$A$6:$N$133,14,FALSE),0)</f>
        <v>0</v>
      </c>
      <c r="Z59" s="194">
        <f>_xlfn.IFNA(VLOOKUP(CONCATENATE($Z$5,$B59,$C59),'DRY2'!$A$6:$N$133,14,FALSE),0)</f>
        <v>0</v>
      </c>
      <c r="AA59" s="194">
        <f>_xlfn.IFNA(VLOOKUP(CONCATENATE($AA$5,$B59,$C59),'BUN1'!$A$6:$N$124,14,FALSE),0)</f>
        <v>0</v>
      </c>
      <c r="AB59" s="194"/>
      <c r="AC59" s="194">
        <f>_xlfn.IFNA(VLOOKUP(CONCATENATE($AC$5,$B59,$C59),'MR1'!$A$6:$N$135,14,FALSE),0)</f>
        <v>0</v>
      </c>
      <c r="AD59" s="194">
        <f>_xlfn.IFNA(VLOOKUP(CONCATENATE($AD$5,$B59,$C59),'CAP2'!$A$6:$O$129,14,FALSE),0)</f>
        <v>0</v>
      </c>
      <c r="AE59" s="194">
        <f>_xlfn.IFNA(VLOOKUP(CONCATENATE($AE$5,$B59,$C59),'ESP2'!$A$6:$O$129,14,FALSE),0)</f>
        <v>0</v>
      </c>
      <c r="AF59" s="194">
        <f>_xlfn.IFNA(VLOOKUP(CONCATENATE($AF$5,$B59,$C59),'BUN2'!$A$6:$N$134,14,FALSE),0)</f>
        <v>0</v>
      </c>
      <c r="AG59" s="194">
        <f>_xlfn.IFNA(VLOOKUP(CONCATENATE($AG$5,$B59,$C59),SC!$A$6:$N$135,14,FALSE),0)</f>
        <v>0</v>
      </c>
      <c r="AH59" s="194">
        <f>_xlfn.IFNA(VLOOKUP(CONCATENATE($AH$5,$B59,$C59),'OG3'!$A$6:$N$131,14,FALSE),0)</f>
        <v>0</v>
      </c>
      <c r="AI59" s="194">
        <f>_xlfn.IFNA(VLOOKUP(CONCATENATE($AI$5,$B59,$C59),'MR2'!$A$6:$N$131,14,FALSE),0)</f>
        <v>0</v>
      </c>
      <c r="AJ59" s="194">
        <f>_xlfn.IFNA(VLOOKUP(CONCATENATE($AJ$5,$B59,$C59),'BUS3'!$A$6:$N$135,14,FALSE),0)</f>
        <v>0</v>
      </c>
      <c r="AK59" s="194">
        <f>_xlfn.IFNA(VLOOKUP(CONCATENATE($AK$5,$B59,$C59),'ESP4'!$A$6:$N$135,14,FALSE),0)</f>
        <v>0</v>
      </c>
      <c r="AL59" s="195">
        <f>_xlfn.IFNA(VLOOKUP(CONCATENATE($AL$5,$B59,$C59),FEST!$A$6:$N$133,14,FALSE),0)</f>
        <v>0</v>
      </c>
      <c r="AM59" s="195">
        <f>_xlfn.IFNA(VLOOKUP(CONCATENATE($AM$5,$B59,$C59),'MR3'!$A$6:$N$133,14,FALSE),0)</f>
        <v>0</v>
      </c>
      <c r="AN59" s="195">
        <f>_xlfn.IFNA(VLOOKUP(CONCATENATE($AN$5,$B59,$C59),'BUS4'!$A$6:$N$133,14,FALSE),0)</f>
        <v>0</v>
      </c>
      <c r="AO59" s="195">
        <f>_xlfn.IFNA(VLOOKUP(CONCATENATE($AO$5,$B59,$C59),'MR3'!$A$6:$N$77,14,FALSE),0)</f>
        <v>0</v>
      </c>
      <c r="AP59" s="195"/>
      <c r="AQ59" s="195"/>
      <c r="AR59" s="195"/>
      <c r="AS59" s="454"/>
      <c r="AT59" s="195"/>
      <c r="AU59" s="402"/>
      <c r="AV59" s="77"/>
    </row>
    <row r="60" spans="1:51" ht="15.6" x14ac:dyDescent="0.3">
      <c r="A60" s="822"/>
      <c r="B60" s="79"/>
      <c r="C60" s="79"/>
      <c r="D60" s="79"/>
      <c r="E60" s="79"/>
      <c r="F60" s="79"/>
      <c r="G60" s="79"/>
      <c r="H60" s="79"/>
      <c r="I60" s="79"/>
      <c r="J60" s="79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725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77"/>
    </row>
    <row r="61" spans="1:51" x14ac:dyDescent="0.3">
      <c r="AB61" s="43"/>
      <c r="AV61" s="43"/>
      <c r="AW61" s="43"/>
      <c r="AX61" s="43"/>
      <c r="AY61" s="43"/>
    </row>
    <row r="62" spans="1:51" x14ac:dyDescent="0.3">
      <c r="AB62" s="43"/>
      <c r="AV62" s="43"/>
      <c r="AW62" s="43"/>
      <c r="AX62" s="43"/>
      <c r="AY62" s="43"/>
    </row>
    <row r="63" spans="1:51" x14ac:dyDescent="0.3">
      <c r="AB63" s="43"/>
      <c r="AV63" s="43"/>
      <c r="AW63" s="43"/>
      <c r="AX63" s="43"/>
      <c r="AY63" s="43"/>
    </row>
    <row r="64" spans="1:51" x14ac:dyDescent="0.3">
      <c r="AB64" s="43"/>
      <c r="AV64" s="43"/>
      <c r="AW64" s="43"/>
      <c r="AX64" s="43"/>
      <c r="AY64" s="43"/>
    </row>
    <row r="65" spans="28:51" x14ac:dyDescent="0.3">
      <c r="AB65" s="43"/>
      <c r="AV65" s="43"/>
      <c r="AW65" s="43"/>
      <c r="AX65" s="43"/>
      <c r="AY65" s="43"/>
    </row>
    <row r="66" spans="28:51" x14ac:dyDescent="0.3">
      <c r="AB66" s="43"/>
      <c r="AV66" s="43"/>
      <c r="AW66" s="43"/>
      <c r="AX66" s="43"/>
      <c r="AY66" s="43"/>
    </row>
    <row r="67" spans="28:51" x14ac:dyDescent="0.3">
      <c r="AV67" s="43"/>
      <c r="AW67" s="43"/>
      <c r="AX67" s="43"/>
      <c r="AY67" s="43"/>
    </row>
    <row r="68" spans="28:51" x14ac:dyDescent="0.3">
      <c r="AB68" s="5"/>
      <c r="AV68" s="43"/>
      <c r="AW68" s="43"/>
      <c r="AX68" s="43"/>
      <c r="AY68" s="43"/>
    </row>
    <row r="69" spans="28:51" x14ac:dyDescent="0.3">
      <c r="AV69" s="43"/>
      <c r="AW69" s="43"/>
      <c r="AX69" s="43"/>
      <c r="AY69" s="43"/>
    </row>
    <row r="70" spans="28:51" x14ac:dyDescent="0.3">
      <c r="AV70" s="43"/>
      <c r="AW70" s="43"/>
      <c r="AX70" s="43"/>
      <c r="AY70" s="43"/>
    </row>
  </sheetData>
  <sortState xmlns:xlrd2="http://schemas.microsoft.com/office/spreadsheetml/2017/richdata2" ref="B5:AU49">
    <sortCondition descending="1" ref="I5:I49"/>
    <sortCondition ref="J5:J49"/>
  </sortState>
  <mergeCells count="90">
    <mergeCell ref="AK1:AK2"/>
    <mergeCell ref="AK3:AK4"/>
    <mergeCell ref="AN1:AN2"/>
    <mergeCell ref="AN3:AN4"/>
    <mergeCell ref="AS1:AS2"/>
    <mergeCell ref="AT1:AT2"/>
    <mergeCell ref="AU1:AU2"/>
    <mergeCell ref="AS3:AS4"/>
    <mergeCell ref="AT3:AT4"/>
    <mergeCell ref="AU3:AU4"/>
    <mergeCell ref="AA1:AA2"/>
    <mergeCell ref="AA3:AA4"/>
    <mergeCell ref="AQ3:AQ4"/>
    <mergeCell ref="AR3:AR4"/>
    <mergeCell ref="AI3:AI4"/>
    <mergeCell ref="AJ3:AJ4"/>
    <mergeCell ref="AL3:AL4"/>
    <mergeCell ref="AM3:AM4"/>
    <mergeCell ref="AO3:AO4"/>
    <mergeCell ref="AD3:AD4"/>
    <mergeCell ref="AE3:AE4"/>
    <mergeCell ref="AG3:AG4"/>
    <mergeCell ref="AH3:AH4"/>
    <mergeCell ref="AP3:AP4"/>
    <mergeCell ref="AP1:AP2"/>
    <mergeCell ref="AD1:AD2"/>
    <mergeCell ref="V3:V4"/>
    <mergeCell ref="W3:W4"/>
    <mergeCell ref="Y3:Y4"/>
    <mergeCell ref="Z3:Z4"/>
    <mergeCell ref="AC3:AC4"/>
    <mergeCell ref="X3:X4"/>
    <mergeCell ref="AB3:AB4"/>
    <mergeCell ref="P3:P4"/>
    <mergeCell ref="Q3:Q4"/>
    <mergeCell ref="R3:R4"/>
    <mergeCell ref="S3:S4"/>
    <mergeCell ref="U3:U4"/>
    <mergeCell ref="T3:T4"/>
    <mergeCell ref="K3:K4"/>
    <mergeCell ref="L3:L4"/>
    <mergeCell ref="M3:M4"/>
    <mergeCell ref="N3:N4"/>
    <mergeCell ref="O3:O4"/>
    <mergeCell ref="AE1:AE2"/>
    <mergeCell ref="AG1:AG2"/>
    <mergeCell ref="AH1:AH2"/>
    <mergeCell ref="AI1:AI2"/>
    <mergeCell ref="AJ1:AJ2"/>
    <mergeCell ref="AF1:AF2"/>
    <mergeCell ref="I1:I2"/>
    <mergeCell ref="K1:K2"/>
    <mergeCell ref="Z1:Z2"/>
    <mergeCell ref="Y1:Y2"/>
    <mergeCell ref="Q1:Q2"/>
    <mergeCell ref="S1:S2"/>
    <mergeCell ref="L1:L2"/>
    <mergeCell ref="N1:N2"/>
    <mergeCell ref="O1:O2"/>
    <mergeCell ref="W1:W2"/>
    <mergeCell ref="M1:M2"/>
    <mergeCell ref="U1:U2"/>
    <mergeCell ref="T1:T2"/>
    <mergeCell ref="X1:X2"/>
    <mergeCell ref="B1:B2"/>
    <mergeCell ref="C1:C2"/>
    <mergeCell ref="E1:E2"/>
    <mergeCell ref="F1:F2"/>
    <mergeCell ref="G1:G4"/>
    <mergeCell ref="B3:B4"/>
    <mergeCell ref="C3:C4"/>
    <mergeCell ref="E3:E4"/>
    <mergeCell ref="F3:F4"/>
    <mergeCell ref="D1:D4"/>
    <mergeCell ref="AF3:AF4"/>
    <mergeCell ref="AQ1:AQ2"/>
    <mergeCell ref="AR1:AR2"/>
    <mergeCell ref="A1:A60"/>
    <mergeCell ref="AL1:AL2"/>
    <mergeCell ref="AM1:AM2"/>
    <mergeCell ref="AO1:AO2"/>
    <mergeCell ref="H1:H2"/>
    <mergeCell ref="J3:J4"/>
    <mergeCell ref="J1:J2"/>
    <mergeCell ref="V1:V2"/>
    <mergeCell ref="AC1:AC2"/>
    <mergeCell ref="H3:H4"/>
    <mergeCell ref="I3:I4"/>
    <mergeCell ref="P1:P2"/>
    <mergeCell ref="R1:R2"/>
  </mergeCells>
  <conditionalFormatting sqref="A1:J1 AW1:XFD60 A2:C4 E2:J4 A5:J6 A7:D34 E7:G44 H7:J59 B35:D44 A35:A59 A60:J1048576 AZ61:XFD70 AW71:XFD1048576">
    <cfRule type="containsText" dxfId="135" priority="49" operator="containsText" text="10">
      <formula>NOT(ISERROR(SEARCH("10",A1)))</formula>
    </cfRule>
  </conditionalFormatting>
  <conditionalFormatting sqref="B45:G59">
    <cfRule type="containsText" dxfId="134" priority="32" operator="containsText" text="10">
      <formula>NOT(ISERROR(SEARCH("10",B45)))</formula>
    </cfRule>
  </conditionalFormatting>
  <conditionalFormatting sqref="C45:D59">
    <cfRule type="duplicateValues" dxfId="133" priority="648"/>
    <cfRule type="duplicateValues" dxfId="132" priority="649"/>
  </conditionalFormatting>
  <conditionalFormatting sqref="C60:D1048576 C5:D44 C1:D1 C2:C4">
    <cfRule type="duplicateValues" dxfId="131" priority="640"/>
    <cfRule type="duplicateValues" dxfId="130" priority="641"/>
  </conditionalFormatting>
  <conditionalFormatting sqref="AC6:AU59 K6:AA59">
    <cfRule type="cellIs" dxfId="129" priority="4" operator="lessThan">
      <formula>1</formula>
    </cfRule>
  </conditionalFormatting>
  <conditionalFormatting sqref="AB6:AB66">
    <cfRule type="cellIs" dxfId="128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A2AE-E125-4EDA-B666-AFA942EDBA7A}">
  <sheetPr codeName="Sheet8">
    <tabColor rgb="FFF2F2F2"/>
    <pageSetUpPr fitToPage="1"/>
  </sheetPr>
  <dimension ref="A1:CN75"/>
  <sheetViews>
    <sheetView zoomScale="80" zoomScaleNormal="80" zoomScaleSheetLayoutView="90" workbookViewId="0">
      <pane xSplit="10" ySplit="5" topLeftCell="K15" activePane="bottomRight" state="frozen"/>
      <selection pane="topRight" activeCell="J1" sqref="J1"/>
      <selection pane="bottomLeft" activeCell="A6" sqref="A6"/>
      <selection pane="bottomRight" activeCell="E28" sqref="E28"/>
    </sheetView>
  </sheetViews>
  <sheetFormatPr defaultColWidth="26.88671875" defaultRowHeight="13.8" x14ac:dyDescent="0.3"/>
  <cols>
    <col min="1" max="1" width="5.44140625" style="11" bestFit="1" customWidth="1"/>
    <col min="2" max="2" width="21.109375" style="6" bestFit="1" customWidth="1"/>
    <col min="3" max="3" width="26.33203125" style="6" bestFit="1" customWidth="1"/>
    <col min="4" max="4" width="19.6640625" style="6" customWidth="1"/>
    <col min="5" max="5" width="37.5546875" style="6" bestFit="1" customWidth="1"/>
    <col min="6" max="6" width="14.109375" style="11" bestFit="1" customWidth="1"/>
    <col min="7" max="7" width="6.33203125" style="7" bestFit="1" customWidth="1"/>
    <col min="8" max="8" width="14.44140625" style="7" bestFit="1" customWidth="1"/>
    <col min="9" max="9" width="9" style="5" bestFit="1" customWidth="1"/>
    <col min="10" max="10" width="11.109375" style="2" bestFit="1" customWidth="1"/>
    <col min="11" max="13" width="10.109375" style="4" bestFit="1" customWidth="1"/>
    <col min="14" max="14" width="12.5546875" style="4" customWidth="1"/>
    <col min="15" max="15" width="13.33203125" style="4" customWidth="1"/>
    <col min="16" max="16" width="13.109375" style="4" customWidth="1"/>
    <col min="17" max="17" width="15.88671875" style="4" customWidth="1"/>
    <col min="18" max="18" width="14.44140625" style="4" customWidth="1"/>
    <col min="19" max="19" width="15.109375" style="4" customWidth="1"/>
    <col min="20" max="20" width="20.6640625" style="4" bestFit="1" customWidth="1"/>
    <col min="21" max="22" width="20.88671875" style="4" bestFit="1" customWidth="1"/>
    <col min="23" max="23" width="22.109375" style="4" bestFit="1" customWidth="1"/>
    <col min="24" max="24" width="20.88671875" style="4" bestFit="1" customWidth="1"/>
    <col min="25" max="25" width="18.44140625" style="4" bestFit="1" customWidth="1"/>
    <col min="26" max="26" width="20.88671875" style="4" bestFit="1" customWidth="1"/>
    <col min="27" max="27" width="19.5546875" style="4" bestFit="1" customWidth="1"/>
    <col min="28" max="28" width="11.44140625" style="4" customWidth="1"/>
    <col min="29" max="29" width="17.88671875" style="4" bestFit="1" customWidth="1"/>
    <col min="30" max="31" width="20.33203125" style="4" bestFit="1" customWidth="1"/>
    <col min="32" max="32" width="19.109375" style="4" bestFit="1" customWidth="1"/>
    <col min="33" max="33" width="20.33203125" style="4" bestFit="1" customWidth="1"/>
    <col min="34" max="34" width="19.109375" style="4" bestFit="1" customWidth="1"/>
    <col min="35" max="36" width="18.109375" style="4" bestFit="1" customWidth="1"/>
    <col min="37" max="37" width="19.44140625" style="4" bestFit="1" customWidth="1"/>
    <col min="38" max="38" width="18.88671875" style="4" bestFit="1" customWidth="1"/>
    <col min="39" max="39" width="16.5546875" style="4" bestFit="1" customWidth="1"/>
    <col min="40" max="40" width="20" style="4" bestFit="1" customWidth="1"/>
    <col min="41" max="41" width="18.6640625" style="43" bestFit="1" customWidth="1"/>
    <col min="42" max="42" width="21.33203125" style="43" bestFit="1" customWidth="1"/>
    <col min="43" max="43" width="23.6640625" style="4" bestFit="1" customWidth="1"/>
    <col min="44" max="44" width="22.33203125" style="43" bestFit="1" customWidth="1"/>
    <col min="45" max="45" width="10.44140625" style="43" bestFit="1" customWidth="1"/>
    <col min="46" max="46" width="9.88671875" style="43" customWidth="1"/>
    <col min="47" max="48" width="9.88671875" style="43" bestFit="1" customWidth="1"/>
    <col min="49" max="49" width="25.44140625" style="41" bestFit="1" customWidth="1"/>
    <col min="50" max="50" width="13.6640625" style="11" bestFit="1" customWidth="1"/>
    <col min="51" max="51" width="13.44140625" style="11" bestFit="1" customWidth="1"/>
    <col min="52" max="52" width="18" style="11" bestFit="1" customWidth="1"/>
    <col min="53" max="16384" width="26.88671875" style="11"/>
  </cols>
  <sheetData>
    <row r="1" spans="1:92" s="9" customFormat="1" x14ac:dyDescent="0.25">
      <c r="A1" s="822" t="s">
        <v>183</v>
      </c>
      <c r="B1" s="817" t="s">
        <v>0</v>
      </c>
      <c r="C1" s="811" t="s">
        <v>21</v>
      </c>
      <c r="D1" s="815" t="s">
        <v>187</v>
      </c>
      <c r="E1" s="811" t="s">
        <v>250</v>
      </c>
      <c r="F1" s="811" t="s">
        <v>2</v>
      </c>
      <c r="G1" s="813" t="s">
        <v>3</v>
      </c>
      <c r="H1" s="817" t="s">
        <v>4</v>
      </c>
      <c r="I1" s="811" t="s">
        <v>5</v>
      </c>
      <c r="J1" s="820" t="s">
        <v>45</v>
      </c>
      <c r="K1" s="811" t="s">
        <v>168</v>
      </c>
      <c r="L1" s="805" t="s">
        <v>420</v>
      </c>
      <c r="M1" s="805" t="s">
        <v>424</v>
      </c>
      <c r="N1" s="825" t="s">
        <v>169</v>
      </c>
      <c r="O1" s="825" t="s">
        <v>133</v>
      </c>
      <c r="P1" s="825" t="s">
        <v>47</v>
      </c>
      <c r="Q1" s="825" t="s">
        <v>49</v>
      </c>
      <c r="R1" s="825" t="s">
        <v>134</v>
      </c>
      <c r="S1" s="825" t="s">
        <v>425</v>
      </c>
      <c r="T1" s="825" t="s">
        <v>170</v>
      </c>
      <c r="U1" s="825" t="s">
        <v>426</v>
      </c>
      <c r="V1" s="825" t="s">
        <v>48</v>
      </c>
      <c r="W1" s="825" t="s">
        <v>427</v>
      </c>
      <c r="X1" s="825" t="s">
        <v>51</v>
      </c>
      <c r="Y1" s="825" t="s">
        <v>54</v>
      </c>
      <c r="Z1" s="825" t="s">
        <v>135</v>
      </c>
      <c r="AA1" s="825" t="s">
        <v>50</v>
      </c>
      <c r="AB1" s="722" t="s">
        <v>532</v>
      </c>
      <c r="AC1" s="825" t="s">
        <v>125</v>
      </c>
      <c r="AD1" s="825" t="s">
        <v>428</v>
      </c>
      <c r="AE1" s="825" t="s">
        <v>171</v>
      </c>
      <c r="AF1" s="825" t="s">
        <v>52</v>
      </c>
      <c r="AG1" s="825" t="s">
        <v>55</v>
      </c>
      <c r="AH1" s="825" t="s">
        <v>53</v>
      </c>
      <c r="AI1" s="825" t="s">
        <v>126</v>
      </c>
      <c r="AJ1" s="825" t="s">
        <v>151</v>
      </c>
      <c r="AK1" s="825" t="s">
        <v>172</v>
      </c>
      <c r="AL1" s="825" t="s">
        <v>136</v>
      </c>
      <c r="AM1" s="825" t="s">
        <v>147</v>
      </c>
      <c r="AN1" s="825" t="s">
        <v>173</v>
      </c>
      <c r="AO1" s="825"/>
      <c r="AP1" s="825"/>
      <c r="AQ1" s="825"/>
      <c r="AR1" s="825"/>
      <c r="AS1" s="805"/>
      <c r="AT1" s="805"/>
      <c r="AU1" s="805"/>
      <c r="AV1" s="805"/>
      <c r="AW1" s="77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spans="1:92" s="9" customFormat="1" x14ac:dyDescent="0.25">
      <c r="A2" s="822"/>
      <c r="B2" s="818"/>
      <c r="C2" s="812"/>
      <c r="D2" s="816"/>
      <c r="E2" s="812"/>
      <c r="F2" s="812"/>
      <c r="G2" s="814"/>
      <c r="H2" s="818"/>
      <c r="I2" s="812"/>
      <c r="J2" s="819"/>
      <c r="K2" s="812"/>
      <c r="L2" s="806"/>
      <c r="M2" s="80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723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06"/>
      <c r="AT2" s="806"/>
      <c r="AU2" s="806"/>
      <c r="AV2" s="806"/>
      <c r="AW2" s="77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92" s="9" customFormat="1" ht="12.75" customHeight="1" x14ac:dyDescent="0.25">
      <c r="A3" s="822"/>
      <c r="B3" s="818" t="s">
        <v>6</v>
      </c>
      <c r="C3" s="812" t="s">
        <v>7</v>
      </c>
      <c r="D3" s="816"/>
      <c r="E3" s="812"/>
      <c r="F3" s="812" t="s">
        <v>8</v>
      </c>
      <c r="G3" s="814"/>
      <c r="H3" s="818" t="s">
        <v>9</v>
      </c>
      <c r="I3" s="812" t="s">
        <v>10</v>
      </c>
      <c r="J3" s="819" t="s">
        <v>44</v>
      </c>
      <c r="K3" s="827">
        <v>45304</v>
      </c>
      <c r="L3" s="807">
        <v>45340</v>
      </c>
      <c r="M3" s="807">
        <v>45346</v>
      </c>
      <c r="N3" s="807">
        <v>45347</v>
      </c>
      <c r="O3" s="807">
        <v>45355</v>
      </c>
      <c r="P3" s="807">
        <v>45361</v>
      </c>
      <c r="Q3" s="807">
        <v>45361</v>
      </c>
      <c r="R3" s="807">
        <v>45367</v>
      </c>
      <c r="S3" s="807">
        <v>45367</v>
      </c>
      <c r="T3" s="807">
        <v>45368</v>
      </c>
      <c r="U3" s="807" t="s">
        <v>421</v>
      </c>
      <c r="V3" s="807" t="s">
        <v>422</v>
      </c>
      <c r="W3" s="807">
        <v>45395</v>
      </c>
      <c r="X3" s="807">
        <v>45403</v>
      </c>
      <c r="Y3" s="807">
        <v>45409</v>
      </c>
      <c r="Z3" s="807">
        <v>45423</v>
      </c>
      <c r="AA3" s="807">
        <v>45438</v>
      </c>
      <c r="AB3" s="724">
        <v>45438</v>
      </c>
      <c r="AC3" s="807">
        <v>45459</v>
      </c>
      <c r="AD3" s="807">
        <v>45459</v>
      </c>
      <c r="AE3" s="807">
        <v>45472</v>
      </c>
      <c r="AF3" s="807">
        <v>45473</v>
      </c>
      <c r="AG3" s="807" t="s">
        <v>423</v>
      </c>
      <c r="AH3" s="807">
        <v>45494</v>
      </c>
      <c r="AI3" s="807">
        <v>45508</v>
      </c>
      <c r="AJ3" s="807">
        <v>45564</v>
      </c>
      <c r="AK3" s="807">
        <v>45564</v>
      </c>
      <c r="AL3" s="807">
        <v>45565</v>
      </c>
      <c r="AM3" s="807">
        <v>45571</v>
      </c>
      <c r="AN3" s="807">
        <v>45585</v>
      </c>
      <c r="AO3" s="807"/>
      <c r="AP3" s="807"/>
      <c r="AQ3" s="807"/>
      <c r="AR3" s="807"/>
      <c r="AS3" s="807"/>
      <c r="AT3" s="807"/>
      <c r="AU3" s="807"/>
      <c r="AV3" s="807"/>
      <c r="AW3" s="77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1:92" s="10" customFormat="1" ht="12.75" customHeight="1" x14ac:dyDescent="0.25">
      <c r="A4" s="822"/>
      <c r="B4" s="818" t="s">
        <v>6</v>
      </c>
      <c r="C4" s="812" t="s">
        <v>7</v>
      </c>
      <c r="D4" s="816"/>
      <c r="E4" s="812"/>
      <c r="F4" s="812" t="s">
        <v>8</v>
      </c>
      <c r="G4" s="814"/>
      <c r="H4" s="818" t="s">
        <v>9</v>
      </c>
      <c r="I4" s="812" t="s">
        <v>10</v>
      </c>
      <c r="J4" s="819"/>
      <c r="K4" s="82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724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78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s="10" customFormat="1" ht="14.4" thickBot="1" x14ac:dyDescent="0.3">
      <c r="A5" s="822"/>
      <c r="B5" s="448"/>
      <c r="C5" s="77"/>
      <c r="D5" s="77"/>
      <c r="E5" s="77"/>
      <c r="F5" s="77"/>
      <c r="G5" s="78"/>
      <c r="H5" s="448" t="s">
        <v>9</v>
      </c>
      <c r="I5" s="77" t="s">
        <v>10</v>
      </c>
      <c r="J5" s="452" t="s">
        <v>11</v>
      </c>
      <c r="K5" s="709" t="s">
        <v>73</v>
      </c>
      <c r="L5" s="451" t="s">
        <v>73</v>
      </c>
      <c r="M5" s="451" t="s">
        <v>73</v>
      </c>
      <c r="N5" s="451" t="s">
        <v>73</v>
      </c>
      <c r="O5" s="451" t="s">
        <v>73</v>
      </c>
      <c r="P5" s="451" t="s">
        <v>73</v>
      </c>
      <c r="Q5" s="451" t="s">
        <v>73</v>
      </c>
      <c r="R5" s="451" t="s">
        <v>73</v>
      </c>
      <c r="S5" s="451" t="s">
        <v>73</v>
      </c>
      <c r="T5" s="451" t="s">
        <v>73</v>
      </c>
      <c r="U5" s="451" t="s">
        <v>73</v>
      </c>
      <c r="V5" s="451" t="s">
        <v>73</v>
      </c>
      <c r="W5" s="451" t="s">
        <v>73</v>
      </c>
      <c r="X5" s="451" t="s">
        <v>73</v>
      </c>
      <c r="Y5" s="451" t="s">
        <v>73</v>
      </c>
      <c r="Z5" s="451" t="s">
        <v>73</v>
      </c>
      <c r="AA5" s="451" t="s">
        <v>73</v>
      </c>
      <c r="AB5" s="451" t="s">
        <v>73</v>
      </c>
      <c r="AC5" s="451" t="s">
        <v>73</v>
      </c>
      <c r="AD5" s="451" t="s">
        <v>73</v>
      </c>
      <c r="AE5" s="451" t="s">
        <v>73</v>
      </c>
      <c r="AF5" s="451" t="s">
        <v>73</v>
      </c>
      <c r="AG5" s="451" t="s">
        <v>122</v>
      </c>
      <c r="AH5" s="451" t="s">
        <v>73</v>
      </c>
      <c r="AI5" s="451" t="s">
        <v>73</v>
      </c>
      <c r="AJ5" s="451" t="s">
        <v>73</v>
      </c>
      <c r="AK5" s="451" t="s">
        <v>73</v>
      </c>
      <c r="AL5" s="451" t="s">
        <v>73</v>
      </c>
      <c r="AM5" s="451" t="s">
        <v>73</v>
      </c>
      <c r="AN5" s="451" t="s">
        <v>73</v>
      </c>
      <c r="AO5" s="451"/>
      <c r="AP5" s="451"/>
      <c r="AQ5" s="451"/>
      <c r="AR5" s="451"/>
      <c r="AS5" s="451"/>
      <c r="AT5" s="451"/>
      <c r="AU5" s="451"/>
      <c r="AV5" s="447"/>
      <c r="AW5" s="78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</row>
    <row r="6" spans="1:92" x14ac:dyDescent="0.3">
      <c r="A6" s="822"/>
      <c r="B6" s="492" t="s">
        <v>205</v>
      </c>
      <c r="C6" s="493" t="s">
        <v>206</v>
      </c>
      <c r="D6" s="493"/>
      <c r="E6" s="493" t="s">
        <v>199</v>
      </c>
      <c r="F6" s="494">
        <v>45366</v>
      </c>
      <c r="G6" s="495">
        <v>13</v>
      </c>
      <c r="H6" s="498">
        <f t="shared" ref="H6:H11" si="0">COUNTIF(K6:AW6,"&gt;0")</f>
        <v>0</v>
      </c>
      <c r="I6" s="499">
        <f t="shared" ref="I6:I11" si="1">SUM(K6:AW6)</f>
        <v>0</v>
      </c>
      <c r="J6" s="497">
        <f t="shared" ref="J6:J37" si="2">RANK(I6,$I$6:$I$64)</f>
        <v>13</v>
      </c>
      <c r="K6" s="708">
        <f>_xlfn.IFNA(VLOOKUP(CONCATENATE($K$5,$B6,$C6),'ESP1'!$A$6:$N$135,14,FALSE),0)</f>
        <v>0</v>
      </c>
      <c r="L6" s="708">
        <f>_xlfn.IFNA(VLOOKUP(CONCATENATE($L$5,$B6,$C6),'CAP1'!$A$6:$N$107,14,FALSE),0)</f>
        <v>0</v>
      </c>
      <c r="M6" s="708">
        <f>_xlfn.IFNA(VLOOKUP(CONCATENATE(M$5,$B6,$C6),WEST!$A$6:$N$107,14,FALSE),0)</f>
        <v>0</v>
      </c>
      <c r="N6" s="708">
        <f>_xlfn.IFNA(VLOOKUP(CONCATENATE($N$5,$B6,$C6),MUR!$A$6:$N$95,14,FALSE),0)</f>
        <v>0</v>
      </c>
      <c r="O6" s="708">
        <f>_xlfn.IFNA(VLOOKUP(CONCATENATE($O$5,$B6,$C6),'SER1'!$A$6:$N$131,14,FALSE),0)</f>
        <v>0</v>
      </c>
      <c r="P6" s="708">
        <f>_xlfn.IFNA(VLOOKUP(CONCATENATE($P$5,$B6,$C6),'BUS1'!$A$6:$N$110,14,FALSE),0)</f>
        <v>0</v>
      </c>
      <c r="Q6" s="708">
        <f>_xlfn.IFNA(VLOOKUP(CONCATENATE($Q$5,$B6,$C6),'OG1'!$A$6:$N$135,14,FALSE),0)</f>
        <v>0</v>
      </c>
      <c r="R6" s="708">
        <f>_xlfn.IFNA(VLOOKUP(CONCATENATE($RR$5,$B6,$C6),'DRY1'!$A$6:$N$133,14,FALSE),0)</f>
        <v>0</v>
      </c>
      <c r="S6" s="708">
        <f>_xlfn.IFNA(VLOOKUP(CONCATENATE($S$5,$B6,$C6),DARD!G7,FALSE),0)</f>
        <v>0</v>
      </c>
      <c r="T6" s="708">
        <f>_xlfn.IFNA(VLOOKUP(CONCATENATE($T$5,$B6,$C6),'HO1'!$A$6:$N$56,14,FALSE),0)</f>
        <v>0</v>
      </c>
      <c r="U6" s="708">
        <f>_xlfn.IFNA(VLOOKUP(CONCATENATE($U$5,$B6,$C6),VIR!$A$6:$N$135,14,FALSE),0)</f>
        <v>0</v>
      </c>
      <c r="V6" s="708">
        <f>_xlfn.IFNA(VLOOKUP(CONCATENATE($UW$5,$B6,$C6),'BUS2'!$A$8:$N$135,14,FALSE),0)</f>
        <v>0</v>
      </c>
      <c r="W6" s="708">
        <f>_xlfn.IFNA(VLOOKUP(CONCATENATE($W$5,$B6,$C6),BEV!$A$8:$N$135,14,FALSE),0)</f>
        <v>0</v>
      </c>
      <c r="X6" s="708">
        <f>_xlfn.IFNA(VLOOKUP(CONCATENATE($X$5,$B6,$C6),'OG2'!$A$6:$N$169,14,FALSE),0)</f>
        <v>0</v>
      </c>
      <c r="Y6" s="708">
        <f>_xlfn.IFNA(VLOOKUP(CONCATENATE($Y$5,$B6,$C6),'SER2'!$A$6:$N$133,14,FALSE),0)</f>
        <v>0</v>
      </c>
      <c r="Z6" s="708">
        <f>_xlfn.IFNA(VLOOKUP(CONCATENATE($Z$5,$B6,$C6),'DRY2'!$A$6:$N$133,14,FALSE),0)</f>
        <v>0</v>
      </c>
      <c r="AA6" s="708">
        <f>_xlfn.IFNA(VLOOKUP(CONCATENATE($AA$5,$B6,$C6),'BUN1'!$A$6:$N$124,14,FALSE),0)</f>
        <v>0</v>
      </c>
      <c r="AB6" s="708">
        <f>_xlfn.IFNA(VLOOKUP(CONCATENATE($AB$5,$B6,$C6),BAL!$A$6:$N$124,14,FALSE),0)</f>
        <v>0</v>
      </c>
      <c r="AC6" s="708">
        <f>_xlfn.IFNA(VLOOKUP(CONCATENATE($AC$5,$B6,$C6),'MR1'!$A$6:$N$135,14,FALSE),0)</f>
        <v>0</v>
      </c>
      <c r="AD6" s="194">
        <f>_xlfn.IFNA(VLOOKUP(CONCATENATE($AD$5,$B6,$C6),'CAP2'!$A$6:$O$129,14,FALSE),0)</f>
        <v>0</v>
      </c>
      <c r="AE6" s="708">
        <f>_xlfn.IFNA(VLOOKUP(CONCATENATE($AE$5,$B6,$C6),'ESP2'!$A$6:$O$129,14,FALSE),0)</f>
        <v>0</v>
      </c>
      <c r="AF6" s="708">
        <f>_xlfn.IFNA(VLOOKUP(CONCATENATE($AF$5,$B6,$C6),'BUN2'!$A$6:$N$134,14,FALSE),0)</f>
        <v>0</v>
      </c>
      <c r="AG6" s="708">
        <f>_xlfn.IFNA(VLOOKUP(CONCATENATE($AG$5,$B6,$C6),SC!$A$6:$N$135,14,FALSE),0)</f>
        <v>0</v>
      </c>
      <c r="AH6" s="454">
        <f>_xlfn.IFNA(VLOOKUP(CONCATENATE($AH$5,$B6,$C6),'OG3'!$A$6:$N$131,14,FALSE),0)</f>
        <v>0</v>
      </c>
      <c r="AI6" s="454">
        <f>_xlfn.IFNA(VLOOKUP(CONCATENATE($AI$5,$B6,$C6),'MR2'!$A$6:$N$131,14,FALSE),0)</f>
        <v>0</v>
      </c>
      <c r="AJ6" s="708">
        <f>_xlfn.IFNA(VLOOKUP(CONCATENATE($AJ$5,$B6,$C6),'BUS3'!$A$6:$N$135,14,FALSE),0)</f>
        <v>0</v>
      </c>
      <c r="AK6" s="708">
        <f>_xlfn.IFNA(VLOOKUP(CONCATENATE($AK$5,$B6,$C6),'ESP4'!$A$6:$N$135,14,FALSE),0)</f>
        <v>0</v>
      </c>
      <c r="AL6" s="454">
        <f>_xlfn.IFNA(VLOOKUP(CONCATENATE($AL$5,$B6,$C6),FEST!$A$6:$N$133,14,FALSE),0)</f>
        <v>0</v>
      </c>
      <c r="AM6" s="454">
        <f>_xlfn.IFNA(VLOOKUP(CONCATENATE($AM$5,$B6,$C6),'MR3'!$A$6:$N$133,14,FALSE),0)</f>
        <v>0</v>
      </c>
      <c r="AN6" s="454">
        <f>_xlfn.IFNA(VLOOKUP(CONCATENATE($AN$5,$B6,$C6),'BUS4'!$A$6:$N$133,14,FALSE),0)</f>
        <v>0</v>
      </c>
      <c r="AO6" s="454"/>
      <c r="AP6" s="454"/>
      <c r="AQ6" s="220"/>
      <c r="AR6" s="220"/>
      <c r="AS6" s="454"/>
      <c r="AT6" s="220"/>
      <c r="AU6" s="401"/>
      <c r="AV6" s="221"/>
      <c r="AW6" s="77"/>
    </row>
    <row r="7" spans="1:92" x14ac:dyDescent="0.3">
      <c r="A7" s="822"/>
      <c r="B7" s="29" t="s">
        <v>212</v>
      </c>
      <c r="C7" s="30" t="s">
        <v>213</v>
      </c>
      <c r="D7" s="30"/>
      <c r="E7" s="30" t="s">
        <v>201</v>
      </c>
      <c r="F7" s="31">
        <v>45376</v>
      </c>
      <c r="G7" s="32">
        <v>12</v>
      </c>
      <c r="H7" s="33">
        <f t="shared" si="0"/>
        <v>0</v>
      </c>
      <c r="I7" s="34">
        <f t="shared" si="1"/>
        <v>0</v>
      </c>
      <c r="J7" s="32">
        <f t="shared" si="2"/>
        <v>13</v>
      </c>
      <c r="K7" s="708">
        <f>_xlfn.IFNA(VLOOKUP(CONCATENATE($K$5,$B7,$C7),'ESP1'!$A$6:$N$135,14,FALSE),0)</f>
        <v>0</v>
      </c>
      <c r="L7" s="708">
        <f>_xlfn.IFNA(VLOOKUP(CONCATENATE($L$5,$B7,$C7),'CAP1'!$A$6:$N$107,14,FALSE),0)</f>
        <v>0</v>
      </c>
      <c r="M7" s="708">
        <f>_xlfn.IFNA(VLOOKUP(CONCATENATE(M$5,$B7,$C7),WEST!$A$6:$N$107,14,FALSE),0)</f>
        <v>0</v>
      </c>
      <c r="N7" s="708">
        <f>_xlfn.IFNA(VLOOKUP(CONCATENATE($N$5,$B7,$C7),MUR!$A$6:$N$95,14,FALSE),0)</f>
        <v>0</v>
      </c>
      <c r="O7" s="194">
        <f>_xlfn.IFNA(VLOOKUP(CONCATENATE($O$5,$B7,$C7),'SER1'!$A$6:$N$110,14,FALSE),0)</f>
        <v>0</v>
      </c>
      <c r="P7" s="194">
        <f>_xlfn.IFNA(VLOOKUP(CONCATENATE($P$5,$B7,$C7),'BUS1'!$A$6:$N$135,14,FALSE),0)</f>
        <v>0</v>
      </c>
      <c r="Q7" s="708">
        <f>_xlfn.IFNA(VLOOKUP(CONCATENATE($Q$5,$B7,$C7),'OG1'!$A$6:$N$135,14,FALSE),0)</f>
        <v>0</v>
      </c>
      <c r="R7" s="708">
        <f>_xlfn.IFNA(VLOOKUP(CONCATENATE($RR$5,$B7,$C7),'DRY1'!$A$6:$N$133,14,FALSE),0)</f>
        <v>0</v>
      </c>
      <c r="S7" s="708">
        <f>_xlfn.IFNA(VLOOKUP(CONCATENATE($S$5,$B7,$C7),DARD!G10,FALSE),0)</f>
        <v>0</v>
      </c>
      <c r="T7" s="708">
        <f>_xlfn.IFNA(VLOOKUP(CONCATENATE($T$5,$B7,$C7),'HO1'!$A$6:$N$56,14,FALSE),0)</f>
        <v>0</v>
      </c>
      <c r="U7" s="708">
        <f>_xlfn.IFNA(VLOOKUP(CONCATENATE($U$5,$B7,$C7),VIR!$A$6:$N$135,14,FALSE),0)</f>
        <v>0</v>
      </c>
      <c r="V7" s="708">
        <f>_xlfn.IFNA(VLOOKUP(CONCATENATE($UW$5,$B7,$C7),'BUS2'!$A$8:$N$135,14,FALSE),0)</f>
        <v>0</v>
      </c>
      <c r="W7" s="708">
        <f>_xlfn.IFNA(VLOOKUP(CONCATENATE($W$5,$B7,$C7),BEV!$A$8:$N$135,14,FALSE),0)</f>
        <v>0</v>
      </c>
      <c r="X7" s="194">
        <f>_xlfn.IFNA(VLOOKUP(CONCATENATE($X$5,$B7,$C7),'OG2'!$A$6:$N$133,14,FALSE),0)</f>
        <v>0</v>
      </c>
      <c r="Y7" s="708">
        <f>_xlfn.IFNA(VLOOKUP(CONCATENATE($Y$5,$B7,$C7),'SER2'!$A$6:$N$133,14,FALSE),0)</f>
        <v>0</v>
      </c>
      <c r="Z7" s="708">
        <f>_xlfn.IFNA(VLOOKUP(CONCATENATE($Z$5,$B7,$C7),'DRY2'!$A$6:$N$133,14,FALSE),0)</f>
        <v>0</v>
      </c>
      <c r="AA7" s="708">
        <f>_xlfn.IFNA(VLOOKUP(CONCATENATE($AA$5,$B7,$C7),'BUN1'!$A$6:$N$124,14,FALSE),0)</f>
        <v>0</v>
      </c>
      <c r="AB7" s="194">
        <f>_xlfn.IFNA(VLOOKUP(CONCATENATE($AB$5,$B7,$C7),BAL!$A$6:$N$124,14,FALSE),0)</f>
        <v>0</v>
      </c>
      <c r="AC7" s="708">
        <f>_xlfn.IFNA(VLOOKUP(CONCATENATE($AC$5,$B7,$C7),'MR1'!$A$6:$N$135,14,FALSE),0)</f>
        <v>0</v>
      </c>
      <c r="AD7" s="194">
        <f>_xlfn.IFNA(VLOOKUP(CONCATENATE($AD$5,$B7,$C7),'CAP2'!$A$6:$O$129,14,FALSE),0)</f>
        <v>0</v>
      </c>
      <c r="AE7" s="708">
        <f>_xlfn.IFNA(VLOOKUP(CONCATENATE($AE$5,$B7,$C7),'ESP2'!$A$6:$O$129,14,FALSE),0)</f>
        <v>0</v>
      </c>
      <c r="AF7" s="708">
        <f>_xlfn.IFNA(VLOOKUP(CONCATENATE($AF$5,$B7,$C7),'BUN2'!$A$6:$N$134,14,FALSE),0)</f>
        <v>0</v>
      </c>
      <c r="AG7" s="708">
        <f>_xlfn.IFNA(VLOOKUP(CONCATENATE($AG$5,$B7,$C7),SC!$A$6:$N$135,14,FALSE),0)</f>
        <v>0</v>
      </c>
      <c r="AH7" s="454">
        <f>_xlfn.IFNA(VLOOKUP(CONCATENATE($AH$5,$B7,$C7),'OG3'!$A$6:$N$131,14,FALSE),0)</f>
        <v>0</v>
      </c>
      <c r="AI7" s="454">
        <f>_xlfn.IFNA(VLOOKUP(CONCATENATE($AI$5,$B7,$C7),'MR2'!$A$6:$N$131,14,FALSE),0)</f>
        <v>0</v>
      </c>
      <c r="AJ7" s="708">
        <f>_xlfn.IFNA(VLOOKUP(CONCATENATE($AJ$5,$B7,$C7),'BUS3'!$A$6:$N$135,14,FALSE),0)</f>
        <v>0</v>
      </c>
      <c r="AK7" s="708">
        <f>_xlfn.IFNA(VLOOKUP(CONCATENATE($AK$5,$B7,$C7),'ESP4'!$A$6:$N$135,14,FALSE),0)</f>
        <v>0</v>
      </c>
      <c r="AL7" s="454">
        <f>_xlfn.IFNA(VLOOKUP(CONCATENATE($AL$5,$B7,$C7),FEST!$A$6:$N$133,14,FALSE),0)</f>
        <v>0</v>
      </c>
      <c r="AM7" s="454">
        <f>_xlfn.IFNA(VLOOKUP(CONCATENATE($AM$5,$B7,$C7),'MR3'!$A$6:$N$133,14,FALSE),0)</f>
        <v>0</v>
      </c>
      <c r="AN7" s="454">
        <f>_xlfn.IFNA(VLOOKUP(CONCATENATE($AN$5,$B7,$C7),'BUS4'!$A$6:$N$133,14,FALSE),0)</f>
        <v>0</v>
      </c>
      <c r="AO7" s="454"/>
      <c r="AP7" s="195"/>
      <c r="AQ7" s="195"/>
      <c r="AR7" s="195"/>
      <c r="AS7" s="195"/>
      <c r="AT7" s="195"/>
      <c r="AU7" s="402"/>
      <c r="AV7" s="196"/>
      <c r="AW7" s="77"/>
    </row>
    <row r="8" spans="1:92" x14ac:dyDescent="0.3">
      <c r="A8" s="822"/>
      <c r="B8" s="29" t="s">
        <v>246</v>
      </c>
      <c r="C8" s="30" t="s">
        <v>247</v>
      </c>
      <c r="D8" s="30"/>
      <c r="E8" s="30" t="s">
        <v>223</v>
      </c>
      <c r="F8" s="31">
        <v>45380</v>
      </c>
      <c r="G8" s="32">
        <v>11</v>
      </c>
      <c r="H8" s="33">
        <f t="shared" si="0"/>
        <v>0</v>
      </c>
      <c r="I8" s="34">
        <f t="shared" si="1"/>
        <v>0</v>
      </c>
      <c r="J8" s="32">
        <f t="shared" si="2"/>
        <v>13</v>
      </c>
      <c r="K8" s="708">
        <f>_xlfn.IFNA(VLOOKUP(CONCATENATE($K$5,$B8,$C8),'ESP1'!$A$6:$N$135,14,FALSE),0)</f>
        <v>0</v>
      </c>
      <c r="L8" s="708">
        <f>_xlfn.IFNA(VLOOKUP(CONCATENATE($L$5,$B8,$C8),'CAP1'!$A$6:$N$107,14,FALSE),0)</f>
        <v>0</v>
      </c>
      <c r="M8" s="708">
        <f>_xlfn.IFNA(VLOOKUP(CONCATENATE(M$5,$B8,$C8),WEST!$A$6:$N$107,14,FALSE),0)</f>
        <v>0</v>
      </c>
      <c r="N8" s="708">
        <f>_xlfn.IFNA(VLOOKUP(CONCATENATE($N$5,$B8,$C8),MUR!$A$6:$N$95,14,FALSE),0)</f>
        <v>0</v>
      </c>
      <c r="O8" s="194">
        <f>_xlfn.IFNA(VLOOKUP(CONCATENATE($O$5,$B8,$C8),'SER1'!$A$6:$N$110,14,FALSE),0)</f>
        <v>0</v>
      </c>
      <c r="P8" s="194">
        <f>_xlfn.IFNA(VLOOKUP(CONCATENATE($P$5,$B8,$C8),'BUS1'!$A$6:$N$135,14,FALSE),0)</f>
        <v>0</v>
      </c>
      <c r="Q8" s="708">
        <f>_xlfn.IFNA(VLOOKUP(CONCATENATE($Q$5,$B8,$C8),'OG1'!$A$6:$N$135,14,FALSE),0)</f>
        <v>0</v>
      </c>
      <c r="R8" s="708">
        <f>_xlfn.IFNA(VLOOKUP(CONCATENATE($RR$5,$B8,$C8),'DRY1'!$A$6:$N$133,14,FALSE),0)</f>
        <v>0</v>
      </c>
      <c r="S8" s="708">
        <f>_xlfn.IFNA(VLOOKUP(CONCATENATE($S$5,$B8,$C8),DARD!G11,FALSE),0)</f>
        <v>0</v>
      </c>
      <c r="T8" s="708">
        <f>_xlfn.IFNA(VLOOKUP(CONCATENATE($T$5,$B8,$C8),'HO1'!$A$6:$N$56,14,FALSE),0)</f>
        <v>0</v>
      </c>
      <c r="U8" s="708">
        <f>_xlfn.IFNA(VLOOKUP(CONCATENATE($U$5,$B8,$C8),VIR!$A$6:$N$135,14,FALSE),0)</f>
        <v>0</v>
      </c>
      <c r="V8" s="708">
        <f>_xlfn.IFNA(VLOOKUP(CONCATENATE($UW$5,$B8,$C8),'BUS2'!$A$8:$N$135,14,FALSE),0)</f>
        <v>0</v>
      </c>
      <c r="W8" s="708">
        <f>_xlfn.IFNA(VLOOKUP(CONCATENATE($W$5,$B8,$C8),BEV!$A$8:$N$135,14,FALSE),0)</f>
        <v>0</v>
      </c>
      <c r="X8" s="194">
        <f>_xlfn.IFNA(VLOOKUP(CONCATENATE($X$5,$B8,$C8),'OG2'!$A$6:$N$133,14,FALSE),0)</f>
        <v>0</v>
      </c>
      <c r="Y8" s="708">
        <f>_xlfn.IFNA(VLOOKUP(CONCATENATE($Y$5,$B8,$C8),'SER2'!$A$6:$N$133,14,FALSE),0)</f>
        <v>0</v>
      </c>
      <c r="Z8" s="708">
        <f>_xlfn.IFNA(VLOOKUP(CONCATENATE($Z$5,$B8,$C8),'DRY2'!$A$6:$N$133,14,FALSE),0)</f>
        <v>0</v>
      </c>
      <c r="AA8" s="708">
        <f>_xlfn.IFNA(VLOOKUP(CONCATENATE($AA$5,$B8,$C8),'BUN1'!$A$6:$N$124,14,FALSE),0)</f>
        <v>0</v>
      </c>
      <c r="AB8" s="194">
        <f>_xlfn.IFNA(VLOOKUP(CONCATENATE($AB$5,$B8,$C8),BAL!$A$6:$N$124,14,FALSE),0)</f>
        <v>0</v>
      </c>
      <c r="AC8" s="708">
        <f>_xlfn.IFNA(VLOOKUP(CONCATENATE($AC$5,$B8,$C8),'MR1'!$A$6:$N$135,14,FALSE),0)</f>
        <v>0</v>
      </c>
      <c r="AD8" s="194">
        <f>_xlfn.IFNA(VLOOKUP(CONCATENATE($AD$5,$B8,$C8),'CAP2'!$A$6:$O$129,14,FALSE),0)</f>
        <v>0</v>
      </c>
      <c r="AE8" s="708">
        <f>_xlfn.IFNA(VLOOKUP(CONCATENATE($AE$5,$B8,$C8),'ESP2'!$A$6:$O$129,14,FALSE),0)</f>
        <v>0</v>
      </c>
      <c r="AF8" s="708">
        <f>_xlfn.IFNA(VLOOKUP(CONCATENATE($AF$5,$B8,$C8),'BUN2'!$A$6:$N$134,14,FALSE),0)</f>
        <v>0</v>
      </c>
      <c r="AG8" s="708">
        <f>_xlfn.IFNA(VLOOKUP(CONCATENATE($AG$5,$B8,$C8),SC!$A$6:$N$135,14,FALSE),0)</f>
        <v>0</v>
      </c>
      <c r="AH8" s="454">
        <f>_xlfn.IFNA(VLOOKUP(CONCATENATE($AH$5,$B8,$C8),'OG3'!$A$6:$N$131,14,FALSE),0)</f>
        <v>0</v>
      </c>
      <c r="AI8" s="454">
        <f>_xlfn.IFNA(VLOOKUP(CONCATENATE($AI$5,$B8,$C8),'MR2'!$A$6:$N$131,14,FALSE),0)</f>
        <v>0</v>
      </c>
      <c r="AJ8" s="708">
        <f>_xlfn.IFNA(VLOOKUP(CONCATENATE($AJ$5,$B8,$C8),'BUS3'!$A$6:$N$135,14,FALSE),0)</f>
        <v>0</v>
      </c>
      <c r="AK8" s="708">
        <f>_xlfn.IFNA(VLOOKUP(CONCATENATE($AK$5,$B8,$C8),'ESP4'!$A$6:$N$135,14,FALSE),0)</f>
        <v>0</v>
      </c>
      <c r="AL8" s="454">
        <f>_xlfn.IFNA(VLOOKUP(CONCATENATE($AL$5,$B8,$C8),FEST!$A$6:$N$133,14,FALSE),0)</f>
        <v>0</v>
      </c>
      <c r="AM8" s="454">
        <f>_xlfn.IFNA(VLOOKUP(CONCATENATE($AM$5,$B8,$C8),'MR3'!$A$6:$N$133,14,FALSE),0)</f>
        <v>0</v>
      </c>
      <c r="AN8" s="454">
        <f>_xlfn.IFNA(VLOOKUP(CONCATENATE($AN$5,$B8,$C8),'BUS4'!$A$6:$N$133,14,FALSE),0)</f>
        <v>0</v>
      </c>
      <c r="AO8" s="454"/>
      <c r="AP8" s="195"/>
      <c r="AQ8" s="195"/>
      <c r="AR8" s="195"/>
      <c r="AS8" s="195"/>
      <c r="AT8" s="195"/>
      <c r="AU8" s="402"/>
      <c r="AV8" s="196"/>
      <c r="AW8" s="77"/>
    </row>
    <row r="9" spans="1:92" x14ac:dyDescent="0.3">
      <c r="A9" s="822"/>
      <c r="B9" s="29" t="s">
        <v>129</v>
      </c>
      <c r="C9" s="30" t="s">
        <v>142</v>
      </c>
      <c r="D9" s="30"/>
      <c r="E9" s="30" t="s">
        <v>202</v>
      </c>
      <c r="F9" s="31">
        <v>45380</v>
      </c>
      <c r="G9" s="32">
        <v>13</v>
      </c>
      <c r="H9" s="33">
        <f t="shared" si="0"/>
        <v>1</v>
      </c>
      <c r="I9" s="34">
        <f t="shared" si="1"/>
        <v>9</v>
      </c>
      <c r="J9" s="32">
        <f t="shared" si="2"/>
        <v>5</v>
      </c>
      <c r="K9" s="708">
        <f>_xlfn.IFNA(VLOOKUP(CONCATENATE($K$5,$B9,$C9),'ESP1'!$A$6:$N$135,14,FALSE),0)</f>
        <v>0</v>
      </c>
      <c r="L9" s="708">
        <f>_xlfn.IFNA(VLOOKUP(CONCATENATE($L$5,$B9,$C9),'CAP1'!$A$6:$N$107,14,FALSE),0)</f>
        <v>0</v>
      </c>
      <c r="M9" s="708">
        <f>_xlfn.IFNA(VLOOKUP(CONCATENATE(M$5,$B9,$C9),WEST!$A$6:$N$107,14,FALSE),0)</f>
        <v>9</v>
      </c>
      <c r="N9" s="708">
        <f>_xlfn.IFNA(VLOOKUP(CONCATENATE($N$5,$B9,$C9),MUR!$A$6:$N$95,14,FALSE),0)</f>
        <v>0</v>
      </c>
      <c r="O9" s="194">
        <f>_xlfn.IFNA(VLOOKUP(CONCATENATE($O$5,$B9,$C9),'SER1'!$A$6:$N$110,14,FALSE),0)</f>
        <v>0</v>
      </c>
      <c r="P9" s="194">
        <f>_xlfn.IFNA(VLOOKUP(CONCATENATE($P$5,$B9,$C9),'BUS1'!$A$6:$N$135,14,FALSE),0)</f>
        <v>0</v>
      </c>
      <c r="Q9" s="708">
        <f>_xlfn.IFNA(VLOOKUP(CONCATENATE($Q$5,$B9,$C9),'OG1'!$A$6:$N$135,14,FALSE),0)</f>
        <v>0</v>
      </c>
      <c r="R9" s="708">
        <f>_xlfn.IFNA(VLOOKUP(CONCATENATE($RR$5,$B9,$C9),'DRY1'!$A$6:$N$133,14,FALSE),0)</f>
        <v>0</v>
      </c>
      <c r="S9" s="708">
        <f>_xlfn.IFNA(VLOOKUP(CONCATENATE($S$5,$B9,$C9),DARD!G12,FALSE),0)</f>
        <v>0</v>
      </c>
      <c r="T9" s="708">
        <f>_xlfn.IFNA(VLOOKUP(CONCATENATE($T$5,$B9,$C9),'HO1'!$A$6:$N$56,14,FALSE),0)</f>
        <v>0</v>
      </c>
      <c r="U9" s="708">
        <f>_xlfn.IFNA(VLOOKUP(CONCATENATE($U$5,$B9,$C9),VIR!$A$6:$N$135,14,FALSE),0)</f>
        <v>0</v>
      </c>
      <c r="V9" s="708">
        <f>_xlfn.IFNA(VLOOKUP(CONCATENATE($UW$5,$B9,$C9),'BUS2'!$A$8:$N$135,14,FALSE),0)</f>
        <v>0</v>
      </c>
      <c r="W9" s="708">
        <f>_xlfn.IFNA(VLOOKUP(CONCATENATE($W$5,$B9,$C9),BEV!$A$8:$N$135,14,FALSE),0)</f>
        <v>0</v>
      </c>
      <c r="X9" s="194">
        <f>_xlfn.IFNA(VLOOKUP(CONCATENATE($X$5,$B9,$C9),'OG2'!$A$6:$N$133,14,FALSE),0)</f>
        <v>0</v>
      </c>
      <c r="Y9" s="708">
        <f>_xlfn.IFNA(VLOOKUP(CONCATENATE($Y$5,$B9,$C9),'SER2'!$A$6:$N$133,14,FALSE),0)</f>
        <v>0</v>
      </c>
      <c r="Z9" s="708">
        <f>_xlfn.IFNA(VLOOKUP(CONCATENATE($Z$5,$B9,$C9),'DRY2'!$A$6:$N$133,14,FALSE),0)</f>
        <v>0</v>
      </c>
      <c r="AA9" s="708">
        <f>_xlfn.IFNA(VLOOKUP(CONCATENATE($AA$5,$B9,$C9),'BUN1'!$A$6:$N$124,14,FALSE),0)</f>
        <v>0</v>
      </c>
      <c r="AB9" s="194">
        <f>_xlfn.IFNA(VLOOKUP(CONCATENATE($AB$5,$B9,$C9),BAL!$A$6:$N$124,14,FALSE),0)</f>
        <v>0</v>
      </c>
      <c r="AC9" s="708">
        <f>_xlfn.IFNA(VLOOKUP(CONCATENATE($AC$5,$B9,$C9),'MR1'!$A$6:$N$135,14,FALSE),0)</f>
        <v>0</v>
      </c>
      <c r="AD9" s="194">
        <f>_xlfn.IFNA(VLOOKUP(CONCATENATE($AD$5,$B9,$C9),'CAP2'!$A$6:$O$129,14,FALSE),0)</f>
        <v>0</v>
      </c>
      <c r="AE9" s="708">
        <f>_xlfn.IFNA(VLOOKUP(CONCATENATE($AE$5,$B9,$C9),'ESP2'!$A$6:$O$129,14,FALSE),0)</f>
        <v>0</v>
      </c>
      <c r="AF9" s="708">
        <f>_xlfn.IFNA(VLOOKUP(CONCATENATE($AF$5,$B9,$C9),'BUN2'!$A$6:$N$134,14,FALSE),0)</f>
        <v>0</v>
      </c>
      <c r="AG9" s="708">
        <f>_xlfn.IFNA(VLOOKUP(CONCATENATE($AG$5,$B9,$C9),SC!$A$6:$N$135,14,FALSE),0)</f>
        <v>0</v>
      </c>
      <c r="AH9" s="454">
        <f>_xlfn.IFNA(VLOOKUP(CONCATENATE($AH$5,$B9,$C9),'OG3'!$A$6:$N$131,14,FALSE),0)</f>
        <v>0</v>
      </c>
      <c r="AI9" s="454">
        <f>_xlfn.IFNA(VLOOKUP(CONCATENATE($AI$5,$B9,$C9),'MR2'!$A$6:$N$131,14,FALSE),0)</f>
        <v>0</v>
      </c>
      <c r="AJ9" s="708">
        <f>_xlfn.IFNA(VLOOKUP(CONCATENATE($AJ$5,$B9,$C9),'BUS3'!$A$6:$N$135,14,FALSE),0)</f>
        <v>0</v>
      </c>
      <c r="AK9" s="708">
        <f>_xlfn.IFNA(VLOOKUP(CONCATENATE($AK$5,$B9,$C9),'ESP4'!$A$6:$N$135,14,FALSE),0)</f>
        <v>0</v>
      </c>
      <c r="AL9" s="454">
        <f>_xlfn.IFNA(VLOOKUP(CONCATENATE($AL$5,$B9,$C9),FEST!$A$6:$N$133,14,FALSE),0)</f>
        <v>0</v>
      </c>
      <c r="AM9" s="454">
        <f>_xlfn.IFNA(VLOOKUP(CONCATENATE($AM$5,$B9,$C9),'MR3'!$A$6:$N$133,14,FALSE),0)</f>
        <v>0</v>
      </c>
      <c r="AN9" s="454">
        <f>_xlfn.IFNA(VLOOKUP(CONCATENATE($AN$5,$B9,$C9),'BUS4'!$A$6:$N$133,14,FALSE),0)</f>
        <v>0</v>
      </c>
      <c r="AO9" s="454"/>
      <c r="AP9" s="195"/>
      <c r="AQ9" s="195"/>
      <c r="AR9" s="195"/>
      <c r="AS9" s="195"/>
      <c r="AT9" s="195"/>
      <c r="AU9" s="402"/>
      <c r="AV9" s="196"/>
      <c r="AW9" s="77"/>
    </row>
    <row r="10" spans="1:92" x14ac:dyDescent="0.3">
      <c r="A10" s="822"/>
      <c r="B10" s="29" t="s">
        <v>248</v>
      </c>
      <c r="C10" s="30" t="s">
        <v>249</v>
      </c>
      <c r="D10" s="30"/>
      <c r="E10" s="30" t="s">
        <v>224</v>
      </c>
      <c r="F10" s="31">
        <v>45388</v>
      </c>
      <c r="G10" s="32">
        <v>12</v>
      </c>
      <c r="H10" s="33">
        <f t="shared" si="0"/>
        <v>3</v>
      </c>
      <c r="I10" s="34">
        <f t="shared" si="1"/>
        <v>20</v>
      </c>
      <c r="J10" s="32">
        <f t="shared" si="2"/>
        <v>1</v>
      </c>
      <c r="K10" s="708">
        <f>_xlfn.IFNA(VLOOKUP(CONCATENATE($K$5,$B10,$C10),'ESP1'!$A$6:$N$135,14,FALSE),0)</f>
        <v>6</v>
      </c>
      <c r="L10" s="708">
        <f>_xlfn.IFNA(VLOOKUP(CONCATENATE($L$5,$B10,$C10),'CAP1'!$A$6:$N$107,14,FALSE),0)</f>
        <v>0</v>
      </c>
      <c r="M10" s="708">
        <f>_xlfn.IFNA(VLOOKUP(CONCATENATE(M$5,$B10,$C10),WEST!$A$6:$N$107,14,FALSE),0)</f>
        <v>0</v>
      </c>
      <c r="N10" s="708">
        <f>_xlfn.IFNA(VLOOKUP(CONCATENATE($N$5,$B10,$C10),MUR!$A$6:$N$95,14,FALSE),0)</f>
        <v>0</v>
      </c>
      <c r="O10" s="194">
        <f>_xlfn.IFNA(VLOOKUP(CONCATENATE($O$5,$B10,$C10),'SER1'!$A$6:$N$110,14,FALSE),0)</f>
        <v>0</v>
      </c>
      <c r="P10" s="194">
        <f>_xlfn.IFNA(VLOOKUP(CONCATENATE($P$5,$B10,$C10),'BUS1'!$A$6:$N$135,14,FALSE),0)</f>
        <v>0</v>
      </c>
      <c r="Q10" s="708">
        <f>_xlfn.IFNA(VLOOKUP(CONCATENATE($Q$5,$B10,$C10),'OG1'!$A$6:$N$135,14,FALSE),0)</f>
        <v>0</v>
      </c>
      <c r="R10" s="708">
        <f>_xlfn.IFNA(VLOOKUP(CONCATENATE($RR$5,$B10,$C10),'DRY1'!$A$6:$N$133,14,FALSE),0)</f>
        <v>0</v>
      </c>
      <c r="S10" s="708">
        <f>_xlfn.IFNA(VLOOKUP(CONCATENATE($S$5,$B10,$C10),DARD!G13,FALSE),0)</f>
        <v>0</v>
      </c>
      <c r="T10" s="708">
        <f>_xlfn.IFNA(VLOOKUP(CONCATENATE($T$5,$B10,$C10),'HO1'!$A$6:$N$56,14,FALSE),0)</f>
        <v>0</v>
      </c>
      <c r="U10" s="708">
        <f>_xlfn.IFNA(VLOOKUP(CONCATENATE($U$5,$B10,$C10),VIR!$A$6:$N$135,14,FALSE),0)</f>
        <v>0</v>
      </c>
      <c r="V10" s="708">
        <f>_xlfn.IFNA(VLOOKUP(CONCATENATE($UW$5,$B10,$C10),'BUS2'!$A$8:$N$135,14,FALSE),0)</f>
        <v>0</v>
      </c>
      <c r="W10" s="708">
        <f>_xlfn.IFNA(VLOOKUP(CONCATENATE($W$5,$B10,$C10),BEV!$A$8:$N$135,14,FALSE),0)</f>
        <v>0</v>
      </c>
      <c r="X10" s="194">
        <f>_xlfn.IFNA(VLOOKUP(CONCATENATE($X$5,$B10,$C10),'OG2'!$A$6:$N$133,14,FALSE),0)</f>
        <v>7</v>
      </c>
      <c r="Y10" s="708">
        <f>_xlfn.IFNA(VLOOKUP(CONCATENATE($Y$5,$B10,$C10),'SER2'!$A$6:$N$133,14,FALSE),0)</f>
        <v>0</v>
      </c>
      <c r="Z10" s="708">
        <f>_xlfn.IFNA(VLOOKUP(CONCATENATE($Z$5,$B10,$C10),'DRY2'!$A$6:$N$133,14,FALSE),0)</f>
        <v>0</v>
      </c>
      <c r="AA10" s="708">
        <f>_xlfn.IFNA(VLOOKUP(CONCATENATE($AA$5,$B10,$C10),'BUN1'!$A$6:$N$124,14,FALSE),0)</f>
        <v>0</v>
      </c>
      <c r="AB10" s="194">
        <f>_xlfn.IFNA(VLOOKUP(CONCATENATE($AB$5,$B10,$C10),BAL!$A$6:$N$124,14,FALSE),0)</f>
        <v>0</v>
      </c>
      <c r="AC10" s="708">
        <f>_xlfn.IFNA(VLOOKUP(CONCATENATE($AC$5,$B10,$C10),'MR1'!$A$6:$N$135,14,FALSE),0)</f>
        <v>0</v>
      </c>
      <c r="AD10" s="194">
        <f>_xlfn.IFNA(VLOOKUP(CONCATENATE($AD$5,$B10,$C10),'CAP2'!$A$6:$O$129,14,FALSE),0)</f>
        <v>0</v>
      </c>
      <c r="AE10" s="708">
        <f>_xlfn.IFNA(VLOOKUP(CONCATENATE($AE$5,$B10,$C10),'ESP2'!$A$6:$O$129,14,FALSE),0)</f>
        <v>0</v>
      </c>
      <c r="AF10" s="708">
        <f>_xlfn.IFNA(VLOOKUP(CONCATENATE($AF$5,$B10,$C10),'BUN2'!$A$6:$N$134,14,FALSE),0)</f>
        <v>0</v>
      </c>
      <c r="AG10" s="708">
        <f>_xlfn.IFNA(VLOOKUP(CONCATENATE($AG$5,$B10,$C10),SC!$A$6:$N$135,14,FALSE),0)</f>
        <v>0</v>
      </c>
      <c r="AH10" s="454">
        <f>_xlfn.IFNA(VLOOKUP(CONCATENATE($AH$5,$B10,$C10),'OG3'!$A$6:$N$131,14,FALSE),0)</f>
        <v>7</v>
      </c>
      <c r="AI10" s="454">
        <f>_xlfn.IFNA(VLOOKUP(CONCATENATE($AI$5,$B10,$C10),'MR2'!$A$6:$N$131,14,FALSE),0)</f>
        <v>0</v>
      </c>
      <c r="AJ10" s="708">
        <f>_xlfn.IFNA(VLOOKUP(CONCATENATE($AJ$5,$B10,$C10),'BUS3'!$A$6:$N$135,14,FALSE),0)</f>
        <v>0</v>
      </c>
      <c r="AK10" s="708">
        <f>_xlfn.IFNA(VLOOKUP(CONCATENATE($AK$5,$B10,$C10),'ESP4'!$A$6:$N$135,14,FALSE),0)</f>
        <v>0</v>
      </c>
      <c r="AL10" s="454">
        <f>_xlfn.IFNA(VLOOKUP(CONCATENATE($AL$5,$B10,$C10),FEST!$A$6:$N$133,14,FALSE),0)</f>
        <v>0</v>
      </c>
      <c r="AM10" s="454">
        <f>_xlfn.IFNA(VLOOKUP(CONCATENATE($AM$5,$B10,$C10),'MR3'!$A$6:$N$133,14,FALSE),0)</f>
        <v>0</v>
      </c>
      <c r="AN10" s="454">
        <f>_xlfn.IFNA(VLOOKUP(CONCATENATE($AN$5,$B10,$C10),'BUS4'!$A$6:$N$133,14,FALSE),0)</f>
        <v>0</v>
      </c>
      <c r="AO10" s="454"/>
      <c r="AP10" s="195"/>
      <c r="AQ10" s="195"/>
      <c r="AR10" s="195"/>
      <c r="AS10" s="195"/>
      <c r="AT10" s="195"/>
      <c r="AU10" s="402"/>
      <c r="AV10" s="196"/>
      <c r="AW10" s="77"/>
    </row>
    <row r="11" spans="1:92" x14ac:dyDescent="0.3">
      <c r="A11" s="822"/>
      <c r="B11" s="29" t="s">
        <v>253</v>
      </c>
      <c r="C11" s="30" t="s">
        <v>254</v>
      </c>
      <c r="D11" s="30"/>
      <c r="E11" s="30" t="s">
        <v>284</v>
      </c>
      <c r="F11" s="31">
        <v>45251</v>
      </c>
      <c r="G11" s="32">
        <v>12</v>
      </c>
      <c r="H11" s="33">
        <f t="shared" si="0"/>
        <v>0</v>
      </c>
      <c r="I11" s="34">
        <f t="shared" si="1"/>
        <v>0</v>
      </c>
      <c r="J11" s="32">
        <f t="shared" si="2"/>
        <v>13</v>
      </c>
      <c r="K11" s="708">
        <f>_xlfn.IFNA(VLOOKUP(CONCATENATE($K$5,$B11,$C11),'ESP1'!$A$6:$N$135,14,FALSE),0)</f>
        <v>0</v>
      </c>
      <c r="L11" s="708">
        <f>_xlfn.IFNA(VLOOKUP(CONCATENATE($L$5,$B11,$C11),'CAP1'!$A$6:$N$107,14,FALSE),0)</f>
        <v>0</v>
      </c>
      <c r="M11" s="708">
        <f>_xlfn.IFNA(VLOOKUP(CONCATENATE(M$5,$B11,$C11),WEST!$A$6:$N$107,14,FALSE),0)</f>
        <v>0</v>
      </c>
      <c r="N11" s="708">
        <f>_xlfn.IFNA(VLOOKUP(CONCATENATE($N$5,$B11,$C11),MUR!$A$6:$N$95,14,FALSE),0)</f>
        <v>0</v>
      </c>
      <c r="O11" s="194">
        <f>_xlfn.IFNA(VLOOKUP(CONCATENATE($O$5,$B11,$C11),'SER1'!$A$6:$N$110,14,FALSE),0)</f>
        <v>0</v>
      </c>
      <c r="P11" s="194">
        <f>_xlfn.IFNA(VLOOKUP(CONCATENATE($P$5,$B11,$C11),'BUS1'!$A$6:$N$135,14,FALSE),0)</f>
        <v>0</v>
      </c>
      <c r="Q11" s="708">
        <f>_xlfn.IFNA(VLOOKUP(CONCATENATE($Q$5,$B11,$C11),'OG1'!$A$6:$N$135,14,FALSE),0)</f>
        <v>0</v>
      </c>
      <c r="R11" s="708">
        <f>_xlfn.IFNA(VLOOKUP(CONCATENATE($RR$5,$B11,$C11),'DRY1'!$A$6:$N$133,14,FALSE),0)</f>
        <v>0</v>
      </c>
      <c r="S11" s="708">
        <f>_xlfn.IFNA(VLOOKUP(CONCATENATE($S$5,$B11,$C11),DARD!G14,FALSE),0)</f>
        <v>0</v>
      </c>
      <c r="T11" s="708">
        <f>_xlfn.IFNA(VLOOKUP(CONCATENATE($T$5,$B11,$C11),'HO1'!$A$6:$N$56,14,FALSE),0)</f>
        <v>0</v>
      </c>
      <c r="U11" s="708">
        <f>_xlfn.IFNA(VLOOKUP(CONCATENATE($U$5,$B11,$C11),VIR!$A$6:$N$135,14,FALSE),0)</f>
        <v>0</v>
      </c>
      <c r="V11" s="708">
        <f>_xlfn.IFNA(VLOOKUP(CONCATENATE($UW$5,$B11,$C11),'BUS2'!$A$8:$N$135,14,FALSE),0)</f>
        <v>0</v>
      </c>
      <c r="W11" s="708">
        <f>_xlfn.IFNA(VLOOKUP(CONCATENATE($W$5,$B11,$C11),BEV!$A$8:$N$135,14,FALSE),0)</f>
        <v>0</v>
      </c>
      <c r="X11" s="194">
        <f>_xlfn.IFNA(VLOOKUP(CONCATENATE($X$5,$B11,$C11),'OG2'!$A$6:$N$133,14,FALSE),0)</f>
        <v>0</v>
      </c>
      <c r="Y11" s="708">
        <f>_xlfn.IFNA(VLOOKUP(CONCATENATE($Y$5,$B11,$C11),'SER2'!$A$6:$N$133,14,FALSE),0)</f>
        <v>0</v>
      </c>
      <c r="Z11" s="708">
        <f>_xlfn.IFNA(VLOOKUP(CONCATENATE($Z$5,$B11,$C11),'DRY2'!$A$6:$N$133,14,FALSE),0)</f>
        <v>0</v>
      </c>
      <c r="AA11" s="708">
        <f>_xlfn.IFNA(VLOOKUP(CONCATENATE($AA$5,$B11,$C11),'BUN1'!$A$6:$N$124,14,FALSE),0)</f>
        <v>0</v>
      </c>
      <c r="AB11" s="194">
        <f>_xlfn.IFNA(VLOOKUP(CONCATENATE($AB$5,$B11,$C11),BAL!$A$6:$N$124,14,FALSE),0)</f>
        <v>0</v>
      </c>
      <c r="AC11" s="708">
        <f>_xlfn.IFNA(VLOOKUP(CONCATENATE($AC$5,$B11,$C11),'MR1'!$A$6:$N$135,14,FALSE),0)</f>
        <v>0</v>
      </c>
      <c r="AD11" s="194">
        <f>_xlfn.IFNA(VLOOKUP(CONCATENATE($AD$5,$B11,$C11),'CAP2'!$A$6:$O$129,14,FALSE),0)</f>
        <v>0</v>
      </c>
      <c r="AE11" s="708">
        <f>_xlfn.IFNA(VLOOKUP(CONCATENATE($AE$5,$B11,$C11),'ESP2'!$A$6:$O$129,14,FALSE),0)</f>
        <v>0</v>
      </c>
      <c r="AF11" s="708">
        <f>_xlfn.IFNA(VLOOKUP(CONCATENATE($AF$5,$B11,$C11),'BUN2'!$A$6:$N$134,14,FALSE),0)</f>
        <v>0</v>
      </c>
      <c r="AG11" s="708">
        <f>_xlfn.IFNA(VLOOKUP(CONCATENATE($AG$5,$B11,$C11),SC!$A$6:$N$135,14,FALSE),0)</f>
        <v>0</v>
      </c>
      <c r="AH11" s="454">
        <f>_xlfn.IFNA(VLOOKUP(CONCATENATE($AH$5,$B11,$C11),'OG3'!$A$6:$N$131,14,FALSE),0)</f>
        <v>0</v>
      </c>
      <c r="AI11" s="454">
        <f>_xlfn.IFNA(VLOOKUP(CONCATENATE($AI$5,$B11,$C11),'MR2'!$A$6:$N$131,14,FALSE),0)</f>
        <v>0</v>
      </c>
      <c r="AJ11" s="708">
        <f>_xlfn.IFNA(VLOOKUP(CONCATENATE($AJ$5,$B11,$C11),'BUS3'!$A$6:$N$135,14,FALSE),0)</f>
        <v>0</v>
      </c>
      <c r="AK11" s="708">
        <f>_xlfn.IFNA(VLOOKUP(CONCATENATE($AK$5,$B11,$C11),'ESP4'!$A$6:$N$135,14,FALSE),0)</f>
        <v>0</v>
      </c>
      <c r="AL11" s="454">
        <f>_xlfn.IFNA(VLOOKUP(CONCATENATE($AL$5,$B11,$C11),FEST!$A$6:$N$133,14,FALSE),0)</f>
        <v>0</v>
      </c>
      <c r="AM11" s="454">
        <f>_xlfn.IFNA(VLOOKUP(CONCATENATE($AM$5,$B11,$C11),'MR3'!$A$6:$N$133,14,FALSE),0)</f>
        <v>0</v>
      </c>
      <c r="AN11" s="454">
        <f>_xlfn.IFNA(VLOOKUP(CONCATENATE($AN$5,$B11,$C11),'BUS4'!$A$6:$N$133,14,FALSE),0)</f>
        <v>0</v>
      </c>
      <c r="AO11" s="454"/>
      <c r="AP11" s="195"/>
      <c r="AQ11" s="195"/>
      <c r="AR11" s="195"/>
      <c r="AS11" s="195"/>
      <c r="AT11" s="195"/>
      <c r="AU11" s="402"/>
      <c r="AV11" s="196"/>
      <c r="AW11" s="77"/>
    </row>
    <row r="12" spans="1:92" x14ac:dyDescent="0.3">
      <c r="A12" s="822"/>
      <c r="B12" s="29" t="s">
        <v>255</v>
      </c>
      <c r="C12" s="30" t="s">
        <v>256</v>
      </c>
      <c r="D12" s="30"/>
      <c r="E12" s="30" t="s">
        <v>200</v>
      </c>
      <c r="F12" s="31">
        <v>45367</v>
      </c>
      <c r="G12" s="32">
        <v>12</v>
      </c>
      <c r="H12" s="33">
        <f t="shared" ref="H12:H57" si="3">COUNTIF(K12:AW12,"&gt;0")</f>
        <v>2</v>
      </c>
      <c r="I12" s="34">
        <f t="shared" ref="I12:I57" si="4">SUM(K12:AW12)</f>
        <v>14</v>
      </c>
      <c r="J12" s="32">
        <f t="shared" si="2"/>
        <v>4</v>
      </c>
      <c r="K12" s="708">
        <f>_xlfn.IFNA(VLOOKUP(CONCATENATE($K$5,$B12,$C12),'ESP1'!$A$6:$N$135,14,FALSE),0)</f>
        <v>0</v>
      </c>
      <c r="L12" s="708">
        <f>_xlfn.IFNA(VLOOKUP(CONCATENATE($L$5,$B12,$C12),'CAP1'!$A$6:$N$107,14,FALSE),0)</f>
        <v>0</v>
      </c>
      <c r="M12" s="708">
        <f>_xlfn.IFNA(VLOOKUP(CONCATENATE(M$5,$B12,$C12),WEST!$A$6:$N$107,14,FALSE),0)</f>
        <v>0</v>
      </c>
      <c r="N12" s="708">
        <f>_xlfn.IFNA(VLOOKUP(CONCATENATE($N$5,$B12,$C12),MUR!$A$6:$N$95,14,FALSE),0)</f>
        <v>0</v>
      </c>
      <c r="O12" s="194">
        <f>_xlfn.IFNA(VLOOKUP(CONCATENATE($O$5,$B12,$C12),'SER1'!$A$6:$N$110,14,FALSE),0)</f>
        <v>0</v>
      </c>
      <c r="P12" s="194">
        <f>_xlfn.IFNA(VLOOKUP(CONCATENATE($P$5,$B12,$C12),'BUS1'!$A$6:$N$135,14,FALSE),0)</f>
        <v>0</v>
      </c>
      <c r="Q12" s="708">
        <f>_xlfn.IFNA(VLOOKUP(CONCATENATE($Q$5,$B12,$C12),'OG1'!$A$6:$N$135,14,FALSE),0)</f>
        <v>0</v>
      </c>
      <c r="R12" s="708">
        <f>_xlfn.IFNA(VLOOKUP(CONCATENATE($RR$5,$B12,$C12),'DRY1'!$A$6:$N$133,14,FALSE),0)</f>
        <v>0</v>
      </c>
      <c r="S12" s="708">
        <f>_xlfn.IFNA(VLOOKUP(CONCATENATE($S$5,$B12,$C12),DARD!G15,FALSE),0)</f>
        <v>0</v>
      </c>
      <c r="T12" s="708">
        <f>_xlfn.IFNA(VLOOKUP(CONCATENATE($T$5,$B12,$C12),'HO1'!$A$6:$N$56,14,FALSE),0)</f>
        <v>0</v>
      </c>
      <c r="U12" s="708">
        <f>_xlfn.IFNA(VLOOKUP(CONCATENATE($U$5,$B12,$C12),VIR!$A$6:$N$135,14,FALSE),0)</f>
        <v>0</v>
      </c>
      <c r="V12" s="708">
        <f>_xlfn.IFNA(VLOOKUP(CONCATENATE($UW$5,$B12,$C12),'BUS2'!$A$8:$N$135,14,FALSE),0)</f>
        <v>0</v>
      </c>
      <c r="W12" s="708">
        <f>_xlfn.IFNA(VLOOKUP(CONCATENATE($W$5,$B12,$C12),BEV!$A$8:$N$135,14,FALSE),0)</f>
        <v>0</v>
      </c>
      <c r="X12" s="194">
        <f>_xlfn.IFNA(VLOOKUP(CONCATENATE($X$5,$B12,$C12),'OG2'!$A$6:$N$133,14,FALSE),0)</f>
        <v>0</v>
      </c>
      <c r="Y12" s="708">
        <f>_xlfn.IFNA(VLOOKUP(CONCATENATE($Y$5,$B12,$C12),'SER2'!$A$6:$N$133,14,FALSE),0)</f>
        <v>7</v>
      </c>
      <c r="Z12" s="708">
        <f>_xlfn.IFNA(VLOOKUP(CONCATENATE($Z$5,$B12,$C12),'DRY2'!$A$6:$N$133,14,FALSE),0)</f>
        <v>0</v>
      </c>
      <c r="AA12" s="708">
        <f>_xlfn.IFNA(VLOOKUP(CONCATENATE($AA$5,$B12,$C12),'BUN1'!$A$6:$N$124,14,FALSE),0)</f>
        <v>0</v>
      </c>
      <c r="AB12" s="194">
        <f>_xlfn.IFNA(VLOOKUP(CONCATENATE($AB$5,$B12,$C12),BAL!$A$6:$N$124,14,FALSE),0)</f>
        <v>7</v>
      </c>
      <c r="AC12" s="708">
        <f>_xlfn.IFNA(VLOOKUP(CONCATENATE($AC$5,$B12,$C12),'MR1'!$A$6:$N$135,14,FALSE),0)</f>
        <v>0</v>
      </c>
      <c r="AD12" s="194">
        <f>_xlfn.IFNA(VLOOKUP(CONCATENATE($AD$5,$B12,$C12),'CAP2'!$A$6:$O$129,14,FALSE),0)</f>
        <v>0</v>
      </c>
      <c r="AE12" s="708">
        <f>_xlfn.IFNA(VLOOKUP(CONCATENATE($AE$5,$B12,$C12),'ESP2'!$A$6:$O$129,14,FALSE),0)</f>
        <v>0</v>
      </c>
      <c r="AF12" s="708">
        <f>_xlfn.IFNA(VLOOKUP(CONCATENATE($AF$5,$B12,$C12),'BUN2'!$A$6:$N$134,14,FALSE),0)</f>
        <v>0</v>
      </c>
      <c r="AG12" s="708">
        <f>_xlfn.IFNA(VLOOKUP(CONCATENATE($AG$5,$B12,$C12),SC!$A$6:$N$135,14,FALSE),0)</f>
        <v>0</v>
      </c>
      <c r="AH12" s="454">
        <f>_xlfn.IFNA(VLOOKUP(CONCATENATE($AH$5,$B12,$C12),'OG3'!$A$6:$N$131,14,FALSE),0)</f>
        <v>0</v>
      </c>
      <c r="AI12" s="454">
        <f>_xlfn.IFNA(VLOOKUP(CONCATENATE($AI$5,$B12,$C12),'MR2'!$A$6:$N$131,14,FALSE),0)</f>
        <v>0</v>
      </c>
      <c r="AJ12" s="708">
        <f>_xlfn.IFNA(VLOOKUP(CONCATENATE($AJ$5,$B12,$C12),'BUS3'!$A$6:$N$135,14,FALSE),0)</f>
        <v>0</v>
      </c>
      <c r="AK12" s="708">
        <f>_xlfn.IFNA(VLOOKUP(CONCATENATE($AK$5,$B12,$C12),'ESP4'!$A$6:$N$135,14,FALSE),0)</f>
        <v>0</v>
      </c>
      <c r="AL12" s="454">
        <f>_xlfn.IFNA(VLOOKUP(CONCATENATE($AL$5,$B12,$C12),FEST!$A$6:$N$133,14,FALSE),0)</f>
        <v>0</v>
      </c>
      <c r="AM12" s="454">
        <f>_xlfn.IFNA(VLOOKUP(CONCATENATE($AM$5,$B12,$C12),'MR3'!$A$6:$N$133,14,FALSE),0)</f>
        <v>0</v>
      </c>
      <c r="AN12" s="454">
        <f>_xlfn.IFNA(VLOOKUP(CONCATENATE($AN$5,$B12,$C12),'BUS4'!$A$6:$N$133,14,FALSE),0)</f>
        <v>0</v>
      </c>
      <c r="AO12" s="454"/>
      <c r="AP12" s="195"/>
      <c r="AQ12" s="195"/>
      <c r="AR12" s="195"/>
      <c r="AS12" s="195"/>
      <c r="AT12" s="195"/>
      <c r="AU12" s="402"/>
      <c r="AV12" s="196"/>
      <c r="AW12" s="77"/>
    </row>
    <row r="13" spans="1:92" x14ac:dyDescent="0.3">
      <c r="A13" s="822"/>
      <c r="B13" s="29" t="s">
        <v>257</v>
      </c>
      <c r="C13" s="30" t="s">
        <v>258</v>
      </c>
      <c r="D13" s="30"/>
      <c r="E13" s="30" t="s">
        <v>285</v>
      </c>
      <c r="F13" s="31">
        <v>45371</v>
      </c>
      <c r="G13" s="32">
        <v>10</v>
      </c>
      <c r="H13" s="33">
        <f t="shared" si="3"/>
        <v>3</v>
      </c>
      <c r="I13" s="34">
        <f t="shared" si="4"/>
        <v>20</v>
      </c>
      <c r="J13" s="32">
        <f t="shared" si="2"/>
        <v>1</v>
      </c>
      <c r="K13" s="708">
        <f>_xlfn.IFNA(VLOOKUP(CONCATENATE($K$5,$B13,$C13),'ESP1'!$A$6:$N$135,14,FALSE),0)</f>
        <v>7</v>
      </c>
      <c r="L13" s="708">
        <f>_xlfn.IFNA(VLOOKUP(CONCATENATE($L$5,$B13,$C13),'CAP1'!$A$6:$N$107,14,FALSE),0)</f>
        <v>0</v>
      </c>
      <c r="M13" s="708">
        <f>_xlfn.IFNA(VLOOKUP(CONCATENATE(M$5,$B13,$C13),WEST!$A$6:$N$107,14,FALSE),0)</f>
        <v>0</v>
      </c>
      <c r="N13" s="708">
        <f>_xlfn.IFNA(VLOOKUP(CONCATENATE($N$5,$B13,$C13),MUR!$A$6:$N$95,14,FALSE),0)</f>
        <v>0</v>
      </c>
      <c r="O13" s="194">
        <f>_xlfn.IFNA(VLOOKUP(CONCATENATE($O$5,$B13,$C13),'SER1'!$A$6:$N$110,14,FALSE),0)</f>
        <v>0</v>
      </c>
      <c r="P13" s="194">
        <f>_xlfn.IFNA(VLOOKUP(CONCATENATE($P$5,$B13,$C13),'BUS1'!$A$6:$N$135,14,FALSE),0)</f>
        <v>0</v>
      </c>
      <c r="Q13" s="708">
        <f>_xlfn.IFNA(VLOOKUP(CONCATENATE($Q$5,$B13,$C13),'OG1'!$A$6:$N$135,14,FALSE),0)</f>
        <v>0</v>
      </c>
      <c r="R13" s="708">
        <f>_xlfn.IFNA(VLOOKUP(CONCATENATE($RR$5,$B13,$C13),'DRY1'!$A$6:$N$133,14,FALSE),0)</f>
        <v>0</v>
      </c>
      <c r="S13" s="708">
        <f>_xlfn.IFNA(VLOOKUP(CONCATENATE($S$5,$B13,$C13),DARD!G16,FALSE),0)</f>
        <v>0</v>
      </c>
      <c r="T13" s="708">
        <f>_xlfn.IFNA(VLOOKUP(CONCATENATE($T$5,$B13,$C13),'HO1'!$A$6:$N$56,14,FALSE),0)</f>
        <v>0</v>
      </c>
      <c r="U13" s="708">
        <f>_xlfn.IFNA(VLOOKUP(CONCATENATE($U$5,$B13,$C13),VIR!$A$6:$N$135,14,FALSE),0)</f>
        <v>0</v>
      </c>
      <c r="V13" s="708">
        <f>_xlfn.IFNA(VLOOKUP(CONCATENATE($UW$5,$B13,$C13),'BUS2'!$A$8:$N$135,14,FALSE),0)</f>
        <v>0</v>
      </c>
      <c r="W13" s="708">
        <f>_xlfn.IFNA(VLOOKUP(CONCATENATE($W$5,$B13,$C13),BEV!$A$8:$N$135,14,FALSE),0)</f>
        <v>0</v>
      </c>
      <c r="X13" s="194">
        <f>_xlfn.IFNA(VLOOKUP(CONCATENATE($X$5,$B13,$C13),'OG2'!$A$6:$N$133,14,FALSE),0)</f>
        <v>7</v>
      </c>
      <c r="Y13" s="708">
        <f>_xlfn.IFNA(VLOOKUP(CONCATENATE($Y$5,$B13,$C13),'SER2'!$A$6:$N$133,14,FALSE),0)</f>
        <v>0</v>
      </c>
      <c r="Z13" s="708">
        <f>_xlfn.IFNA(VLOOKUP(CONCATENATE($Z$5,$B13,$C13),'DRY2'!$A$6:$N$133,14,FALSE),0)</f>
        <v>0</v>
      </c>
      <c r="AA13" s="708">
        <f>_xlfn.IFNA(VLOOKUP(CONCATENATE($AA$5,$B13,$C13),'BUN1'!$A$6:$N$124,14,FALSE),0)</f>
        <v>0</v>
      </c>
      <c r="AB13" s="194">
        <f>_xlfn.IFNA(VLOOKUP(CONCATENATE($AB$5,$B13,$C13),BAL!$A$6:$N$124,14,FALSE),0)</f>
        <v>0</v>
      </c>
      <c r="AC13" s="708">
        <f>_xlfn.IFNA(VLOOKUP(CONCATENATE($AC$5,$B13,$C13),'MR1'!$A$6:$N$135,14,FALSE),0)</f>
        <v>0</v>
      </c>
      <c r="AD13" s="194">
        <f>_xlfn.IFNA(VLOOKUP(CONCATENATE($AD$5,$B13,$C13),'CAP2'!$A$6:$O$129,14,FALSE),0)</f>
        <v>0</v>
      </c>
      <c r="AE13" s="708">
        <f>_xlfn.IFNA(VLOOKUP(CONCATENATE($AE$5,$B13,$C13),'ESP2'!$A$6:$O$129,14,FALSE),0)</f>
        <v>0</v>
      </c>
      <c r="AF13" s="708">
        <f>_xlfn.IFNA(VLOOKUP(CONCATENATE($AF$5,$B13,$C13),'BUN2'!$A$6:$N$134,14,FALSE),0)</f>
        <v>0</v>
      </c>
      <c r="AG13" s="708">
        <f>_xlfn.IFNA(VLOOKUP(CONCATENATE($AG$5,$B13,$C13),SC!$A$6:$N$135,14,FALSE),0)</f>
        <v>0</v>
      </c>
      <c r="AH13" s="454">
        <f>_xlfn.IFNA(VLOOKUP(CONCATENATE($AH$5,$B13,$C13),'OG3'!$A$6:$N$131,14,FALSE),0)</f>
        <v>6</v>
      </c>
      <c r="AI13" s="454">
        <f>_xlfn.IFNA(VLOOKUP(CONCATENATE($AI$5,$B13,$C13),'MR2'!$A$6:$N$131,14,FALSE),0)</f>
        <v>0</v>
      </c>
      <c r="AJ13" s="708">
        <f>_xlfn.IFNA(VLOOKUP(CONCATENATE($AJ$5,$B13,$C13),'BUS3'!$A$6:$N$135,14,FALSE),0)</f>
        <v>0</v>
      </c>
      <c r="AK13" s="708">
        <f>_xlfn.IFNA(VLOOKUP(CONCATENATE($AK$5,$B13,$C13),'ESP4'!$A$6:$N$135,14,FALSE),0)</f>
        <v>0</v>
      </c>
      <c r="AL13" s="454">
        <f>_xlfn.IFNA(VLOOKUP(CONCATENATE($AL$5,$B13,$C13),FEST!$A$6:$N$133,14,FALSE),0)</f>
        <v>0</v>
      </c>
      <c r="AM13" s="454">
        <f>_xlfn.IFNA(VLOOKUP(CONCATENATE($AM$5,$B13,$C13),'MR3'!$A$6:$N$133,14,FALSE),0)</f>
        <v>0</v>
      </c>
      <c r="AN13" s="454">
        <f>_xlfn.IFNA(VLOOKUP(CONCATENATE($AN$5,$B13,$C13),'BUS4'!$A$6:$N$133,14,FALSE),0)</f>
        <v>0</v>
      </c>
      <c r="AO13" s="454"/>
      <c r="AP13" s="195"/>
      <c r="AQ13" s="195"/>
      <c r="AR13" s="195"/>
      <c r="AS13" s="195"/>
      <c r="AT13" s="195"/>
      <c r="AU13" s="402"/>
      <c r="AV13" s="196"/>
      <c r="AW13" s="77"/>
    </row>
    <row r="14" spans="1:92" x14ac:dyDescent="0.3">
      <c r="A14" s="822"/>
      <c r="B14" s="29" t="s">
        <v>259</v>
      </c>
      <c r="C14" s="30" t="s">
        <v>260</v>
      </c>
      <c r="D14" s="30"/>
      <c r="E14" s="30" t="s">
        <v>224</v>
      </c>
      <c r="F14" s="31">
        <v>45371</v>
      </c>
      <c r="G14" s="32">
        <v>11</v>
      </c>
      <c r="H14" s="33">
        <f t="shared" si="3"/>
        <v>0</v>
      </c>
      <c r="I14" s="34">
        <f t="shared" si="4"/>
        <v>0</v>
      </c>
      <c r="J14" s="32">
        <f t="shared" si="2"/>
        <v>13</v>
      </c>
      <c r="K14" s="708">
        <f>_xlfn.IFNA(VLOOKUP(CONCATENATE($K$5,$B14,$C14),'ESP1'!$A$6:$N$135,14,FALSE),0)</f>
        <v>0</v>
      </c>
      <c r="L14" s="708">
        <f>_xlfn.IFNA(VLOOKUP(CONCATENATE($L$5,$B14,$C14),'CAP1'!$A$6:$N$107,14,FALSE),0)</f>
        <v>0</v>
      </c>
      <c r="M14" s="708">
        <f>_xlfn.IFNA(VLOOKUP(CONCATENATE(M$5,$B14,$C14),WEST!$A$6:$N$107,14,FALSE),0)</f>
        <v>0</v>
      </c>
      <c r="N14" s="708">
        <f>_xlfn.IFNA(VLOOKUP(CONCATENATE($N$5,$B14,$C14),MUR!$A$6:$N$95,14,FALSE),0)</f>
        <v>0</v>
      </c>
      <c r="O14" s="194">
        <f>_xlfn.IFNA(VLOOKUP(CONCATENATE($O$5,$B14,$C14),'SER1'!$A$6:$N$110,14,FALSE),0)</f>
        <v>0</v>
      </c>
      <c r="P14" s="194">
        <f>_xlfn.IFNA(VLOOKUP(CONCATENATE($P$5,$B14,$C14),'BUS1'!$A$6:$N$135,14,FALSE),0)</f>
        <v>0</v>
      </c>
      <c r="Q14" s="708">
        <f>_xlfn.IFNA(VLOOKUP(CONCATENATE($Q$5,$B14,$C14),'OG1'!$A$6:$N$135,14,FALSE),0)</f>
        <v>0</v>
      </c>
      <c r="R14" s="708">
        <f>_xlfn.IFNA(VLOOKUP(CONCATENATE($RR$5,$B14,$C14),'DRY1'!$A$6:$N$133,14,FALSE),0)</f>
        <v>0</v>
      </c>
      <c r="S14" s="708">
        <f>_xlfn.IFNA(VLOOKUP(CONCATENATE($S$5,$B14,$C14),DARD!G17,FALSE),0)</f>
        <v>0</v>
      </c>
      <c r="T14" s="708">
        <f>_xlfn.IFNA(VLOOKUP(CONCATENATE($T$5,$B14,$C14),'HO1'!$A$6:$N$56,14,FALSE),0)</f>
        <v>0</v>
      </c>
      <c r="U14" s="708">
        <f>_xlfn.IFNA(VLOOKUP(CONCATENATE($U$5,$B14,$C14),VIR!$A$6:$N$135,14,FALSE),0)</f>
        <v>0</v>
      </c>
      <c r="V14" s="708">
        <f>_xlfn.IFNA(VLOOKUP(CONCATENATE($UW$5,$B14,$C14),'BUS2'!$A$8:$N$135,14,FALSE),0)</f>
        <v>0</v>
      </c>
      <c r="W14" s="708">
        <f>_xlfn.IFNA(VLOOKUP(CONCATENATE($W$5,$B14,$C14),BEV!$A$8:$N$135,14,FALSE),0)</f>
        <v>0</v>
      </c>
      <c r="X14" s="194">
        <f>_xlfn.IFNA(VLOOKUP(CONCATENATE($X$5,$B14,$C14),'OG2'!$A$6:$N$133,14,FALSE),0)</f>
        <v>0</v>
      </c>
      <c r="Y14" s="708">
        <f>_xlfn.IFNA(VLOOKUP(CONCATENATE($Y$5,$B14,$C14),'SER2'!$A$6:$N$133,14,FALSE),0)</f>
        <v>0</v>
      </c>
      <c r="Z14" s="708">
        <f>_xlfn.IFNA(VLOOKUP(CONCATENATE($Z$5,$B14,$C14),'DRY2'!$A$6:$N$133,14,FALSE),0)</f>
        <v>0</v>
      </c>
      <c r="AA14" s="708">
        <f>_xlfn.IFNA(VLOOKUP(CONCATENATE($AA$5,$B14,$C14),'BUN1'!$A$6:$N$124,14,FALSE),0)</f>
        <v>0</v>
      </c>
      <c r="AB14" s="194">
        <f>_xlfn.IFNA(VLOOKUP(CONCATENATE($AB$5,$B14,$C14),BAL!$A$6:$N$124,14,FALSE),0)</f>
        <v>0</v>
      </c>
      <c r="AC14" s="708">
        <f>_xlfn.IFNA(VLOOKUP(CONCATENATE($AC$5,$B14,$C14),'MR1'!$A$6:$N$135,14,FALSE),0)</f>
        <v>0</v>
      </c>
      <c r="AD14" s="194">
        <f>_xlfn.IFNA(VLOOKUP(CONCATENATE($AD$5,$B14,$C14),'CAP2'!$A$6:$O$129,14,FALSE),0)</f>
        <v>0</v>
      </c>
      <c r="AE14" s="708">
        <f>_xlfn.IFNA(VLOOKUP(CONCATENATE($AE$5,$B14,$C14),'ESP2'!$A$6:$O$129,14,FALSE),0)</f>
        <v>0</v>
      </c>
      <c r="AF14" s="708">
        <f>_xlfn.IFNA(VLOOKUP(CONCATENATE($AF$5,$B14,$C14),'BUN2'!$A$6:$N$134,14,FALSE),0)</f>
        <v>0</v>
      </c>
      <c r="AG14" s="708">
        <f>_xlfn.IFNA(VLOOKUP(CONCATENATE($AG$5,$B14,$C14),SC!$A$6:$N$135,14,FALSE),0)</f>
        <v>0</v>
      </c>
      <c r="AH14" s="454">
        <f>_xlfn.IFNA(VLOOKUP(CONCATENATE($AH$5,$B14,$C14),'OG3'!$A$6:$N$131,14,FALSE),0)</f>
        <v>0</v>
      </c>
      <c r="AI14" s="454">
        <f>_xlfn.IFNA(VLOOKUP(CONCATENATE($AI$5,$B14,$C14),'MR2'!$A$6:$N$131,14,FALSE),0)</f>
        <v>0</v>
      </c>
      <c r="AJ14" s="708">
        <f>_xlfn.IFNA(VLOOKUP(CONCATENATE($AJ$5,$B14,$C14),'BUS3'!$A$6:$N$135,14,FALSE),0)</f>
        <v>0</v>
      </c>
      <c r="AK14" s="708">
        <f>_xlfn.IFNA(VLOOKUP(CONCATENATE($AK$5,$B14,$C14),'ESP4'!$A$6:$N$135,14,FALSE),0)</f>
        <v>0</v>
      </c>
      <c r="AL14" s="454">
        <f>_xlfn.IFNA(VLOOKUP(CONCATENATE($AL$5,$B14,$C14),FEST!$A$6:$N$133,14,FALSE),0)</f>
        <v>0</v>
      </c>
      <c r="AM14" s="454">
        <f>_xlfn.IFNA(VLOOKUP(CONCATENATE($AM$5,$B14,$C14),'MR3'!$A$6:$N$133,14,FALSE),0)</f>
        <v>0</v>
      </c>
      <c r="AN14" s="454">
        <f>_xlfn.IFNA(VLOOKUP(CONCATENATE($AN$5,$B14,$C14),'BUS4'!$A$6:$N$133,14,FALSE),0)</f>
        <v>0</v>
      </c>
      <c r="AO14" s="454"/>
      <c r="AP14" s="195"/>
      <c r="AQ14" s="195"/>
      <c r="AR14" s="195"/>
      <c r="AS14" s="195"/>
      <c r="AT14" s="195"/>
      <c r="AU14" s="402"/>
      <c r="AV14" s="196"/>
      <c r="AW14" s="77"/>
    </row>
    <row r="15" spans="1:92" x14ac:dyDescent="0.3">
      <c r="A15" s="822"/>
      <c r="B15" s="29" t="s">
        <v>261</v>
      </c>
      <c r="C15" s="30" t="s">
        <v>653</v>
      </c>
      <c r="D15" s="30"/>
      <c r="E15" s="30" t="s">
        <v>224</v>
      </c>
      <c r="F15" s="31">
        <v>45371</v>
      </c>
      <c r="G15" s="32">
        <v>9</v>
      </c>
      <c r="H15" s="33">
        <f t="shared" si="3"/>
        <v>0</v>
      </c>
      <c r="I15" s="34">
        <f t="shared" si="4"/>
        <v>0</v>
      </c>
      <c r="J15" s="32">
        <f t="shared" si="2"/>
        <v>13</v>
      </c>
      <c r="K15" s="708">
        <f>_xlfn.IFNA(VLOOKUP(CONCATENATE($K$5,$B15,$C15),'ESP1'!$A$6:$N$135,14,FALSE),0)</f>
        <v>0</v>
      </c>
      <c r="L15" s="708">
        <f>_xlfn.IFNA(VLOOKUP(CONCATENATE($L$5,$B15,$C15),'CAP1'!$A$6:$N$107,14,FALSE),0)</f>
        <v>0</v>
      </c>
      <c r="M15" s="708">
        <f>_xlfn.IFNA(VLOOKUP(CONCATENATE(M$5,$B15,$C15),WEST!$A$6:$N$107,14,FALSE),0)</f>
        <v>0</v>
      </c>
      <c r="N15" s="708">
        <f>_xlfn.IFNA(VLOOKUP(CONCATENATE($N$5,$B15,$C15),MUR!$A$6:$N$95,14,FALSE),0)</f>
        <v>0</v>
      </c>
      <c r="O15" s="194">
        <f>_xlfn.IFNA(VLOOKUP(CONCATENATE($O$5,$B15,$C15),'SER1'!$A$6:$N$110,14,FALSE),0)</f>
        <v>0</v>
      </c>
      <c r="P15" s="194">
        <f>_xlfn.IFNA(VLOOKUP(CONCATENATE($P$5,$B15,$C15),'BUS1'!$A$6:$N$135,14,FALSE),0)</f>
        <v>0</v>
      </c>
      <c r="Q15" s="708">
        <f>_xlfn.IFNA(VLOOKUP(CONCATENATE($Q$5,$B15,$C15),'OG1'!$A$6:$N$135,14,FALSE),0)</f>
        <v>0</v>
      </c>
      <c r="R15" s="708">
        <f>_xlfn.IFNA(VLOOKUP(CONCATENATE($RR$5,$B15,$C15),'DRY1'!$A$6:$N$133,14,FALSE),0)</f>
        <v>0</v>
      </c>
      <c r="S15" s="708">
        <f>_xlfn.IFNA(VLOOKUP(CONCATENATE($S$5,$B15,$C15),DARD!G18,FALSE),0)</f>
        <v>0</v>
      </c>
      <c r="T15" s="708">
        <f>_xlfn.IFNA(VLOOKUP(CONCATENATE($T$5,$B15,$C15),'HO1'!$A$6:$N$56,14,FALSE),0)</f>
        <v>0</v>
      </c>
      <c r="U15" s="708">
        <f>_xlfn.IFNA(VLOOKUP(CONCATENATE($U$5,$B15,$C15),VIR!$A$6:$N$135,14,FALSE),0)</f>
        <v>0</v>
      </c>
      <c r="V15" s="708">
        <f>_xlfn.IFNA(VLOOKUP(CONCATENATE($UW$5,$B15,$C15),'BUS2'!$A$8:$N$135,14,FALSE),0)</f>
        <v>0</v>
      </c>
      <c r="W15" s="708">
        <f>_xlfn.IFNA(VLOOKUP(CONCATENATE($W$5,$B15,$C15),BEV!$A$8:$N$135,14,FALSE),0)</f>
        <v>0</v>
      </c>
      <c r="X15" s="194">
        <f>_xlfn.IFNA(VLOOKUP(CONCATENATE($X$5,$B15,$C15),'OG2'!$A$6:$N$133,14,FALSE),0)</f>
        <v>0</v>
      </c>
      <c r="Y15" s="708">
        <f>_xlfn.IFNA(VLOOKUP(CONCATENATE($Y$5,$B15,$C15),'SER2'!$A$6:$N$133,14,FALSE),0)</f>
        <v>0</v>
      </c>
      <c r="Z15" s="708">
        <f>_xlfn.IFNA(VLOOKUP(CONCATENATE($Z$5,$B15,$C15),'DRY2'!$A$6:$N$133,14,FALSE),0)</f>
        <v>0</v>
      </c>
      <c r="AA15" s="708">
        <f>_xlfn.IFNA(VLOOKUP(CONCATENATE($AA$5,$B15,$C15),'BUN1'!$A$6:$N$124,14,FALSE),0)</f>
        <v>0</v>
      </c>
      <c r="AB15" s="194">
        <f>_xlfn.IFNA(VLOOKUP(CONCATENATE($AB$5,$B15,$C15),BAL!$A$6:$N$124,14,FALSE),0)</f>
        <v>0</v>
      </c>
      <c r="AC15" s="708">
        <f>_xlfn.IFNA(VLOOKUP(CONCATENATE($AC$5,$B15,$C15),'MR1'!$A$6:$N$135,14,FALSE),0)</f>
        <v>0</v>
      </c>
      <c r="AD15" s="194">
        <f>_xlfn.IFNA(VLOOKUP(CONCATENATE($AD$5,$B15,$C15),'CAP2'!$A$6:$O$129,14,FALSE),0)</f>
        <v>0</v>
      </c>
      <c r="AE15" s="708">
        <f>_xlfn.IFNA(VLOOKUP(CONCATENATE($AE$5,$B15,$C15),'ESP2'!$A$6:$O$129,14,FALSE),0)</f>
        <v>0</v>
      </c>
      <c r="AF15" s="708">
        <f>_xlfn.IFNA(VLOOKUP(CONCATENATE($AF$5,$B15,$C15),'BUN2'!$A$6:$N$134,14,FALSE),0)</f>
        <v>0</v>
      </c>
      <c r="AG15" s="708">
        <f>_xlfn.IFNA(VLOOKUP(CONCATENATE($AG$5,$B15,$C15),SC!$A$6:$N$135,14,FALSE),0)</f>
        <v>0</v>
      </c>
      <c r="AH15" s="454">
        <f>_xlfn.IFNA(VLOOKUP(CONCATENATE($AH$5,$B15,$C15),'OG3'!$A$6:$N$131,14,FALSE),0)</f>
        <v>0</v>
      </c>
      <c r="AI15" s="454">
        <f>_xlfn.IFNA(VLOOKUP(CONCATENATE($AI$5,$B15,$C15),'MR2'!$A$6:$N$131,14,FALSE),0)</f>
        <v>0</v>
      </c>
      <c r="AJ15" s="708">
        <f>_xlfn.IFNA(VLOOKUP(CONCATENATE($AJ$5,$B15,$C15),'BUS3'!$A$6:$N$135,14,FALSE),0)</f>
        <v>0</v>
      </c>
      <c r="AK15" s="708">
        <f>_xlfn.IFNA(VLOOKUP(CONCATENATE($AK$5,$B15,$C15),'ESP4'!$A$6:$N$135,14,FALSE),0)</f>
        <v>0</v>
      </c>
      <c r="AL15" s="454">
        <f>_xlfn.IFNA(VLOOKUP(CONCATENATE($AL$5,$B15,$C15),FEST!$A$6:$N$133,14,FALSE),0)</f>
        <v>0</v>
      </c>
      <c r="AM15" s="454">
        <f>_xlfn.IFNA(VLOOKUP(CONCATENATE($AM$5,$B15,$C15),'MR3'!$A$6:$N$133,14,FALSE),0)</f>
        <v>0</v>
      </c>
      <c r="AN15" s="454">
        <f>_xlfn.IFNA(VLOOKUP(CONCATENATE($AN$5,$B15,$C15),'BUS4'!$A$6:$N$133,14,FALSE),0)</f>
        <v>0</v>
      </c>
      <c r="AO15" s="454"/>
      <c r="AP15" s="195"/>
      <c r="AQ15" s="195"/>
      <c r="AR15" s="195"/>
      <c r="AS15" s="195"/>
      <c r="AT15" s="195"/>
      <c r="AU15" s="402"/>
      <c r="AV15" s="196"/>
      <c r="AW15" s="77"/>
    </row>
    <row r="16" spans="1:92" x14ac:dyDescent="0.3">
      <c r="A16" s="822"/>
      <c r="B16" s="29" t="s">
        <v>262</v>
      </c>
      <c r="C16" s="30" t="s">
        <v>263</v>
      </c>
      <c r="D16" s="30"/>
      <c r="E16" s="30" t="s">
        <v>224</v>
      </c>
      <c r="F16" s="31">
        <v>45371</v>
      </c>
      <c r="G16" s="32">
        <v>9</v>
      </c>
      <c r="H16" s="33">
        <f t="shared" si="3"/>
        <v>0</v>
      </c>
      <c r="I16" s="34">
        <f t="shared" si="4"/>
        <v>0</v>
      </c>
      <c r="J16" s="32">
        <f t="shared" si="2"/>
        <v>13</v>
      </c>
      <c r="K16" s="708">
        <f>_xlfn.IFNA(VLOOKUP(CONCATENATE($K$5,$B16,$C16),'ESP1'!$A$6:$N$135,14,FALSE),0)</f>
        <v>0</v>
      </c>
      <c r="L16" s="708">
        <f>_xlfn.IFNA(VLOOKUP(CONCATENATE($L$5,$B16,$C16),'CAP1'!$A$6:$N$107,14,FALSE),0)</f>
        <v>0</v>
      </c>
      <c r="M16" s="708">
        <f>_xlfn.IFNA(VLOOKUP(CONCATENATE(M$5,$B16,$C16),WEST!$A$6:$N$107,14,FALSE),0)</f>
        <v>0</v>
      </c>
      <c r="N16" s="708">
        <f>_xlfn.IFNA(VLOOKUP(CONCATENATE($N$5,$B16,$C16),MUR!$A$6:$N$95,14,FALSE),0)</f>
        <v>0</v>
      </c>
      <c r="O16" s="194">
        <f>_xlfn.IFNA(VLOOKUP(CONCATENATE($O$5,$B16,$C16),'SER1'!$A$6:$N$110,14,FALSE),0)</f>
        <v>0</v>
      </c>
      <c r="P16" s="194">
        <f>_xlfn.IFNA(VLOOKUP(CONCATENATE($P$5,$B16,$C16),'BUS1'!$A$6:$N$135,14,FALSE),0)</f>
        <v>0</v>
      </c>
      <c r="Q16" s="708">
        <f>_xlfn.IFNA(VLOOKUP(CONCATENATE($Q$5,$B16,$C16),'OG1'!$A$6:$N$135,14,FALSE),0)</f>
        <v>0</v>
      </c>
      <c r="R16" s="708">
        <f>_xlfn.IFNA(VLOOKUP(CONCATENATE($RR$5,$B16,$C16),'DRY1'!$A$6:$N$133,14,FALSE),0)</f>
        <v>0</v>
      </c>
      <c r="S16" s="708">
        <f>_xlfn.IFNA(VLOOKUP(CONCATENATE($S$5,$B16,$C16),DARD!G19,FALSE),0)</f>
        <v>0</v>
      </c>
      <c r="T16" s="708">
        <f>_xlfn.IFNA(VLOOKUP(CONCATENATE($T$5,$B16,$C16),'HO1'!$A$6:$N$56,14,FALSE),0)</f>
        <v>0</v>
      </c>
      <c r="U16" s="708">
        <f>_xlfn.IFNA(VLOOKUP(CONCATENATE($U$5,$B16,$C16),VIR!$A$6:$N$135,14,FALSE),0)</f>
        <v>0</v>
      </c>
      <c r="V16" s="708">
        <f>_xlfn.IFNA(VLOOKUP(CONCATENATE($UW$5,$B16,$C16),'BUS2'!$A$8:$N$135,14,FALSE),0)</f>
        <v>0</v>
      </c>
      <c r="W16" s="708">
        <f>_xlfn.IFNA(VLOOKUP(CONCATENATE($W$5,$B16,$C16),BEV!$A$8:$N$135,14,FALSE),0)</f>
        <v>0</v>
      </c>
      <c r="X16" s="194">
        <f>_xlfn.IFNA(VLOOKUP(CONCATENATE($X$5,$B16,$C16),'OG2'!$A$6:$N$133,14,FALSE),0)</f>
        <v>0</v>
      </c>
      <c r="Y16" s="708">
        <f>_xlfn.IFNA(VLOOKUP(CONCATENATE($Y$5,$B16,$C16),'SER2'!$A$6:$N$133,14,FALSE),0)</f>
        <v>0</v>
      </c>
      <c r="Z16" s="708">
        <f>_xlfn.IFNA(VLOOKUP(CONCATENATE($Z$5,$B16,$C16),'DRY2'!$A$6:$N$133,14,FALSE),0)</f>
        <v>0</v>
      </c>
      <c r="AA16" s="708">
        <f>_xlfn.IFNA(VLOOKUP(CONCATENATE($AA$5,$B16,$C16),'BUN1'!$A$6:$N$124,14,FALSE),0)</f>
        <v>0</v>
      </c>
      <c r="AB16" s="194">
        <f>_xlfn.IFNA(VLOOKUP(CONCATENATE($AB$5,$B16,$C16),BAL!$A$6:$N$124,14,FALSE),0)</f>
        <v>0</v>
      </c>
      <c r="AC16" s="708">
        <f>_xlfn.IFNA(VLOOKUP(CONCATENATE($AC$5,$B16,$C16),'MR1'!$A$6:$N$135,14,FALSE),0)</f>
        <v>0</v>
      </c>
      <c r="AD16" s="194">
        <f>_xlfn.IFNA(VLOOKUP(CONCATENATE($AD$5,$B16,$C16),'CAP2'!$A$6:$O$129,14,FALSE),0)</f>
        <v>0</v>
      </c>
      <c r="AE16" s="708">
        <f>_xlfn.IFNA(VLOOKUP(CONCATENATE($AE$5,$B16,$C16),'ESP2'!$A$6:$O$129,14,FALSE),0)</f>
        <v>0</v>
      </c>
      <c r="AF16" s="708">
        <f>_xlfn.IFNA(VLOOKUP(CONCATENATE($AF$5,$B16,$C16),'BUN2'!$A$6:$N$134,14,FALSE),0)</f>
        <v>0</v>
      </c>
      <c r="AG16" s="708">
        <f>_xlfn.IFNA(VLOOKUP(CONCATENATE($AG$5,$B16,$C16),SC!$A$6:$N$135,14,FALSE),0)</f>
        <v>0</v>
      </c>
      <c r="AH16" s="454">
        <f>_xlfn.IFNA(VLOOKUP(CONCATENATE($AH$5,$B16,$C16),'OG3'!$A$6:$N$131,14,FALSE),0)</f>
        <v>0</v>
      </c>
      <c r="AI16" s="454">
        <f>_xlfn.IFNA(VLOOKUP(CONCATENATE($AI$5,$B16,$C16),'MR2'!$A$6:$N$131,14,FALSE),0)</f>
        <v>0</v>
      </c>
      <c r="AJ16" s="708">
        <f>_xlfn.IFNA(VLOOKUP(CONCATENATE($AJ$5,$B16,$C16),'BUS3'!$A$6:$N$135,14,FALSE),0)</f>
        <v>0</v>
      </c>
      <c r="AK16" s="708">
        <f>_xlfn.IFNA(VLOOKUP(CONCATENATE($AK$5,$B16,$C16),'ESP4'!$A$6:$N$135,14,FALSE),0)</f>
        <v>0</v>
      </c>
      <c r="AL16" s="454">
        <f>_xlfn.IFNA(VLOOKUP(CONCATENATE($AL$5,$B16,$C16),FEST!$A$6:$N$133,14,FALSE),0)</f>
        <v>0</v>
      </c>
      <c r="AM16" s="454">
        <f>_xlfn.IFNA(VLOOKUP(CONCATENATE($AM$5,$B16,$C16),'MR3'!$A$6:$N$133,14,FALSE),0)</f>
        <v>0</v>
      </c>
      <c r="AN16" s="454">
        <f>_xlfn.IFNA(VLOOKUP(CONCATENATE($AN$5,$B16,$C16),'BUS4'!$A$6:$N$133,14,FALSE),0)</f>
        <v>0</v>
      </c>
      <c r="AO16" s="454"/>
      <c r="AP16" s="195"/>
      <c r="AQ16" s="195"/>
      <c r="AR16" s="195"/>
      <c r="AS16" s="195"/>
      <c r="AT16" s="195"/>
      <c r="AU16" s="402"/>
      <c r="AV16" s="196"/>
      <c r="AW16" s="77"/>
    </row>
    <row r="17" spans="1:49" x14ac:dyDescent="0.3">
      <c r="A17" s="822"/>
      <c r="B17" s="29" t="s">
        <v>42</v>
      </c>
      <c r="C17" s="30" t="s">
        <v>264</v>
      </c>
      <c r="D17" s="30" t="s">
        <v>265</v>
      </c>
      <c r="E17" s="30" t="s">
        <v>286</v>
      </c>
      <c r="F17" s="31">
        <v>45372</v>
      </c>
      <c r="G17" s="32">
        <v>13</v>
      </c>
      <c r="H17" s="33">
        <f t="shared" si="3"/>
        <v>1</v>
      </c>
      <c r="I17" s="34">
        <f t="shared" si="4"/>
        <v>6</v>
      </c>
      <c r="J17" s="32">
        <f t="shared" si="2"/>
        <v>7</v>
      </c>
      <c r="K17" s="708">
        <f>_xlfn.IFNA(VLOOKUP(CONCATENATE($K$5,$B17,$C17),'ESP1'!$A$6:$N$135,14,FALSE),0)</f>
        <v>0</v>
      </c>
      <c r="L17" s="708">
        <f>_xlfn.IFNA(VLOOKUP(CONCATENATE($L$5,$B17,$C17),'CAP1'!$A$6:$N$107,14,FALSE),0)</f>
        <v>6</v>
      </c>
      <c r="M17" s="708">
        <f>_xlfn.IFNA(VLOOKUP(CONCATENATE(M$5,$B17,$C17),WEST!$A$6:$N$107,14,FALSE),0)</f>
        <v>0</v>
      </c>
      <c r="N17" s="708">
        <f>_xlfn.IFNA(VLOOKUP(CONCATENATE($N$5,$B17,$C17),MUR!$A$6:$N$95,14,FALSE),0)</f>
        <v>0</v>
      </c>
      <c r="O17" s="194">
        <f>_xlfn.IFNA(VLOOKUP(CONCATENATE($O$5,$B17,$C17),'SER1'!$A$6:$N$110,14,FALSE),0)</f>
        <v>0</v>
      </c>
      <c r="P17" s="194">
        <f>_xlfn.IFNA(VLOOKUP(CONCATENATE($P$5,$B17,$C17),'BUS1'!$A$6:$N$135,14,FALSE),0)</f>
        <v>0</v>
      </c>
      <c r="Q17" s="708">
        <f>_xlfn.IFNA(VLOOKUP(CONCATENATE($Q$5,$B17,$C17),'OG1'!$A$6:$N$135,14,FALSE),0)</f>
        <v>0</v>
      </c>
      <c r="R17" s="708">
        <f>_xlfn.IFNA(VLOOKUP(CONCATENATE($RR$5,$B17,$C17),'DRY1'!$A$6:$N$133,14,FALSE),0)</f>
        <v>0</v>
      </c>
      <c r="S17" s="708">
        <f>_xlfn.IFNA(VLOOKUP(CONCATENATE($S$5,$B17,$C17),DARD!G20,FALSE),0)</f>
        <v>0</v>
      </c>
      <c r="T17" s="708">
        <f>_xlfn.IFNA(VLOOKUP(CONCATENATE($T$5,$B17,$C17),'HO1'!$A$6:$N$56,14,FALSE),0)</f>
        <v>0</v>
      </c>
      <c r="U17" s="708">
        <f>_xlfn.IFNA(VLOOKUP(CONCATENATE($U$5,$B17,$C17),VIR!$A$6:$N$135,14,FALSE),0)</f>
        <v>0</v>
      </c>
      <c r="V17" s="708">
        <f>_xlfn.IFNA(VLOOKUP(CONCATENATE($UW$5,$B17,$C17),'BUS2'!$A$8:$N$135,14,FALSE),0)</f>
        <v>0</v>
      </c>
      <c r="W17" s="708">
        <f>_xlfn.IFNA(VLOOKUP(CONCATENATE($W$5,$B17,$C17),BEV!$A$8:$N$135,14,FALSE),0)</f>
        <v>0</v>
      </c>
      <c r="X17" s="194">
        <f>_xlfn.IFNA(VLOOKUP(CONCATENATE($X$5,$B17,$C17),'OG2'!$A$6:$N$133,14,FALSE),0)</f>
        <v>0</v>
      </c>
      <c r="Y17" s="708">
        <f>_xlfn.IFNA(VLOOKUP(CONCATENATE($Y$5,$B17,$C17),'SER2'!$A$6:$N$133,14,FALSE),0)</f>
        <v>0</v>
      </c>
      <c r="Z17" s="708">
        <f>_xlfn.IFNA(VLOOKUP(CONCATENATE($Z$5,$B17,$C17),'DRY2'!$A$6:$N$133,14,FALSE),0)</f>
        <v>0</v>
      </c>
      <c r="AA17" s="708">
        <f>_xlfn.IFNA(VLOOKUP(CONCATENATE($AA$5,$B17,$C17),'BUN1'!$A$6:$N$124,14,FALSE),0)</f>
        <v>0</v>
      </c>
      <c r="AB17" s="194">
        <f>_xlfn.IFNA(VLOOKUP(CONCATENATE($AB$5,$B17,$C17),BAL!$A$6:$N$124,14,FALSE),0)</f>
        <v>0</v>
      </c>
      <c r="AC17" s="708">
        <f>_xlfn.IFNA(VLOOKUP(CONCATENATE($AC$5,$B17,$C17),'MR1'!$A$6:$N$135,14,FALSE),0)</f>
        <v>0</v>
      </c>
      <c r="AD17" s="194">
        <f>_xlfn.IFNA(VLOOKUP(CONCATENATE($AD$5,$B17,$C17),'CAP2'!$A$6:$O$129,14,FALSE),0)</f>
        <v>0</v>
      </c>
      <c r="AE17" s="708">
        <f>_xlfn.IFNA(VLOOKUP(CONCATENATE($AE$5,$B17,$C17),'ESP2'!$A$6:$O$129,14,FALSE),0)</f>
        <v>0</v>
      </c>
      <c r="AF17" s="708">
        <f>_xlfn.IFNA(VLOOKUP(CONCATENATE($AF$5,$B17,$C17),'BUN2'!$A$6:$N$134,14,FALSE),0)</f>
        <v>0</v>
      </c>
      <c r="AG17" s="708">
        <f>_xlfn.IFNA(VLOOKUP(CONCATENATE($AG$5,$B17,$C17),SC!$A$6:$N$135,14,FALSE),0)</f>
        <v>0</v>
      </c>
      <c r="AH17" s="454">
        <f>_xlfn.IFNA(VLOOKUP(CONCATENATE($AH$5,$B17,$C17),'OG3'!$A$6:$N$131,14,FALSE),0)</f>
        <v>0</v>
      </c>
      <c r="AI17" s="454">
        <f>_xlfn.IFNA(VLOOKUP(CONCATENATE($AI$5,$B17,$C17),'MR2'!$A$6:$N$131,14,FALSE),0)</f>
        <v>0</v>
      </c>
      <c r="AJ17" s="708">
        <f>_xlfn.IFNA(VLOOKUP(CONCATENATE($AJ$5,$B17,$C17),'BUS3'!$A$6:$N$135,14,FALSE),0)</f>
        <v>0</v>
      </c>
      <c r="AK17" s="708">
        <f>_xlfn.IFNA(VLOOKUP(CONCATENATE($AK$5,$B17,$C17),'ESP4'!$A$6:$N$135,14,FALSE),0)</f>
        <v>0</v>
      </c>
      <c r="AL17" s="454">
        <f>_xlfn.IFNA(VLOOKUP(CONCATENATE($AL$5,$B17,$C17),FEST!$A$6:$N$133,14,FALSE),0)</f>
        <v>0</v>
      </c>
      <c r="AM17" s="454">
        <f>_xlfn.IFNA(VLOOKUP(CONCATENATE($AM$5,$B17,$C17),'MR3'!$A$6:$N$133,14,FALSE),0)</f>
        <v>0</v>
      </c>
      <c r="AN17" s="454">
        <f>_xlfn.IFNA(VLOOKUP(CONCATENATE($AN$5,$B17,$C17),'BUS4'!$A$6:$N$133,14,FALSE),0)</f>
        <v>0</v>
      </c>
      <c r="AO17" s="454"/>
      <c r="AP17" s="195"/>
      <c r="AQ17" s="195"/>
      <c r="AR17" s="195"/>
      <c r="AS17" s="195"/>
      <c r="AT17" s="195"/>
      <c r="AU17" s="402"/>
      <c r="AV17" s="196"/>
      <c r="AW17" s="77"/>
    </row>
    <row r="18" spans="1:49" x14ac:dyDescent="0.3">
      <c r="A18" s="822"/>
      <c r="B18" s="29" t="s">
        <v>212</v>
      </c>
      <c r="C18" s="30" t="s">
        <v>267</v>
      </c>
      <c r="D18" s="30"/>
      <c r="E18" s="30" t="s">
        <v>201</v>
      </c>
      <c r="F18" s="31">
        <v>45376</v>
      </c>
      <c r="G18" s="32">
        <v>12</v>
      </c>
      <c r="H18" s="33">
        <f t="shared" si="3"/>
        <v>1</v>
      </c>
      <c r="I18" s="34">
        <f t="shared" si="4"/>
        <v>6</v>
      </c>
      <c r="J18" s="32">
        <f t="shared" si="2"/>
        <v>7</v>
      </c>
      <c r="K18" s="708">
        <f>_xlfn.IFNA(VLOOKUP(CONCATENATE($K$5,$B18,$C18),'ESP1'!$A$6:$N$135,14,FALSE),0)</f>
        <v>0</v>
      </c>
      <c r="L18" s="708">
        <f>_xlfn.IFNA(VLOOKUP(CONCATENATE($L$5,$B18,$C18),'CAP1'!$A$6:$N$107,14,FALSE),0)</f>
        <v>0</v>
      </c>
      <c r="M18" s="708">
        <f>_xlfn.IFNA(VLOOKUP(CONCATENATE(M$5,$B18,$C18),WEST!$A$6:$N$107,14,FALSE),0)</f>
        <v>0</v>
      </c>
      <c r="N18" s="708">
        <f>_xlfn.IFNA(VLOOKUP(CONCATENATE($N$5,$B18,$C18),MUR!$A$6:$N$95,14,FALSE),0)</f>
        <v>0</v>
      </c>
      <c r="O18" s="194">
        <f>_xlfn.IFNA(VLOOKUP(CONCATENATE($O$5,$B18,$C18),'SER1'!$A$6:$N$110,14,FALSE),0)</f>
        <v>0</v>
      </c>
      <c r="P18" s="194">
        <f>_xlfn.IFNA(VLOOKUP(CONCATENATE($P$5,$B18,$C18),'BUS1'!$A$6:$N$135,14,FALSE),0)</f>
        <v>0</v>
      </c>
      <c r="Q18" s="708">
        <f>_xlfn.IFNA(VLOOKUP(CONCATENATE($Q$5,$B18,$C18),'OG1'!$A$6:$N$135,14,FALSE),0)</f>
        <v>0</v>
      </c>
      <c r="R18" s="708">
        <f>_xlfn.IFNA(VLOOKUP(CONCATENATE($RR$5,$B18,$C18),'DRY1'!$A$6:$N$133,14,FALSE),0)</f>
        <v>0</v>
      </c>
      <c r="S18" s="708">
        <f>_xlfn.IFNA(VLOOKUP(CONCATENATE($S$5,$B18,$C18),DARD!G22,FALSE),0)</f>
        <v>0</v>
      </c>
      <c r="T18" s="708">
        <f>_xlfn.IFNA(VLOOKUP(CONCATENATE($T$5,$B18,$C18),'HO1'!$A$6:$N$56,14,FALSE),0)</f>
        <v>0</v>
      </c>
      <c r="U18" s="708">
        <f>_xlfn.IFNA(VLOOKUP(CONCATENATE($U$5,$B18,$C18),VIR!$A$6:$N$135,14,FALSE),0)</f>
        <v>0</v>
      </c>
      <c r="V18" s="708">
        <f>_xlfn.IFNA(VLOOKUP(CONCATENATE($UW$5,$B18,$C18),'BUS2'!$A$8:$N$135,14,FALSE),0)</f>
        <v>0</v>
      </c>
      <c r="W18" s="708">
        <f>_xlfn.IFNA(VLOOKUP(CONCATENATE($W$5,$B18,$C18),BEV!$A$8:$N$135,14,FALSE),0)</f>
        <v>0</v>
      </c>
      <c r="X18" s="194">
        <f>_xlfn.IFNA(VLOOKUP(CONCATENATE($X$5,$B18,$C18),'OG2'!$A$6:$N$133,14,FALSE),0)</f>
        <v>6</v>
      </c>
      <c r="Y18" s="708">
        <f>_xlfn.IFNA(VLOOKUP(CONCATENATE($Y$5,$B18,$C18),'SER2'!$A$6:$N$133,14,FALSE),0)</f>
        <v>0</v>
      </c>
      <c r="Z18" s="708">
        <f>_xlfn.IFNA(VLOOKUP(CONCATENATE($Z$5,$B18,$C18),'DRY2'!$A$6:$N$133,14,FALSE),0)</f>
        <v>0</v>
      </c>
      <c r="AA18" s="708">
        <f>_xlfn.IFNA(VLOOKUP(CONCATENATE($AA$5,$B18,$C18),'BUN1'!$A$6:$N$124,14,FALSE),0)</f>
        <v>0</v>
      </c>
      <c r="AB18" s="194">
        <f>_xlfn.IFNA(VLOOKUP(CONCATENATE($AB$5,$B18,$C18),BAL!$A$6:$N$124,14,FALSE),0)</f>
        <v>0</v>
      </c>
      <c r="AC18" s="708">
        <f>_xlfn.IFNA(VLOOKUP(CONCATENATE($AC$5,$B18,$C18),'MR1'!$A$6:$N$135,14,FALSE),0)</f>
        <v>0</v>
      </c>
      <c r="AD18" s="194">
        <f>_xlfn.IFNA(VLOOKUP(CONCATENATE($AD$5,$B18,$C18),'CAP2'!$A$6:$O$129,14,FALSE),0)</f>
        <v>0</v>
      </c>
      <c r="AE18" s="708">
        <f>_xlfn.IFNA(VLOOKUP(CONCATENATE($AE$5,$B18,$C18),'ESP2'!$A$6:$O$129,14,FALSE),0)</f>
        <v>0</v>
      </c>
      <c r="AF18" s="708">
        <f>_xlfn.IFNA(VLOOKUP(CONCATENATE($AF$5,$B18,$C18),'BUN2'!$A$6:$N$134,14,FALSE),0)</f>
        <v>0</v>
      </c>
      <c r="AG18" s="708">
        <f>_xlfn.IFNA(VLOOKUP(CONCATENATE($AG$5,$B18,$C18),SC!$A$6:$N$135,14,FALSE),0)</f>
        <v>0</v>
      </c>
      <c r="AH18" s="454">
        <f>_xlfn.IFNA(VLOOKUP(CONCATENATE($AH$5,$B18,$C18),'OG3'!$A$6:$N$131,14,FALSE),0)</f>
        <v>0</v>
      </c>
      <c r="AI18" s="454">
        <f>_xlfn.IFNA(VLOOKUP(CONCATENATE($AI$5,$B18,$C18),'MR2'!$A$6:$N$131,14,FALSE),0)</f>
        <v>0</v>
      </c>
      <c r="AJ18" s="708">
        <f>_xlfn.IFNA(VLOOKUP(CONCATENATE($AJ$5,$B18,$C18),'BUS3'!$A$6:$N$135,14,FALSE),0)</f>
        <v>0</v>
      </c>
      <c r="AK18" s="708">
        <f>_xlfn.IFNA(VLOOKUP(CONCATENATE($AK$5,$B18,$C18),'ESP4'!$A$6:$N$135,14,FALSE),0)</f>
        <v>0</v>
      </c>
      <c r="AL18" s="454">
        <f>_xlfn.IFNA(VLOOKUP(CONCATENATE($AL$5,$B18,$C18),FEST!$A$6:$N$133,14,FALSE),0)</f>
        <v>0</v>
      </c>
      <c r="AM18" s="454">
        <f>_xlfn.IFNA(VLOOKUP(CONCATENATE($AM$5,$B18,$C18),'MR3'!$A$6:$N$133,14,FALSE),0)</f>
        <v>0</v>
      </c>
      <c r="AN18" s="454">
        <f>_xlfn.IFNA(VLOOKUP(CONCATENATE($AN$5,$B18,$C18),'BUS4'!$A$6:$N$133,14,FALSE),0)</f>
        <v>0</v>
      </c>
      <c r="AO18" s="454"/>
      <c r="AP18" s="195"/>
      <c r="AQ18" s="195"/>
      <c r="AR18" s="195"/>
      <c r="AS18" s="195"/>
      <c r="AT18" s="195"/>
      <c r="AU18" s="402"/>
      <c r="AV18" s="196"/>
      <c r="AW18" s="77"/>
    </row>
    <row r="19" spans="1:49" x14ac:dyDescent="0.3">
      <c r="A19" s="822"/>
      <c r="B19" s="29" t="s">
        <v>268</v>
      </c>
      <c r="C19" s="30" t="s">
        <v>269</v>
      </c>
      <c r="D19" s="30"/>
      <c r="E19" s="30" t="s">
        <v>237</v>
      </c>
      <c r="F19" s="31">
        <v>45380</v>
      </c>
      <c r="G19" s="32">
        <v>11</v>
      </c>
      <c r="H19" s="33">
        <f t="shared" si="3"/>
        <v>0</v>
      </c>
      <c r="I19" s="34">
        <f t="shared" si="4"/>
        <v>0</v>
      </c>
      <c r="J19" s="32">
        <f t="shared" si="2"/>
        <v>13</v>
      </c>
      <c r="K19" s="708">
        <f>_xlfn.IFNA(VLOOKUP(CONCATENATE($K$5,$B19,$C19),'ESP1'!$A$6:$N$135,14,FALSE),0)</f>
        <v>0</v>
      </c>
      <c r="L19" s="708">
        <f>_xlfn.IFNA(VLOOKUP(CONCATENATE($L$5,$B19,$C19),'CAP1'!$A$6:$N$107,14,FALSE),0)</f>
        <v>0</v>
      </c>
      <c r="M19" s="708">
        <f>_xlfn.IFNA(VLOOKUP(CONCATENATE(M$5,$B19,$C19),WEST!$A$6:$N$107,14,FALSE),0)</f>
        <v>0</v>
      </c>
      <c r="N19" s="708">
        <f>_xlfn.IFNA(VLOOKUP(CONCATENATE($N$5,$B19,$C19),MUR!$A$6:$N$95,14,FALSE),0)</f>
        <v>0</v>
      </c>
      <c r="O19" s="194">
        <f>_xlfn.IFNA(VLOOKUP(CONCATENATE($O$5,$B19,$C19),'SER1'!$A$6:$N$110,14,FALSE),0)</f>
        <v>0</v>
      </c>
      <c r="P19" s="194">
        <f>_xlfn.IFNA(VLOOKUP(CONCATENATE($P$5,$B19,$C19),'BUS1'!$A$6:$N$135,14,FALSE),0)</f>
        <v>0</v>
      </c>
      <c r="Q19" s="708">
        <f>_xlfn.IFNA(VLOOKUP(CONCATENATE($Q$5,$B19,$C19),'OG1'!$A$6:$N$135,14,FALSE),0)</f>
        <v>0</v>
      </c>
      <c r="R19" s="708">
        <f>_xlfn.IFNA(VLOOKUP(CONCATENATE($RR$5,$B19,$C19),'DRY1'!$A$6:$N$133,14,FALSE),0)</f>
        <v>0</v>
      </c>
      <c r="S19" s="708">
        <f>_xlfn.IFNA(VLOOKUP(CONCATENATE($S$5,$B19,$C19),DARD!G23,FALSE),0)</f>
        <v>0</v>
      </c>
      <c r="T19" s="708">
        <f>_xlfn.IFNA(VLOOKUP(CONCATENATE($T$5,$B19,$C19),'HO1'!$A$6:$N$56,14,FALSE),0)</f>
        <v>0</v>
      </c>
      <c r="U19" s="708">
        <f>_xlfn.IFNA(VLOOKUP(CONCATENATE($U$5,$B19,$C19),VIR!$A$6:$N$135,14,FALSE),0)</f>
        <v>0</v>
      </c>
      <c r="V19" s="708">
        <f>_xlfn.IFNA(VLOOKUP(CONCATENATE($UW$5,$B19,$C19),'BUS2'!$A$8:$N$135,14,FALSE),0)</f>
        <v>0</v>
      </c>
      <c r="W19" s="708">
        <f>_xlfn.IFNA(VLOOKUP(CONCATENATE($W$5,$B19,$C19),BEV!$A$8:$N$135,14,FALSE),0)</f>
        <v>0</v>
      </c>
      <c r="X19" s="194">
        <f>_xlfn.IFNA(VLOOKUP(CONCATENATE($X$5,$B19,$C19),'OG2'!$A$6:$N$133,14,FALSE),0)</f>
        <v>0</v>
      </c>
      <c r="Y19" s="708">
        <f>_xlfn.IFNA(VLOOKUP(CONCATENATE($Y$5,$B19,$C19),'SER2'!$A$6:$N$133,14,FALSE),0)</f>
        <v>0</v>
      </c>
      <c r="Z19" s="708">
        <f>_xlfn.IFNA(VLOOKUP(CONCATENATE($Z$5,$B19,$C19),'DRY2'!$A$6:$N$133,14,FALSE),0)</f>
        <v>0</v>
      </c>
      <c r="AA19" s="708">
        <f>_xlfn.IFNA(VLOOKUP(CONCATENATE($AA$5,$B19,$C19),'BUN1'!$A$6:$N$124,14,FALSE),0)</f>
        <v>0</v>
      </c>
      <c r="AB19" s="194">
        <f>_xlfn.IFNA(VLOOKUP(CONCATENATE($AB$5,$B19,$C19),BAL!$A$6:$N$124,14,FALSE),0)</f>
        <v>0</v>
      </c>
      <c r="AC19" s="708">
        <f>_xlfn.IFNA(VLOOKUP(CONCATENATE($AC$5,$B19,$C19),'MR1'!$A$6:$N$135,14,FALSE),0)</f>
        <v>0</v>
      </c>
      <c r="AD19" s="194">
        <f>_xlfn.IFNA(VLOOKUP(CONCATENATE($AD$5,$B19,$C19),'CAP2'!$A$6:$O$129,14,FALSE),0)</f>
        <v>0</v>
      </c>
      <c r="AE19" s="708">
        <f>_xlfn.IFNA(VLOOKUP(CONCATENATE($AE$5,$B19,$C19),'ESP2'!$A$6:$O$129,14,FALSE),0)</f>
        <v>0</v>
      </c>
      <c r="AF19" s="708">
        <f>_xlfn.IFNA(VLOOKUP(CONCATENATE($AF$5,$B19,$C19),'BUN2'!$A$6:$N$134,14,FALSE),0)</f>
        <v>0</v>
      </c>
      <c r="AG19" s="708">
        <f>_xlfn.IFNA(VLOOKUP(CONCATENATE($AG$5,$B19,$C19),SC!$A$6:$N$135,14,FALSE),0)</f>
        <v>0</v>
      </c>
      <c r="AH19" s="454">
        <f>_xlfn.IFNA(VLOOKUP(CONCATENATE($AH$5,$B19,$C19),'OG3'!$A$6:$N$131,14,FALSE),0)</f>
        <v>0</v>
      </c>
      <c r="AI19" s="454">
        <f>_xlfn.IFNA(VLOOKUP(CONCATENATE($AI$5,$B19,$C19),'MR2'!$A$6:$N$131,14,FALSE),0)</f>
        <v>0</v>
      </c>
      <c r="AJ19" s="708">
        <f>_xlfn.IFNA(VLOOKUP(CONCATENATE($AJ$5,$B19,$C19),'BUS3'!$A$6:$N$135,14,FALSE),0)</f>
        <v>0</v>
      </c>
      <c r="AK19" s="708">
        <f>_xlfn.IFNA(VLOOKUP(CONCATENATE($AK$5,$B19,$C19),'ESP4'!$A$6:$N$135,14,FALSE),0)</f>
        <v>0</v>
      </c>
      <c r="AL19" s="454">
        <f>_xlfn.IFNA(VLOOKUP(CONCATENATE($AL$5,$B19,$C19),FEST!$A$6:$N$133,14,FALSE),0)</f>
        <v>0</v>
      </c>
      <c r="AM19" s="454">
        <f>_xlfn.IFNA(VLOOKUP(CONCATENATE($AM$5,$B19,$C19),'MR3'!$A$6:$N$133,14,FALSE),0)</f>
        <v>0</v>
      </c>
      <c r="AN19" s="454">
        <f>_xlfn.IFNA(VLOOKUP(CONCATENATE($AN$5,$B19,$C19),'BUS4'!$A$6:$N$133,14,FALSE),0)</f>
        <v>0</v>
      </c>
      <c r="AO19" s="454"/>
      <c r="AP19" s="195"/>
      <c r="AQ19" s="195"/>
      <c r="AR19" s="195"/>
      <c r="AS19" s="195"/>
      <c r="AT19" s="195"/>
      <c r="AU19" s="402"/>
      <c r="AV19" s="196"/>
      <c r="AW19" s="77"/>
    </row>
    <row r="20" spans="1:49" x14ac:dyDescent="0.3">
      <c r="A20" s="822"/>
      <c r="B20" s="29" t="s">
        <v>270</v>
      </c>
      <c r="C20" s="30" t="s">
        <v>271</v>
      </c>
      <c r="D20" s="30"/>
      <c r="E20" s="30" t="s">
        <v>197</v>
      </c>
      <c r="F20" s="31">
        <v>45388</v>
      </c>
      <c r="G20" s="32">
        <v>13</v>
      </c>
      <c r="H20" s="33">
        <f t="shared" si="3"/>
        <v>0</v>
      </c>
      <c r="I20" s="34">
        <f t="shared" si="4"/>
        <v>0</v>
      </c>
      <c r="J20" s="32">
        <f t="shared" si="2"/>
        <v>13</v>
      </c>
      <c r="K20" s="708">
        <f>_xlfn.IFNA(VLOOKUP(CONCATENATE($K$5,$B20,$C20),'ESP1'!$A$6:$N$135,14,FALSE),0)</f>
        <v>0</v>
      </c>
      <c r="L20" s="708">
        <f>_xlfn.IFNA(VLOOKUP(CONCATENATE($L$5,$B20,$C20),'CAP1'!$A$6:$N$107,14,FALSE),0)</f>
        <v>0</v>
      </c>
      <c r="M20" s="708">
        <f>_xlfn.IFNA(VLOOKUP(CONCATENATE(M$5,$B20,$C20),WEST!$A$6:$N$107,14,FALSE),0)</f>
        <v>0</v>
      </c>
      <c r="N20" s="708">
        <f>_xlfn.IFNA(VLOOKUP(CONCATENATE($N$5,$B20,$C20),MUR!$A$6:$N$95,14,FALSE),0)</f>
        <v>0</v>
      </c>
      <c r="O20" s="194">
        <f>_xlfn.IFNA(VLOOKUP(CONCATENATE($O$5,$B20,$C20),'SER1'!$A$6:$N$110,14,FALSE),0)</f>
        <v>0</v>
      </c>
      <c r="P20" s="194">
        <f>_xlfn.IFNA(VLOOKUP(CONCATENATE($P$5,$B20,$C20),'BUS1'!$A$6:$N$135,14,FALSE),0)</f>
        <v>0</v>
      </c>
      <c r="Q20" s="708">
        <f>_xlfn.IFNA(VLOOKUP(CONCATENATE($Q$5,$B20,$C20),'OG1'!$A$6:$N$135,14,FALSE),0)</f>
        <v>0</v>
      </c>
      <c r="R20" s="708">
        <f>_xlfn.IFNA(VLOOKUP(CONCATENATE($RR$5,$B20,$C20),'DRY1'!$A$6:$N$133,14,FALSE),0)</f>
        <v>0</v>
      </c>
      <c r="S20" s="708">
        <f>_xlfn.IFNA(VLOOKUP(CONCATENATE($S$5,$B20,$C20),DARD!G24,FALSE),0)</f>
        <v>0</v>
      </c>
      <c r="T20" s="708">
        <f>_xlfn.IFNA(VLOOKUP(CONCATENATE($T$5,$B20,$C20),'HO1'!$A$6:$N$56,14,FALSE),0)</f>
        <v>0</v>
      </c>
      <c r="U20" s="708">
        <f>_xlfn.IFNA(VLOOKUP(CONCATENATE($U$5,$B20,$C20),VIR!$A$6:$N$135,14,FALSE),0)</f>
        <v>0</v>
      </c>
      <c r="V20" s="708">
        <f>_xlfn.IFNA(VLOOKUP(CONCATENATE($UW$5,$B20,$C20),'BUS2'!$A$8:$N$135,14,FALSE),0)</f>
        <v>0</v>
      </c>
      <c r="W20" s="708">
        <f>_xlfn.IFNA(VLOOKUP(CONCATENATE($W$5,$B20,$C20),BEV!$A$8:$N$135,14,FALSE),0)</f>
        <v>0</v>
      </c>
      <c r="X20" s="194">
        <f>_xlfn.IFNA(VLOOKUP(CONCATENATE($X$5,$B20,$C20),'OG2'!$A$6:$N$133,14,FALSE),0)</f>
        <v>0</v>
      </c>
      <c r="Y20" s="708">
        <f>_xlfn.IFNA(VLOOKUP(CONCATENATE($Y$5,$B20,$C20),'SER2'!$A$6:$N$133,14,FALSE),0)</f>
        <v>0</v>
      </c>
      <c r="Z20" s="708">
        <f>_xlfn.IFNA(VLOOKUP(CONCATENATE($Z$5,$B20,$C20),'DRY2'!$A$6:$N$133,14,FALSE),0)</f>
        <v>0</v>
      </c>
      <c r="AA20" s="708">
        <f>_xlfn.IFNA(VLOOKUP(CONCATENATE($AA$5,$B20,$C20),'BUN1'!$A$6:$N$124,14,FALSE),0)</f>
        <v>0</v>
      </c>
      <c r="AB20" s="194">
        <f>_xlfn.IFNA(VLOOKUP(CONCATENATE($AB$5,$B20,$C20),BAL!$A$6:$N$124,14,FALSE),0)</f>
        <v>0</v>
      </c>
      <c r="AC20" s="708">
        <f>_xlfn.IFNA(VLOOKUP(CONCATENATE($AC$5,$B20,$C20),'MR1'!$A$6:$N$135,14,FALSE),0)</f>
        <v>0</v>
      </c>
      <c r="AD20" s="194">
        <f>_xlfn.IFNA(VLOOKUP(CONCATENATE($AD$5,$B20,$C20),'CAP2'!$A$6:$O$129,14,FALSE),0)</f>
        <v>0</v>
      </c>
      <c r="AE20" s="708">
        <f>_xlfn.IFNA(VLOOKUP(CONCATENATE($AE$5,$B20,$C20),'ESP2'!$A$6:$O$129,14,FALSE),0)</f>
        <v>0</v>
      </c>
      <c r="AF20" s="708">
        <f>_xlfn.IFNA(VLOOKUP(CONCATENATE($AF$5,$B20,$C20),'BUN2'!$A$6:$N$134,14,FALSE),0)</f>
        <v>0</v>
      </c>
      <c r="AG20" s="708">
        <f>_xlfn.IFNA(VLOOKUP(CONCATENATE($AG$5,$B20,$C20),SC!$A$6:$N$135,14,FALSE),0)</f>
        <v>0</v>
      </c>
      <c r="AH20" s="454">
        <f>_xlfn.IFNA(VLOOKUP(CONCATENATE($AH$5,$B20,$C20),'OG3'!$A$6:$N$131,14,FALSE),0)</f>
        <v>0</v>
      </c>
      <c r="AI20" s="454">
        <f>_xlfn.IFNA(VLOOKUP(CONCATENATE($AI$5,$B20,$C20),'MR2'!$A$6:$N$131,14,FALSE),0)</f>
        <v>0</v>
      </c>
      <c r="AJ20" s="708">
        <f>_xlfn.IFNA(VLOOKUP(CONCATENATE($AJ$5,$B20,$C20),'BUS3'!$A$6:$N$135,14,FALSE),0)</f>
        <v>0</v>
      </c>
      <c r="AK20" s="708">
        <f>_xlfn.IFNA(VLOOKUP(CONCATENATE($AK$5,$B20,$C20),'ESP4'!$A$6:$N$135,14,FALSE),0)</f>
        <v>0</v>
      </c>
      <c r="AL20" s="454">
        <f>_xlfn.IFNA(VLOOKUP(CONCATENATE($AL$5,$B20,$C20),FEST!$A$6:$N$133,14,FALSE),0)</f>
        <v>0</v>
      </c>
      <c r="AM20" s="454">
        <f>_xlfn.IFNA(VLOOKUP(CONCATENATE($AM$5,$B20,$C20),'MR3'!$A$6:$N$133,14,FALSE),0)</f>
        <v>0</v>
      </c>
      <c r="AN20" s="454">
        <f>_xlfn.IFNA(VLOOKUP(CONCATENATE($AN$5,$B20,$C20),'BUS4'!$A$6:$N$133,14,FALSE),0)</f>
        <v>0</v>
      </c>
      <c r="AO20" s="454"/>
      <c r="AP20" s="195"/>
      <c r="AQ20" s="195"/>
      <c r="AR20" s="195"/>
      <c r="AS20" s="195"/>
      <c r="AT20" s="195"/>
      <c r="AU20" s="402"/>
      <c r="AV20" s="196"/>
      <c r="AW20" s="77"/>
    </row>
    <row r="21" spans="1:49" ht="14.4" thickBot="1" x14ac:dyDescent="0.35">
      <c r="A21" s="822"/>
      <c r="B21" s="29" t="s">
        <v>221</v>
      </c>
      <c r="C21" s="30" t="s">
        <v>222</v>
      </c>
      <c r="D21" s="30"/>
      <c r="E21" s="30" t="s">
        <v>224</v>
      </c>
      <c r="F21" s="31">
        <v>45389</v>
      </c>
      <c r="G21" s="32">
        <v>12</v>
      </c>
      <c r="H21" s="33">
        <f t="shared" si="3"/>
        <v>0</v>
      </c>
      <c r="I21" s="34">
        <f t="shared" si="4"/>
        <v>0</v>
      </c>
      <c r="J21" s="32">
        <f t="shared" si="2"/>
        <v>13</v>
      </c>
      <c r="K21" s="708">
        <f>_xlfn.IFNA(VLOOKUP(CONCATENATE($K$5,$B21,$C21),'ESP1'!$A$6:$N$135,14,FALSE),0)</f>
        <v>0</v>
      </c>
      <c r="L21" s="708">
        <f>_xlfn.IFNA(VLOOKUP(CONCATENATE($L$5,$B21,$C21),'CAP1'!$A$6:$N$107,14,FALSE),0)</f>
        <v>0</v>
      </c>
      <c r="M21" s="708">
        <f>_xlfn.IFNA(VLOOKUP(CONCATENATE(M$5,$B21,$C21),WEST!$A$6:$N$107,14,FALSE),0)</f>
        <v>0</v>
      </c>
      <c r="N21" s="708">
        <f>_xlfn.IFNA(VLOOKUP(CONCATENATE($N$5,$B21,$C21),MUR!$A$6:$N$95,14,FALSE),0)</f>
        <v>0</v>
      </c>
      <c r="O21" s="194">
        <f>_xlfn.IFNA(VLOOKUP(CONCATENATE($O$5,$B21,$C21),'SER1'!$A$6:$N$110,14,FALSE),0)</f>
        <v>0</v>
      </c>
      <c r="P21" s="194">
        <f>_xlfn.IFNA(VLOOKUP(CONCATENATE($P$5,$B21,$C21),'BUS1'!$A$6:$N$135,14,FALSE),0)</f>
        <v>0</v>
      </c>
      <c r="Q21" s="708">
        <f>_xlfn.IFNA(VLOOKUP(CONCATENATE($Q$5,$B21,$C21),'OG1'!$A$6:$N$135,14,FALSE),0)</f>
        <v>0</v>
      </c>
      <c r="R21" s="708">
        <f>_xlfn.IFNA(VLOOKUP(CONCATENATE($RR$5,$B21,$C21),'DRY1'!$A$6:$N$133,14,FALSE),0)</f>
        <v>0</v>
      </c>
      <c r="S21" s="708">
        <f>_xlfn.IFNA(VLOOKUP(CONCATENATE($S$5,$B21,$C21),DARD!G25,FALSE),0)</f>
        <v>0</v>
      </c>
      <c r="T21" s="708">
        <f>_xlfn.IFNA(VLOOKUP(CONCATENATE($T$5,$B21,$C21),'HO1'!$A$6:$N$56,14,FALSE),0)</f>
        <v>0</v>
      </c>
      <c r="U21" s="708">
        <f>_xlfn.IFNA(VLOOKUP(CONCATENATE($U$5,$B21,$C21),VIR!$A$6:$N$135,14,FALSE),0)</f>
        <v>0</v>
      </c>
      <c r="V21" s="708">
        <f>_xlfn.IFNA(VLOOKUP(CONCATENATE($UW$5,$B21,$C21),'BUS2'!$A$8:$N$135,14,FALSE),0)</f>
        <v>0</v>
      </c>
      <c r="W21" s="708">
        <f>_xlfn.IFNA(VLOOKUP(CONCATENATE($W$5,$B21,$C21),BEV!$A$8:$N$135,14,FALSE),0)</f>
        <v>0</v>
      </c>
      <c r="X21" s="194">
        <f>_xlfn.IFNA(VLOOKUP(CONCATENATE($X$5,$B21,$C21),'OG2'!$A$6:$N$133,14,FALSE),0)</f>
        <v>0</v>
      </c>
      <c r="Y21" s="708">
        <f>_xlfn.IFNA(VLOOKUP(CONCATENATE($Y$5,$B21,$C21),'SER2'!$A$6:$N$133,14,FALSE),0)</f>
        <v>0</v>
      </c>
      <c r="Z21" s="708">
        <f>_xlfn.IFNA(VLOOKUP(CONCATENATE($Z$5,$B21,$C21),'DRY2'!$A$6:$N$133,14,FALSE),0)</f>
        <v>0</v>
      </c>
      <c r="AA21" s="708">
        <f>_xlfn.IFNA(VLOOKUP(CONCATENATE($AA$5,$B21,$C21),'BUN1'!$A$6:$N$124,14,FALSE),0)</f>
        <v>0</v>
      </c>
      <c r="AB21" s="194">
        <f>_xlfn.IFNA(VLOOKUP(CONCATENATE($AB$5,$B21,$C21),BAL!$A$6:$N$124,14,FALSE),0)</f>
        <v>0</v>
      </c>
      <c r="AC21" s="708">
        <f>_xlfn.IFNA(VLOOKUP(CONCATENATE($AC$5,$B21,$C21),'MR1'!$A$6:$N$135,14,FALSE),0)</f>
        <v>0</v>
      </c>
      <c r="AD21" s="194">
        <f>_xlfn.IFNA(VLOOKUP(CONCATENATE($AD$5,$B21,$C21),'CAP2'!$A$6:$O$129,14,FALSE),0)</f>
        <v>0</v>
      </c>
      <c r="AE21" s="708">
        <f>_xlfn.IFNA(VLOOKUP(CONCATENATE($AE$5,$B21,$C21),'ESP2'!$A$6:$O$129,14,FALSE),0)</f>
        <v>0</v>
      </c>
      <c r="AF21" s="708">
        <f>_xlfn.IFNA(VLOOKUP(CONCATENATE($AF$5,$B21,$C21),'BUN2'!$A$6:$N$134,14,FALSE),0)</f>
        <v>0</v>
      </c>
      <c r="AG21" s="708">
        <f>_xlfn.IFNA(VLOOKUP(CONCATENATE($AG$5,$B21,$C21),SC!$A$6:$N$135,14,FALSE),0)</f>
        <v>0</v>
      </c>
      <c r="AH21" s="454">
        <f>_xlfn.IFNA(VLOOKUP(CONCATENATE($AH$5,$B21,$C21),'OG3'!$A$6:$N$131,14,FALSE),0)</f>
        <v>0</v>
      </c>
      <c r="AI21" s="454">
        <f>_xlfn.IFNA(VLOOKUP(CONCATENATE($AI$5,$B21,$C21),'MR2'!$A$6:$N$131,14,FALSE),0)</f>
        <v>0</v>
      </c>
      <c r="AJ21" s="708">
        <f>_xlfn.IFNA(VLOOKUP(CONCATENATE($AJ$5,$B21,$C21),'BUS3'!$A$6:$N$135,14,FALSE),0)</f>
        <v>0</v>
      </c>
      <c r="AK21" s="708">
        <f>_xlfn.IFNA(VLOOKUP(CONCATENATE($AK$5,$B21,$C21),'ESP4'!$A$6:$N$135,14,FALSE),0)</f>
        <v>0</v>
      </c>
      <c r="AL21" s="454">
        <f>_xlfn.IFNA(VLOOKUP(CONCATENATE($AL$5,$B21,$C21),FEST!$A$6:$N$133,14,FALSE),0)</f>
        <v>0</v>
      </c>
      <c r="AM21" s="454">
        <f>_xlfn.IFNA(VLOOKUP(CONCATENATE($AM$5,$B21,$C21),'MR3'!$A$6:$N$133,14,FALSE),0)</f>
        <v>0</v>
      </c>
      <c r="AN21" s="454">
        <f>_xlfn.IFNA(VLOOKUP(CONCATENATE($AN$5,$B21,$C21),'BUS4'!$A$6:$N$133,14,FALSE),0)</f>
        <v>0</v>
      </c>
      <c r="AO21" s="454"/>
      <c r="AP21" s="195"/>
      <c r="AQ21" s="195"/>
      <c r="AR21" s="195"/>
      <c r="AS21" s="195"/>
      <c r="AT21" s="195"/>
      <c r="AU21" s="402"/>
      <c r="AV21" s="436"/>
      <c r="AW21" s="77"/>
    </row>
    <row r="22" spans="1:49" x14ac:dyDescent="0.3">
      <c r="A22" s="822"/>
      <c r="B22" s="29" t="s">
        <v>272</v>
      </c>
      <c r="C22" s="30" t="s">
        <v>273</v>
      </c>
      <c r="D22" s="30"/>
      <c r="E22" s="30" t="s">
        <v>238</v>
      </c>
      <c r="F22" s="31">
        <v>45399</v>
      </c>
      <c r="G22" s="32">
        <v>12</v>
      </c>
      <c r="H22" s="33">
        <f t="shared" si="3"/>
        <v>0</v>
      </c>
      <c r="I22" s="34">
        <f t="shared" si="4"/>
        <v>0</v>
      </c>
      <c r="J22" s="32">
        <f t="shared" si="2"/>
        <v>13</v>
      </c>
      <c r="K22" s="708">
        <f>_xlfn.IFNA(VLOOKUP(CONCATENATE($K$5,$B22,$C22),'ESP1'!$A$6:$N$135,14,FALSE),0)</f>
        <v>0</v>
      </c>
      <c r="L22" s="708">
        <f>_xlfn.IFNA(VLOOKUP(CONCATENATE($L$5,$B22,$C22),'CAP1'!$A$6:$N$107,14,FALSE),0)</f>
        <v>0</v>
      </c>
      <c r="M22" s="708">
        <f>_xlfn.IFNA(VLOOKUP(CONCATENATE(M$5,$B22,$C22),WEST!$A$6:$N$107,14,FALSE),0)</f>
        <v>0</v>
      </c>
      <c r="N22" s="708">
        <f>_xlfn.IFNA(VLOOKUP(CONCATENATE($N$5,$B22,$C22),MUR!$A$6:$N$95,14,FALSE),0)</f>
        <v>0</v>
      </c>
      <c r="O22" s="194">
        <f>_xlfn.IFNA(VLOOKUP(CONCATENATE($O$5,$B22,$C22),'SER1'!$A$6:$N$110,14,FALSE),0)</f>
        <v>0</v>
      </c>
      <c r="P22" s="194">
        <f>_xlfn.IFNA(VLOOKUP(CONCATENATE($P$5,$B22,$C22),'BUS1'!$A$6:$N$135,14,FALSE),0)</f>
        <v>0</v>
      </c>
      <c r="Q22" s="708">
        <f>_xlfn.IFNA(VLOOKUP(CONCATENATE($Q$5,$B22,$C22),'OG1'!$A$6:$N$135,14,FALSE),0)</f>
        <v>0</v>
      </c>
      <c r="R22" s="708">
        <f>_xlfn.IFNA(VLOOKUP(CONCATENATE($RR$5,$B22,$C22),'DRY1'!$A$6:$N$133,14,FALSE),0)</f>
        <v>0</v>
      </c>
      <c r="S22" s="708">
        <f>_xlfn.IFNA(VLOOKUP(CONCATENATE($S$5,$B22,$C22),DARD!G26,FALSE),0)</f>
        <v>0</v>
      </c>
      <c r="T22" s="708">
        <f>_xlfn.IFNA(VLOOKUP(CONCATENATE($T$5,$B22,$C22),'HO1'!$A$6:$N$56,14,FALSE),0)</f>
        <v>0</v>
      </c>
      <c r="U22" s="708">
        <f>_xlfn.IFNA(VLOOKUP(CONCATENATE($U$5,$B22,$C22),VIR!$A$6:$N$135,14,FALSE),0)</f>
        <v>0</v>
      </c>
      <c r="V22" s="708">
        <f>_xlfn.IFNA(VLOOKUP(CONCATENATE($UW$5,$B22,$C22),'BUS2'!$A$8:$N$135,14,FALSE),0)</f>
        <v>0</v>
      </c>
      <c r="W22" s="708">
        <f>_xlfn.IFNA(VLOOKUP(CONCATENATE($W$5,$B22,$C22),BEV!$A$8:$N$135,14,FALSE),0)</f>
        <v>0</v>
      </c>
      <c r="X22" s="194">
        <f>_xlfn.IFNA(VLOOKUP(CONCATENATE($X$5,$B22,$C22),'OG2'!$A$6:$N$133,14,FALSE),0)</f>
        <v>0</v>
      </c>
      <c r="Y22" s="708">
        <f>_xlfn.IFNA(VLOOKUP(CONCATENATE($Y$5,$B22,$C22),'SER2'!$A$6:$N$133,14,FALSE),0)</f>
        <v>0</v>
      </c>
      <c r="Z22" s="708">
        <f>_xlfn.IFNA(VLOOKUP(CONCATENATE($Z$5,$B22,$C22),'DRY2'!$A$6:$N$133,14,FALSE),0)</f>
        <v>0</v>
      </c>
      <c r="AA22" s="708">
        <f>_xlfn.IFNA(VLOOKUP(CONCATENATE($AA$5,$B22,$C22),'BUN1'!$A$6:$N$124,14,FALSE),0)</f>
        <v>0</v>
      </c>
      <c r="AB22" s="194">
        <f>_xlfn.IFNA(VLOOKUP(CONCATENATE($AB$5,$B22,$C22),BAL!$A$6:$N$124,14,FALSE),0)</f>
        <v>0</v>
      </c>
      <c r="AC22" s="708">
        <f>_xlfn.IFNA(VLOOKUP(CONCATENATE($AC$5,$B22,$C22),'MR1'!$A$6:$N$135,14,FALSE),0)</f>
        <v>0</v>
      </c>
      <c r="AD22" s="194">
        <f>_xlfn.IFNA(VLOOKUP(CONCATENATE($AD$5,$B22,$C22),'CAP2'!$A$6:$O$129,14,FALSE),0)</f>
        <v>0</v>
      </c>
      <c r="AE22" s="708">
        <f>_xlfn.IFNA(VLOOKUP(CONCATENATE($AE$5,$B22,$C22),'ESP2'!$A$6:$O$129,14,FALSE),0)</f>
        <v>0</v>
      </c>
      <c r="AF22" s="708">
        <f>_xlfn.IFNA(VLOOKUP(CONCATENATE($AF$5,$B22,$C22),'BUN2'!$A$6:$N$134,14,FALSE),0)</f>
        <v>0</v>
      </c>
      <c r="AG22" s="708">
        <f>_xlfn.IFNA(VLOOKUP(CONCATENATE($AG$5,$B22,$C22),SC!$A$6:$N$135,14,FALSE),0)</f>
        <v>0</v>
      </c>
      <c r="AH22" s="454">
        <f>_xlfn.IFNA(VLOOKUP(CONCATENATE($AH$5,$B22,$C22),'OG3'!$A$6:$N$131,14,FALSE),0)</f>
        <v>0</v>
      </c>
      <c r="AI22" s="454">
        <f>_xlfn.IFNA(VLOOKUP(CONCATENATE($AI$5,$B22,$C22),'MR2'!$A$6:$N$131,14,FALSE),0)</f>
        <v>0</v>
      </c>
      <c r="AJ22" s="708">
        <f>_xlfn.IFNA(VLOOKUP(CONCATENATE($AJ$5,$B22,$C22),'BUS3'!$A$6:$N$135,14,FALSE),0)</f>
        <v>0</v>
      </c>
      <c r="AK22" s="708">
        <f>_xlfn.IFNA(VLOOKUP(CONCATENATE($AK$5,$B22,$C22),'ESP4'!$A$6:$N$135,14,FALSE),0)</f>
        <v>0</v>
      </c>
      <c r="AL22" s="454">
        <f>_xlfn.IFNA(VLOOKUP(CONCATENATE($AL$5,$B22,$C22),FEST!$A$6:$N$133,14,FALSE),0)</f>
        <v>0</v>
      </c>
      <c r="AM22" s="454">
        <f>_xlfn.IFNA(VLOOKUP(CONCATENATE($AM$5,$B22,$C22),'MR3'!$A$6:$N$133,14,FALSE),0)</f>
        <v>0</v>
      </c>
      <c r="AN22" s="454">
        <f>_xlfn.IFNA(VLOOKUP(CONCATENATE($AN$5,$B22,$C22),'BUS4'!$A$6:$N$133,14,FALSE),0)</f>
        <v>0</v>
      </c>
      <c r="AO22" s="454"/>
      <c r="AP22" s="195"/>
      <c r="AQ22" s="195"/>
      <c r="AR22" s="195"/>
      <c r="AS22" s="195"/>
      <c r="AT22" s="195"/>
      <c r="AU22" s="402"/>
      <c r="AV22" s="221"/>
      <c r="AW22" s="77"/>
    </row>
    <row r="23" spans="1:49" x14ac:dyDescent="0.3">
      <c r="A23" s="822"/>
      <c r="B23" s="29" t="s">
        <v>274</v>
      </c>
      <c r="C23" s="30" t="s">
        <v>275</v>
      </c>
      <c r="D23" s="30"/>
      <c r="E23" s="30" t="s">
        <v>238</v>
      </c>
      <c r="F23" s="31">
        <v>45399</v>
      </c>
      <c r="G23" s="32">
        <v>9</v>
      </c>
      <c r="H23" s="33">
        <f t="shared" si="3"/>
        <v>0</v>
      </c>
      <c r="I23" s="34">
        <f t="shared" si="4"/>
        <v>0</v>
      </c>
      <c r="J23" s="32">
        <f t="shared" si="2"/>
        <v>13</v>
      </c>
      <c r="K23" s="708">
        <f>_xlfn.IFNA(VLOOKUP(CONCATENATE($K$5,$B23,$C23),'ESP1'!$A$6:$N$135,14,FALSE),0)</f>
        <v>0</v>
      </c>
      <c r="L23" s="708">
        <f>_xlfn.IFNA(VLOOKUP(CONCATENATE($L$5,$B23,$C23),'CAP1'!$A$6:$N$107,14,FALSE),0)</f>
        <v>0</v>
      </c>
      <c r="M23" s="708">
        <f>_xlfn.IFNA(VLOOKUP(CONCATENATE(M$5,$B23,$C23),WEST!$A$6:$N$107,14,FALSE),0)</f>
        <v>0</v>
      </c>
      <c r="N23" s="708">
        <f>_xlfn.IFNA(VLOOKUP(CONCATENATE($N$5,$B23,$C23),MUR!$A$6:$N$95,14,FALSE),0)</f>
        <v>0</v>
      </c>
      <c r="O23" s="194">
        <f>_xlfn.IFNA(VLOOKUP(CONCATENATE($O$5,$B23,$C23),'SER1'!$A$6:$N$110,14,FALSE),0)</f>
        <v>0</v>
      </c>
      <c r="P23" s="194">
        <f>_xlfn.IFNA(VLOOKUP(CONCATENATE($P$5,$B23,$C23),'BUS1'!$A$6:$N$135,14,FALSE),0)</f>
        <v>0</v>
      </c>
      <c r="Q23" s="708">
        <f>_xlfn.IFNA(VLOOKUP(CONCATENATE($Q$5,$B23,$C23),'OG1'!$A$6:$N$135,14,FALSE),0)</f>
        <v>0</v>
      </c>
      <c r="R23" s="708">
        <f>_xlfn.IFNA(VLOOKUP(CONCATENATE($RR$5,$B23,$C23),'DRY1'!$A$6:$N$133,14,FALSE),0)</f>
        <v>0</v>
      </c>
      <c r="S23" s="708">
        <f>_xlfn.IFNA(VLOOKUP(CONCATENATE($S$5,$B23,$C23),DARD!G27,FALSE),0)</f>
        <v>0</v>
      </c>
      <c r="T23" s="708">
        <f>_xlfn.IFNA(VLOOKUP(CONCATENATE($T$5,$B23,$C23),'HO1'!$A$6:$N$56,14,FALSE),0)</f>
        <v>0</v>
      </c>
      <c r="U23" s="708">
        <f>_xlfn.IFNA(VLOOKUP(CONCATENATE($U$5,$B23,$C23),VIR!$A$6:$N$135,14,FALSE),0)</f>
        <v>0</v>
      </c>
      <c r="V23" s="708">
        <f>_xlfn.IFNA(VLOOKUP(CONCATENATE($UW$5,$B23,$C23),'BUS2'!$A$8:$N$135,14,FALSE),0)</f>
        <v>0</v>
      </c>
      <c r="W23" s="708">
        <f>_xlfn.IFNA(VLOOKUP(CONCATENATE($W$5,$B23,$C23),BEV!$A$8:$N$135,14,FALSE),0)</f>
        <v>0</v>
      </c>
      <c r="X23" s="194">
        <f>_xlfn.IFNA(VLOOKUP(CONCATENATE($X$5,$B23,$C23),'OG2'!$A$6:$N$133,14,FALSE),0)</f>
        <v>0</v>
      </c>
      <c r="Y23" s="708">
        <f>_xlfn.IFNA(VLOOKUP(CONCATENATE($Y$5,$B23,$C23),'SER2'!$A$6:$N$133,14,FALSE),0)</f>
        <v>0</v>
      </c>
      <c r="Z23" s="708">
        <f>_xlfn.IFNA(VLOOKUP(CONCATENATE($Z$5,$B23,$C23),'DRY2'!$A$6:$N$133,14,FALSE),0)</f>
        <v>0</v>
      </c>
      <c r="AA23" s="708">
        <f>_xlfn.IFNA(VLOOKUP(CONCATENATE($AA$5,$B23,$C23),'BUN1'!$A$6:$N$124,14,FALSE),0)</f>
        <v>0</v>
      </c>
      <c r="AB23" s="194"/>
      <c r="AC23" s="708">
        <f>_xlfn.IFNA(VLOOKUP(CONCATENATE($AC$5,$B23,$C23),'MR1'!$A$6:$N$135,14,FALSE),0)</f>
        <v>0</v>
      </c>
      <c r="AD23" s="194">
        <f>_xlfn.IFNA(VLOOKUP(CONCATENATE($AD$5,$B23,$C23),'CAP2'!$A$6:$O$129,14,FALSE),0)</f>
        <v>0</v>
      </c>
      <c r="AE23" s="708">
        <f>_xlfn.IFNA(VLOOKUP(CONCATENATE($AE$5,$B23,$C23),'ESP2'!$A$6:$O$129,14,FALSE),0)</f>
        <v>0</v>
      </c>
      <c r="AF23" s="708">
        <f>_xlfn.IFNA(VLOOKUP(CONCATENATE($AF$5,$B23,$C23),'BUN2'!$A$6:$N$134,14,FALSE),0)</f>
        <v>0</v>
      </c>
      <c r="AG23" s="708">
        <f>_xlfn.IFNA(VLOOKUP(CONCATENATE($AG$5,$B23,$C23),SC!$A$6:$N$135,14,FALSE),0)</f>
        <v>0</v>
      </c>
      <c r="AH23" s="454">
        <f>_xlfn.IFNA(VLOOKUP(CONCATENATE($AH$5,$B23,$C23),'OG3'!$A$6:$N$131,14,FALSE),0)</f>
        <v>0</v>
      </c>
      <c r="AI23" s="454">
        <f>_xlfn.IFNA(VLOOKUP(CONCATENATE($AI$5,$B23,$C23),'MR2'!$A$6:$N$131,14,FALSE),0)</f>
        <v>0</v>
      </c>
      <c r="AJ23" s="708">
        <f>_xlfn.IFNA(VLOOKUP(CONCATENATE($AJ$5,$B23,$C23),'BUS3'!$A$6:$N$135,14,FALSE),0)</f>
        <v>0</v>
      </c>
      <c r="AK23" s="708">
        <f>_xlfn.IFNA(VLOOKUP(CONCATENATE($AK$5,$B23,$C23),'ESP4'!$A$6:$N$135,14,FALSE),0)</f>
        <v>0</v>
      </c>
      <c r="AL23" s="454">
        <f>_xlfn.IFNA(VLOOKUP(CONCATENATE($AL$5,$B23,$C23),FEST!$A$6:$N$133,14,FALSE),0)</f>
        <v>0</v>
      </c>
      <c r="AM23" s="454">
        <f>_xlfn.IFNA(VLOOKUP(CONCATENATE($AM$5,$B23,$C23),'MR3'!$A$6:$N$133,14,FALSE),0)</f>
        <v>0</v>
      </c>
      <c r="AN23" s="454">
        <f>_xlfn.IFNA(VLOOKUP(CONCATENATE($AN$5,$B23,$C23),'BUS4'!$A$6:$N$133,14,FALSE),0)</f>
        <v>0</v>
      </c>
      <c r="AO23" s="454"/>
      <c r="AP23" s="195"/>
      <c r="AQ23" s="195"/>
      <c r="AR23" s="195"/>
      <c r="AS23" s="195"/>
      <c r="AT23" s="195"/>
      <c r="AU23" s="402"/>
      <c r="AV23" s="196"/>
      <c r="AW23" s="77"/>
    </row>
    <row r="24" spans="1:49" x14ac:dyDescent="0.3">
      <c r="A24" s="822"/>
      <c r="B24" s="29" t="s">
        <v>276</v>
      </c>
      <c r="C24" s="30" t="s">
        <v>277</v>
      </c>
      <c r="D24" s="30"/>
      <c r="E24" s="30" t="s">
        <v>200</v>
      </c>
      <c r="F24" s="31">
        <v>45402</v>
      </c>
      <c r="G24" s="32">
        <v>11</v>
      </c>
      <c r="H24" s="33">
        <f t="shared" si="3"/>
        <v>0</v>
      </c>
      <c r="I24" s="34">
        <f t="shared" si="4"/>
        <v>0</v>
      </c>
      <c r="J24" s="32">
        <f t="shared" si="2"/>
        <v>13</v>
      </c>
      <c r="K24" s="708">
        <f>_xlfn.IFNA(VLOOKUP(CONCATENATE($K$5,$B24,$C24),'ESP1'!$A$6:$N$135,14,FALSE),0)</f>
        <v>0</v>
      </c>
      <c r="L24" s="708">
        <f>_xlfn.IFNA(VLOOKUP(CONCATENATE($L$5,$B24,$C24),'CAP1'!$A$6:$N$107,14,FALSE),0)</f>
        <v>0</v>
      </c>
      <c r="M24" s="708">
        <f>_xlfn.IFNA(VLOOKUP(CONCATENATE(M$5,$B24,$C24),WEST!$A$6:$N$107,14,FALSE),0)</f>
        <v>0</v>
      </c>
      <c r="N24" s="708">
        <f>_xlfn.IFNA(VLOOKUP(CONCATENATE($N$5,$B24,$C24),MUR!$A$6:$N$95,14,FALSE),0)</f>
        <v>0</v>
      </c>
      <c r="O24" s="194">
        <f>_xlfn.IFNA(VLOOKUP(CONCATENATE($O$5,$B24,$C24),'SER1'!$A$6:$N$110,14,FALSE),0)</f>
        <v>0</v>
      </c>
      <c r="P24" s="194">
        <f>_xlfn.IFNA(VLOOKUP(CONCATENATE($P$5,$B24,$C24),'BUS1'!$A$6:$N$135,14,FALSE),0)</f>
        <v>0</v>
      </c>
      <c r="Q24" s="708">
        <f>_xlfn.IFNA(VLOOKUP(CONCATENATE($Q$5,$B24,$C24),'OG1'!$A$6:$N$135,14,FALSE),0)</f>
        <v>0</v>
      </c>
      <c r="R24" s="708">
        <f>_xlfn.IFNA(VLOOKUP(CONCATENATE($RR$5,$B24,$C24),'DRY1'!$A$6:$N$133,14,FALSE),0)</f>
        <v>0</v>
      </c>
      <c r="S24" s="708">
        <f>_xlfn.IFNA(VLOOKUP(CONCATENATE($S$5,$B24,$C24),DARD!G28,FALSE),0)</f>
        <v>0</v>
      </c>
      <c r="T24" s="708">
        <f>_xlfn.IFNA(VLOOKUP(CONCATENATE($T$5,$B24,$C24),'HO1'!$A$6:$N$56,14,FALSE),0)</f>
        <v>0</v>
      </c>
      <c r="U24" s="708">
        <f>_xlfn.IFNA(VLOOKUP(CONCATENATE($U$5,$B24,$C24),VIR!$A$6:$N$135,14,FALSE),0)</f>
        <v>0</v>
      </c>
      <c r="V24" s="708">
        <f>_xlfn.IFNA(VLOOKUP(CONCATENATE($UW$5,$B24,$C24),'BUS2'!$A$8:$N$135,14,FALSE),0)</f>
        <v>0</v>
      </c>
      <c r="W24" s="708">
        <f>_xlfn.IFNA(VLOOKUP(CONCATENATE($W$5,$B24,$C24),BEV!$A$8:$N$135,14,FALSE),0)</f>
        <v>0</v>
      </c>
      <c r="X24" s="194">
        <f>_xlfn.IFNA(VLOOKUP(CONCATENATE($X$5,$B24,$C24),'OG2'!$A$6:$N$133,14,FALSE),0)</f>
        <v>0</v>
      </c>
      <c r="Y24" s="708">
        <f>_xlfn.IFNA(VLOOKUP(CONCATENATE($Y$5,$B24,$C24),'SER2'!$A$6:$N$133,14,FALSE),0)</f>
        <v>0</v>
      </c>
      <c r="Z24" s="708">
        <f>_xlfn.IFNA(VLOOKUP(CONCATENATE($Z$5,$B24,$C24),'DRY2'!$A$6:$N$133,14,FALSE),0)</f>
        <v>0</v>
      </c>
      <c r="AA24" s="708">
        <f>_xlfn.IFNA(VLOOKUP(CONCATENATE($AA$5,$B24,$C24),'BUN1'!$A$6:$N$124,14,FALSE),0)</f>
        <v>0</v>
      </c>
      <c r="AB24" s="194"/>
      <c r="AC24" s="708">
        <f>_xlfn.IFNA(VLOOKUP(CONCATENATE($AC$5,$B24,$C24),'MR1'!$A$6:$N$135,14,FALSE),0)</f>
        <v>0</v>
      </c>
      <c r="AD24" s="194">
        <f>_xlfn.IFNA(VLOOKUP(CONCATENATE($AD$5,$B24,$C24),'CAP2'!$A$6:$O$129,14,FALSE),0)</f>
        <v>0</v>
      </c>
      <c r="AE24" s="708">
        <f>_xlfn.IFNA(VLOOKUP(CONCATENATE($AE$5,$B24,$C24),'ESP2'!$A$6:$O$129,14,FALSE),0)</f>
        <v>0</v>
      </c>
      <c r="AF24" s="708">
        <f>_xlfn.IFNA(VLOOKUP(CONCATENATE($AF$5,$B24,$C24),'BUN2'!$A$6:$N$134,14,FALSE),0)</f>
        <v>0</v>
      </c>
      <c r="AG24" s="708">
        <f>_xlfn.IFNA(VLOOKUP(CONCATENATE($AG$5,$B24,$C24),SC!$A$6:$N$135,14,FALSE),0)</f>
        <v>0</v>
      </c>
      <c r="AH24" s="454">
        <f>_xlfn.IFNA(VLOOKUP(CONCATENATE($AH$5,$B24,$C24),'OG3'!$A$6:$N$131,14,FALSE),0)</f>
        <v>0</v>
      </c>
      <c r="AI24" s="454">
        <f>_xlfn.IFNA(VLOOKUP(CONCATENATE($AI$5,$B24,$C24),'MR2'!$A$6:$N$131,14,FALSE),0)</f>
        <v>0</v>
      </c>
      <c r="AJ24" s="708">
        <f>_xlfn.IFNA(VLOOKUP(CONCATENATE($AJ$5,$B24,$C24),'BUS3'!$A$6:$N$135,14,FALSE),0)</f>
        <v>0</v>
      </c>
      <c r="AK24" s="708">
        <f>_xlfn.IFNA(VLOOKUP(CONCATENATE($AK$5,$B24,$C24),'ESP4'!$A$6:$N$135,14,FALSE),0)</f>
        <v>0</v>
      </c>
      <c r="AL24" s="454">
        <f>_xlfn.IFNA(VLOOKUP(CONCATENATE($AL$5,$B24,$C24),FEST!$A$6:$N$133,14,FALSE),0)</f>
        <v>0</v>
      </c>
      <c r="AM24" s="454">
        <f>_xlfn.IFNA(VLOOKUP(CONCATENATE($AM$5,$B24,$C24),'MR3'!$A$6:$N$133,14,FALSE),0)</f>
        <v>0</v>
      </c>
      <c r="AN24" s="454">
        <f>_xlfn.IFNA(VLOOKUP(CONCATENATE($AN$5,$B24,$C24),'BUS4'!$A$6:$N$133,14,FALSE),0)</f>
        <v>0</v>
      </c>
      <c r="AO24" s="454"/>
      <c r="AP24" s="195"/>
      <c r="AQ24" s="195"/>
      <c r="AR24" s="195"/>
      <c r="AS24" s="195"/>
      <c r="AT24" s="195"/>
      <c r="AU24" s="402"/>
      <c r="AV24" s="196"/>
      <c r="AW24" s="77"/>
    </row>
    <row r="25" spans="1:49" x14ac:dyDescent="0.3">
      <c r="A25" s="822"/>
      <c r="B25" s="29" t="s">
        <v>278</v>
      </c>
      <c r="C25" s="30" t="s">
        <v>279</v>
      </c>
      <c r="D25" s="30"/>
      <c r="E25" s="30" t="s">
        <v>199</v>
      </c>
      <c r="F25" s="31">
        <v>45415</v>
      </c>
      <c r="G25" s="32">
        <v>13</v>
      </c>
      <c r="H25" s="33">
        <f t="shared" si="3"/>
        <v>0</v>
      </c>
      <c r="I25" s="34">
        <f t="shared" si="4"/>
        <v>0</v>
      </c>
      <c r="J25" s="32">
        <f t="shared" si="2"/>
        <v>13</v>
      </c>
      <c r="K25" s="708">
        <f>_xlfn.IFNA(VLOOKUP(CONCATENATE($K$5,$B25,$C25),'ESP1'!$A$6:$N$135,14,FALSE),0)</f>
        <v>0</v>
      </c>
      <c r="L25" s="708">
        <f>_xlfn.IFNA(VLOOKUP(CONCATENATE($L$5,$B25,$C25),'CAP1'!$A$6:$N$107,14,FALSE),0)</f>
        <v>0</v>
      </c>
      <c r="M25" s="708">
        <f>_xlfn.IFNA(VLOOKUP(CONCATENATE(M$5,$B25,$C25),WEST!$A$6:$N$107,14,FALSE),0)</f>
        <v>0</v>
      </c>
      <c r="N25" s="708">
        <f>_xlfn.IFNA(VLOOKUP(CONCATENATE($N$5,$B25,$C25),MUR!$A$6:$N$95,14,FALSE),0)</f>
        <v>0</v>
      </c>
      <c r="O25" s="194">
        <f>_xlfn.IFNA(VLOOKUP(CONCATENATE($O$5,$B25,$C25),'SER1'!$A$6:$N$110,14,FALSE),0)</f>
        <v>0</v>
      </c>
      <c r="P25" s="194">
        <f>_xlfn.IFNA(VLOOKUP(CONCATENATE($P$5,$B25,$C25),'BUS1'!$A$6:$N$135,14,FALSE),0)</f>
        <v>0</v>
      </c>
      <c r="Q25" s="708">
        <f>_xlfn.IFNA(VLOOKUP(CONCATENATE($Q$5,$B25,$C25),'OG1'!$A$6:$N$135,14,FALSE),0)</f>
        <v>0</v>
      </c>
      <c r="R25" s="708">
        <f>_xlfn.IFNA(VLOOKUP(CONCATENATE($RR$5,$B25,$C25),'DRY1'!$A$6:$N$133,14,FALSE),0)</f>
        <v>0</v>
      </c>
      <c r="S25" s="708">
        <f>_xlfn.IFNA(VLOOKUP(CONCATENATE($S$5,$B25,$C25),DARD!G29,FALSE),0)</f>
        <v>0</v>
      </c>
      <c r="T25" s="708">
        <f>_xlfn.IFNA(VLOOKUP(CONCATENATE($T$5,$B25,$C25),'HO1'!$A$6:$N$56,14,FALSE),0)</f>
        <v>0</v>
      </c>
      <c r="U25" s="708">
        <f>_xlfn.IFNA(VLOOKUP(CONCATENATE($U$5,$B25,$C25),VIR!$A$6:$N$135,14,FALSE),0)</f>
        <v>0</v>
      </c>
      <c r="V25" s="708">
        <f>_xlfn.IFNA(VLOOKUP(CONCATENATE($UW$5,$B25,$C25),'BUS2'!$A$8:$N$135,14,FALSE),0)</f>
        <v>0</v>
      </c>
      <c r="W25" s="708">
        <f>_xlfn.IFNA(VLOOKUP(CONCATENATE($W$5,$B25,$C25),BEV!$A$8:$N$135,14,FALSE),0)</f>
        <v>0</v>
      </c>
      <c r="X25" s="194">
        <f>_xlfn.IFNA(VLOOKUP(CONCATENATE($X$5,$B25,$C25),'OG2'!$A$6:$N$133,14,FALSE),0)</f>
        <v>0</v>
      </c>
      <c r="Y25" s="708">
        <f>_xlfn.IFNA(VLOOKUP(CONCATENATE($Y$5,$B25,$C25),'SER2'!$A$6:$N$133,14,FALSE),0)</f>
        <v>0</v>
      </c>
      <c r="Z25" s="708">
        <f>_xlfn.IFNA(VLOOKUP(CONCATENATE($Z$5,$B25,$C25),'DRY2'!$A$6:$N$133,14,FALSE),0)</f>
        <v>0</v>
      </c>
      <c r="AA25" s="708">
        <f>_xlfn.IFNA(VLOOKUP(CONCATENATE($AA$5,$B25,$C25),'BUN1'!$A$6:$N$124,14,FALSE),0)</f>
        <v>0</v>
      </c>
      <c r="AB25" s="194"/>
      <c r="AC25" s="708">
        <f>_xlfn.IFNA(VLOOKUP(CONCATENATE($AC$5,$B25,$C25),'MR1'!$A$6:$N$135,14,FALSE),0)</f>
        <v>0</v>
      </c>
      <c r="AD25" s="194">
        <f>_xlfn.IFNA(VLOOKUP(CONCATENATE($AD$5,$B25,$C25),'CAP2'!$A$6:$O$129,14,FALSE),0)</f>
        <v>0</v>
      </c>
      <c r="AE25" s="708">
        <f>_xlfn.IFNA(VLOOKUP(CONCATENATE($AE$5,$B25,$C25),'ESP2'!$A$6:$O$129,14,FALSE),0)</f>
        <v>0</v>
      </c>
      <c r="AF25" s="708">
        <f>_xlfn.IFNA(VLOOKUP(CONCATENATE($AF$5,$B25,$C25),'BUN2'!$A$6:$N$134,14,FALSE),0)</f>
        <v>0</v>
      </c>
      <c r="AG25" s="708">
        <f>_xlfn.IFNA(VLOOKUP(CONCATENATE($AG$5,$B25,$C25),SC!$A$6:$N$135,14,FALSE),0)</f>
        <v>0</v>
      </c>
      <c r="AH25" s="454">
        <f>_xlfn.IFNA(VLOOKUP(CONCATENATE($AH$5,$B25,$C25),'OG3'!$A$6:$N$131,14,FALSE),0)</f>
        <v>0</v>
      </c>
      <c r="AI25" s="454">
        <f>_xlfn.IFNA(VLOOKUP(CONCATENATE($AI$5,$B25,$C25),'MR2'!$A$6:$N$131,14,FALSE),0)</f>
        <v>0</v>
      </c>
      <c r="AJ25" s="708">
        <f>_xlfn.IFNA(VLOOKUP(CONCATENATE($AJ$5,$B25,$C25),'BUS3'!$A$6:$N$135,14,FALSE),0)</f>
        <v>0</v>
      </c>
      <c r="AK25" s="708">
        <f>_xlfn.IFNA(VLOOKUP(CONCATENATE($AK$5,$B25,$C25),'ESP4'!$A$6:$N$135,14,FALSE),0)</f>
        <v>0</v>
      </c>
      <c r="AL25" s="454">
        <f>_xlfn.IFNA(VLOOKUP(CONCATENATE($AL$5,$B25,$C25),FEST!$A$6:$N$133,14,FALSE),0)</f>
        <v>0</v>
      </c>
      <c r="AM25" s="454">
        <f>_xlfn.IFNA(VLOOKUP(CONCATENATE($AM$5,$B25,$C25),'MR3'!$A$6:$N$133,14,FALSE),0)</f>
        <v>0</v>
      </c>
      <c r="AN25" s="454">
        <f>_xlfn.IFNA(VLOOKUP(CONCATENATE($AN$5,$B25,$C25),'BUS4'!$A$6:$N$133,14,FALSE),0)</f>
        <v>0</v>
      </c>
      <c r="AO25" s="454"/>
      <c r="AP25" s="195"/>
      <c r="AQ25" s="195"/>
      <c r="AR25" s="195"/>
      <c r="AS25" s="195"/>
      <c r="AT25" s="195"/>
      <c r="AU25" s="402"/>
      <c r="AV25" s="196"/>
      <c r="AW25" s="77"/>
    </row>
    <row r="26" spans="1:49" x14ac:dyDescent="0.3">
      <c r="A26" s="822"/>
      <c r="B26" s="29" t="s">
        <v>280</v>
      </c>
      <c r="C26" s="30" t="s">
        <v>281</v>
      </c>
      <c r="D26" s="30"/>
      <c r="E26" s="30" t="s">
        <v>287</v>
      </c>
      <c r="F26" s="31">
        <v>45433</v>
      </c>
      <c r="G26" s="32">
        <v>12</v>
      </c>
      <c r="H26" s="33">
        <f t="shared" si="3"/>
        <v>0</v>
      </c>
      <c r="I26" s="34">
        <f t="shared" si="4"/>
        <v>0</v>
      </c>
      <c r="J26" s="32">
        <f t="shared" si="2"/>
        <v>13</v>
      </c>
      <c r="K26" s="708">
        <f>_xlfn.IFNA(VLOOKUP(CONCATENATE($K$5,$B26,$C26),'ESP1'!$A$6:$N$135,14,FALSE),0)</f>
        <v>0</v>
      </c>
      <c r="L26" s="708">
        <f>_xlfn.IFNA(VLOOKUP(CONCATENATE($L$5,$B26,$C26),'CAP1'!$A$6:$N$107,14,FALSE),0)</f>
        <v>0</v>
      </c>
      <c r="M26" s="708">
        <f>_xlfn.IFNA(VLOOKUP(CONCATENATE(M$5,$B26,$C26),WEST!$A$6:$N$107,14,FALSE),0)</f>
        <v>0</v>
      </c>
      <c r="N26" s="708">
        <f>_xlfn.IFNA(VLOOKUP(CONCATENATE($N$5,$B26,$C26),MUR!$A$6:$N$95,14,FALSE),0)</f>
        <v>0</v>
      </c>
      <c r="O26" s="194">
        <f>_xlfn.IFNA(VLOOKUP(CONCATENATE($O$5,$B26,$C26),'SER1'!$A$6:$N$110,14,FALSE),0)</f>
        <v>0</v>
      </c>
      <c r="P26" s="194">
        <f>_xlfn.IFNA(VLOOKUP(CONCATENATE($P$5,$B26,$C26),'BUS1'!$A$6:$N$135,14,FALSE),0)</f>
        <v>0</v>
      </c>
      <c r="Q26" s="708">
        <f>_xlfn.IFNA(VLOOKUP(CONCATENATE($Q$5,$B26,$C26),'OG1'!$A$6:$N$135,14,FALSE),0)</f>
        <v>0</v>
      </c>
      <c r="R26" s="708">
        <f>_xlfn.IFNA(VLOOKUP(CONCATENATE($RR$5,$B26,$C26),'DRY1'!$A$6:$N$133,14,FALSE),0)</f>
        <v>0</v>
      </c>
      <c r="S26" s="708">
        <f>_xlfn.IFNA(VLOOKUP(CONCATENATE($S$5,$B26,$C26),DARD!G30,FALSE),0)</f>
        <v>0</v>
      </c>
      <c r="T26" s="708">
        <f>_xlfn.IFNA(VLOOKUP(CONCATENATE($T$5,$B26,$C26),'HO1'!$A$6:$N$56,14,FALSE),0)</f>
        <v>0</v>
      </c>
      <c r="U26" s="708">
        <f>_xlfn.IFNA(VLOOKUP(CONCATENATE($U$5,$B26,$C26),VIR!$A$6:$N$135,14,FALSE),0)</f>
        <v>0</v>
      </c>
      <c r="V26" s="708">
        <f>_xlfn.IFNA(VLOOKUP(CONCATENATE($UW$5,$B26,$C26),'BUS2'!$A$8:$N$135,14,FALSE),0)</f>
        <v>0</v>
      </c>
      <c r="W26" s="708">
        <f>_xlfn.IFNA(VLOOKUP(CONCATENATE($W$5,$B26,$C26),BEV!$A$8:$N$135,14,FALSE),0)</f>
        <v>0</v>
      </c>
      <c r="X26" s="194">
        <f>_xlfn.IFNA(VLOOKUP(CONCATENATE($X$5,$B26,$C26),'OG2'!$A$6:$N$133,14,FALSE),0)</f>
        <v>0</v>
      </c>
      <c r="Y26" s="708">
        <f>_xlfn.IFNA(VLOOKUP(CONCATENATE($Y$5,$B26,$C26),'SER2'!$A$6:$N$133,14,FALSE),0)</f>
        <v>0</v>
      </c>
      <c r="Z26" s="708">
        <f>_xlfn.IFNA(VLOOKUP(CONCATENATE($Z$5,$B26,$C26),'DRY2'!$A$6:$N$133,14,FALSE),0)</f>
        <v>0</v>
      </c>
      <c r="AA26" s="708">
        <f>_xlfn.IFNA(VLOOKUP(CONCATENATE($AA$5,$B26,$C26),'BUN1'!$A$6:$N$124,14,FALSE),0)</f>
        <v>0</v>
      </c>
      <c r="AB26" s="194"/>
      <c r="AC26" s="708">
        <f>_xlfn.IFNA(VLOOKUP(CONCATENATE($AC$5,$B26,$C26),'MR1'!$A$6:$N$135,14,FALSE),0)</f>
        <v>0</v>
      </c>
      <c r="AD26" s="194">
        <f>_xlfn.IFNA(VLOOKUP(CONCATENATE($AD$5,$B26,$C26),'CAP2'!$A$6:$O$129,14,FALSE),0)</f>
        <v>0</v>
      </c>
      <c r="AE26" s="708">
        <f>_xlfn.IFNA(VLOOKUP(CONCATENATE($AE$5,$B26,$C26),'ESP2'!$A$6:$O$129,14,FALSE),0)</f>
        <v>0</v>
      </c>
      <c r="AF26" s="708">
        <f>_xlfn.IFNA(VLOOKUP(CONCATENATE($AF$5,$B26,$C26),'BUN2'!$A$6:$N$134,14,FALSE),0)</f>
        <v>0</v>
      </c>
      <c r="AG26" s="708">
        <f>_xlfn.IFNA(VLOOKUP(CONCATENATE($AG$5,$B26,$C26),SC!$A$6:$N$135,14,FALSE),0)</f>
        <v>0</v>
      </c>
      <c r="AH26" s="454">
        <f>_xlfn.IFNA(VLOOKUP(CONCATENATE($AH$5,$B26,$C26),'OG3'!$A$6:$N$131,14,FALSE),0)</f>
        <v>0</v>
      </c>
      <c r="AI26" s="454">
        <f>_xlfn.IFNA(VLOOKUP(CONCATENATE($AI$5,$B26,$C26),'MR2'!$A$6:$N$131,14,FALSE),0)</f>
        <v>0</v>
      </c>
      <c r="AJ26" s="708">
        <f>_xlfn.IFNA(VLOOKUP(CONCATENATE($AJ$5,$B26,$C26),'BUS3'!$A$6:$N$135,14,FALSE),0)</f>
        <v>0</v>
      </c>
      <c r="AK26" s="708">
        <f>_xlfn.IFNA(VLOOKUP(CONCATENATE($AK$5,$B26,$C26),'ESP4'!$A$6:$N$135,14,FALSE),0)</f>
        <v>0</v>
      </c>
      <c r="AL26" s="454">
        <f>_xlfn.IFNA(VLOOKUP(CONCATENATE($AL$5,$B26,$C26),FEST!$A$6:$N$133,14,FALSE),0)</f>
        <v>0</v>
      </c>
      <c r="AM26" s="454">
        <f>_xlfn.IFNA(VLOOKUP(CONCATENATE($AM$5,$B26,$C26),'MR3'!$A$6:$N$133,14,FALSE),0)</f>
        <v>0</v>
      </c>
      <c r="AN26" s="454">
        <f>_xlfn.IFNA(VLOOKUP(CONCATENATE($AN$5,$B26,$C26),'BUS4'!$A$6:$N$133,14,FALSE),0)</f>
        <v>0</v>
      </c>
      <c r="AO26" s="454"/>
      <c r="AP26" s="195"/>
      <c r="AQ26" s="195"/>
      <c r="AR26" s="195"/>
      <c r="AS26" s="195"/>
      <c r="AT26" s="195"/>
      <c r="AU26" s="402"/>
      <c r="AV26" s="196"/>
      <c r="AW26" s="77"/>
    </row>
    <row r="27" spans="1:49" x14ac:dyDescent="0.3">
      <c r="A27" s="822"/>
      <c r="B27" s="29" t="s">
        <v>282</v>
      </c>
      <c r="C27" s="30" t="s">
        <v>283</v>
      </c>
      <c r="D27" s="30"/>
      <c r="E27" s="30" t="s">
        <v>288</v>
      </c>
      <c r="F27" s="31">
        <v>45441</v>
      </c>
      <c r="G27" s="32">
        <v>12</v>
      </c>
      <c r="H27" s="33">
        <f t="shared" si="3"/>
        <v>0</v>
      </c>
      <c r="I27" s="34">
        <f t="shared" si="4"/>
        <v>0</v>
      </c>
      <c r="J27" s="32">
        <f t="shared" si="2"/>
        <v>13</v>
      </c>
      <c r="K27" s="708">
        <f>_xlfn.IFNA(VLOOKUP(CONCATENATE($K$5,$B27,$C27),'ESP1'!$A$6:$N$135,14,FALSE),0)</f>
        <v>0</v>
      </c>
      <c r="L27" s="708">
        <f>_xlfn.IFNA(VLOOKUP(CONCATENATE($L$5,$B27,$C27),'CAP1'!$A$6:$N$107,14,FALSE),0)</f>
        <v>0</v>
      </c>
      <c r="M27" s="708">
        <f>_xlfn.IFNA(VLOOKUP(CONCATENATE(M$5,$B27,$C27),WEST!$A$6:$N$107,14,FALSE),0)</f>
        <v>0</v>
      </c>
      <c r="N27" s="708">
        <f>_xlfn.IFNA(VLOOKUP(CONCATENATE($N$5,$B27,$C27),MUR!$A$6:$N$95,14,FALSE),0)</f>
        <v>0</v>
      </c>
      <c r="O27" s="194">
        <f>_xlfn.IFNA(VLOOKUP(CONCATENATE($O$5,$B27,$C27),'SER1'!$A$6:$N$110,14,FALSE),0)</f>
        <v>0</v>
      </c>
      <c r="P27" s="194">
        <f>_xlfn.IFNA(VLOOKUP(CONCATENATE($P$5,$B27,$C27),'BUS1'!$A$6:$N$135,14,FALSE),0)</f>
        <v>0</v>
      </c>
      <c r="Q27" s="708">
        <f>_xlfn.IFNA(VLOOKUP(CONCATENATE($Q$5,$B27,$C27),'OG1'!$A$6:$N$135,14,FALSE),0)</f>
        <v>0</v>
      </c>
      <c r="R27" s="708">
        <f>_xlfn.IFNA(VLOOKUP(CONCATENATE($RR$5,$B27,$C27),'DRY1'!$A$6:$N$133,14,FALSE),0)</f>
        <v>0</v>
      </c>
      <c r="S27" s="708">
        <f>_xlfn.IFNA(VLOOKUP(CONCATENATE($S$5,$B27,$C27),DARD!G31,FALSE),0)</f>
        <v>0</v>
      </c>
      <c r="T27" s="708">
        <f>_xlfn.IFNA(VLOOKUP(CONCATENATE($T$5,$B27,$C27),'HO1'!$A$6:$N$56,14,FALSE),0)</f>
        <v>0</v>
      </c>
      <c r="U27" s="708">
        <f>_xlfn.IFNA(VLOOKUP(CONCATENATE($U$5,$B27,$C27),VIR!$A$6:$N$135,14,FALSE),0)</f>
        <v>0</v>
      </c>
      <c r="V27" s="708">
        <f>_xlfn.IFNA(VLOOKUP(CONCATENATE($UW$5,$B27,$C27),'BUS2'!$A$8:$N$135,14,FALSE),0)</f>
        <v>0</v>
      </c>
      <c r="W27" s="708">
        <f>_xlfn.IFNA(VLOOKUP(CONCATENATE($W$5,$B27,$C27),BEV!$A$8:$N$135,14,FALSE),0)</f>
        <v>0</v>
      </c>
      <c r="X27" s="194">
        <f>_xlfn.IFNA(VLOOKUP(CONCATENATE($X$5,$B27,$C27),'OG2'!$A$6:$N$133,14,FALSE),0)</f>
        <v>0</v>
      </c>
      <c r="Y27" s="708">
        <f>_xlfn.IFNA(VLOOKUP(CONCATENATE($Y$5,$B27,$C27),'SER2'!$A$6:$N$133,14,FALSE),0)</f>
        <v>0</v>
      </c>
      <c r="Z27" s="708">
        <f>_xlfn.IFNA(VLOOKUP(CONCATENATE($Z$5,$B27,$C27),'DRY2'!$A$6:$N$133,14,FALSE),0)</f>
        <v>0</v>
      </c>
      <c r="AA27" s="708">
        <f>_xlfn.IFNA(VLOOKUP(CONCATENATE($AA$5,$B27,$C27),'BUN1'!$A$6:$N$124,14,FALSE),0)</f>
        <v>0</v>
      </c>
      <c r="AB27" s="194"/>
      <c r="AC27" s="708">
        <f>_xlfn.IFNA(VLOOKUP(CONCATENATE($AC$5,$B27,$C27),'MR1'!$A$6:$N$135,14,FALSE),0)</f>
        <v>0</v>
      </c>
      <c r="AD27" s="194">
        <f>_xlfn.IFNA(VLOOKUP(CONCATENATE($AD$5,$B27,$C27),'CAP2'!$A$6:$O$129,14,FALSE),0)</f>
        <v>0</v>
      </c>
      <c r="AE27" s="708">
        <f>_xlfn.IFNA(VLOOKUP(CONCATENATE($AE$5,$B27,$C27),'ESP2'!$A$6:$O$129,14,FALSE),0)</f>
        <v>0</v>
      </c>
      <c r="AF27" s="708">
        <f>_xlfn.IFNA(VLOOKUP(CONCATENATE($AF$5,$B27,$C27),'BUN2'!$A$6:$N$134,14,FALSE),0)</f>
        <v>0</v>
      </c>
      <c r="AG27" s="708">
        <f>_xlfn.IFNA(VLOOKUP(CONCATENATE($AG$5,$B27,$C27),SC!$A$6:$N$135,14,FALSE),0)</f>
        <v>0</v>
      </c>
      <c r="AH27" s="454">
        <f>_xlfn.IFNA(VLOOKUP(CONCATENATE($AH$5,$B27,$C27),'OG3'!$A$6:$N$131,14,FALSE),0)</f>
        <v>0</v>
      </c>
      <c r="AI27" s="454">
        <f>_xlfn.IFNA(VLOOKUP(CONCATENATE($AI$5,$B27,$C27),'MR2'!$A$6:$N$131,14,FALSE),0)</f>
        <v>0</v>
      </c>
      <c r="AJ27" s="708">
        <f>_xlfn.IFNA(VLOOKUP(CONCATENATE($AJ$5,$B27,$C27),'BUS3'!$A$6:$N$135,14,FALSE),0)</f>
        <v>0</v>
      </c>
      <c r="AK27" s="708">
        <f>_xlfn.IFNA(VLOOKUP(CONCATENATE($AK$5,$B27,$C27),'ESP4'!$A$6:$N$135,14,FALSE),0)</f>
        <v>0</v>
      </c>
      <c r="AL27" s="454">
        <f>_xlfn.IFNA(VLOOKUP(CONCATENATE($AL$5,$B27,$C27),FEST!$A$6:$N$133,14,FALSE),0)</f>
        <v>0</v>
      </c>
      <c r="AM27" s="454">
        <f>_xlfn.IFNA(VLOOKUP(CONCATENATE($AM$5,$B27,$C27),'MR3'!$A$6:$N$133,14,FALSE),0)</f>
        <v>0</v>
      </c>
      <c r="AN27" s="454">
        <f>_xlfn.IFNA(VLOOKUP(CONCATENATE($AN$5,$B27,$C27),'BUS4'!$A$6:$N$133,14,FALSE),0)</f>
        <v>0</v>
      </c>
      <c r="AO27" s="454"/>
      <c r="AP27" s="195"/>
      <c r="AQ27" s="195"/>
      <c r="AR27" s="195"/>
      <c r="AS27" s="195"/>
      <c r="AT27" s="195"/>
      <c r="AU27" s="402"/>
      <c r="AV27" s="196"/>
      <c r="AW27" s="77"/>
    </row>
    <row r="28" spans="1:49" x14ac:dyDescent="0.3">
      <c r="A28" s="822"/>
      <c r="B28" s="29" t="s">
        <v>507</v>
      </c>
      <c r="C28" s="30" t="s">
        <v>594</v>
      </c>
      <c r="D28" s="30"/>
      <c r="E28" s="30" t="s">
        <v>198</v>
      </c>
      <c r="F28" s="31">
        <v>45467</v>
      </c>
      <c r="G28" s="32">
        <v>13</v>
      </c>
      <c r="H28" s="33">
        <f t="shared" si="3"/>
        <v>1</v>
      </c>
      <c r="I28" s="34">
        <f t="shared" si="4"/>
        <v>7</v>
      </c>
      <c r="J28" s="32">
        <f t="shared" si="2"/>
        <v>6</v>
      </c>
      <c r="K28" s="708">
        <f>_xlfn.IFNA(VLOOKUP(CONCATENATE($K$5,$B28,$C28),'ESP1'!$A$6:$N$135,14,FALSE),0)</f>
        <v>0</v>
      </c>
      <c r="L28" s="708">
        <f>_xlfn.IFNA(VLOOKUP(CONCATENATE($L$5,$B28,$C28),'CAP1'!$A$6:$N$107,14,FALSE),0)</f>
        <v>0</v>
      </c>
      <c r="M28" s="708">
        <f>_xlfn.IFNA(VLOOKUP(CONCATENATE(M$5,$B28,$C28),WEST!$A$6:$N$107,14,FALSE),0)</f>
        <v>0</v>
      </c>
      <c r="N28" s="708">
        <f>_xlfn.IFNA(VLOOKUP(CONCATENATE($N$5,$B28,$C28),MUR!$A$6:$N$95,14,FALSE),0)</f>
        <v>0</v>
      </c>
      <c r="O28" s="194">
        <f>_xlfn.IFNA(VLOOKUP(CONCATENATE($O$5,$B28,$C28),'SER1'!$A$6:$N$110,14,FALSE),0)</f>
        <v>0</v>
      </c>
      <c r="P28" s="194">
        <f>_xlfn.IFNA(VLOOKUP(CONCATENATE($P$5,$B28,$C28),'BUS1'!$A$6:$N$135,14,FALSE),0)</f>
        <v>7</v>
      </c>
      <c r="Q28" s="708">
        <f>_xlfn.IFNA(VLOOKUP(CONCATENATE($Q$5,$B28,$C28),'OG1'!$A$6:$N$135,14,FALSE),0)</f>
        <v>0</v>
      </c>
      <c r="R28" s="708">
        <f>_xlfn.IFNA(VLOOKUP(CONCATENATE($RR$5,$B28,$C28),'DRY1'!$A$6:$N$133,14,FALSE),0)</f>
        <v>0</v>
      </c>
      <c r="S28" s="708">
        <f>_xlfn.IFNA(VLOOKUP(CONCATENATE($S$5,$B28,$C28),DARD!G32,FALSE),0)</f>
        <v>0</v>
      </c>
      <c r="T28" s="708">
        <f>_xlfn.IFNA(VLOOKUP(CONCATENATE($T$5,$B28,$C28),'HO1'!$A$6:$N$56,14,FALSE),0)</f>
        <v>0</v>
      </c>
      <c r="U28" s="708">
        <f>_xlfn.IFNA(VLOOKUP(CONCATENATE($U$5,$B28,$C28),VIR!$A$6:$N$135,14,FALSE),0)</f>
        <v>0</v>
      </c>
      <c r="V28" s="708">
        <f>_xlfn.IFNA(VLOOKUP(CONCATENATE($UW$5,$B28,$C28),'BUS2'!$A$8:$N$135,14,FALSE),0)</f>
        <v>0</v>
      </c>
      <c r="W28" s="708">
        <f>_xlfn.IFNA(VLOOKUP(CONCATENATE($W$5,$B28,$C28),BEV!$A$8:$N$135,14,FALSE),0)</f>
        <v>0</v>
      </c>
      <c r="X28" s="194">
        <f>_xlfn.IFNA(VLOOKUP(CONCATENATE($X$5,$B28,$C28),'OG2'!$A$6:$N$133,14,FALSE),0)</f>
        <v>0</v>
      </c>
      <c r="Y28" s="708">
        <f>_xlfn.IFNA(VLOOKUP(CONCATENATE($Y$5,$B28,$C28),'SER2'!$A$6:$N$133,14,FALSE),0)</f>
        <v>0</v>
      </c>
      <c r="Z28" s="708">
        <f>_xlfn.IFNA(VLOOKUP(CONCATENATE($Z$5,$B28,$C28),'DRY2'!$A$6:$N$133,14,FALSE),0)</f>
        <v>0</v>
      </c>
      <c r="AA28" s="708">
        <f>_xlfn.IFNA(VLOOKUP(CONCATENATE($AA$5,$B28,$C28),'BUN1'!$A$6:$N$124,14,FALSE),0)</f>
        <v>0</v>
      </c>
      <c r="AB28" s="194"/>
      <c r="AC28" s="708">
        <f>_xlfn.IFNA(VLOOKUP(CONCATENATE($AC$5,$B28,$C28),'MR1'!$A$6:$N$135,14,FALSE),0)</f>
        <v>0</v>
      </c>
      <c r="AD28" s="194">
        <f>_xlfn.IFNA(VLOOKUP(CONCATENATE($AD$5,$B28,$C28),'CAP2'!$A$6:$O$129,14,FALSE),0)</f>
        <v>0</v>
      </c>
      <c r="AE28" s="708">
        <f>_xlfn.IFNA(VLOOKUP(CONCATENATE($AE$5,$B28,$C28),'ESP2'!$A$6:$O$129,14,FALSE),0)</f>
        <v>0</v>
      </c>
      <c r="AF28" s="708">
        <f>_xlfn.IFNA(VLOOKUP(CONCATENATE($AF$5,$B28,$C28),'BUN2'!$A$6:$N$134,14,FALSE),0)</f>
        <v>0</v>
      </c>
      <c r="AG28" s="708">
        <f>_xlfn.IFNA(VLOOKUP(CONCATENATE($AG$5,$B28,$C28),SC!$A$6:$N$135,14,FALSE),0)</f>
        <v>0</v>
      </c>
      <c r="AH28" s="454">
        <f>_xlfn.IFNA(VLOOKUP(CONCATENATE($AH$5,$B28,$C28),'OG3'!$A$6:$N$131,14,FALSE),0)</f>
        <v>0</v>
      </c>
      <c r="AI28" s="454">
        <f>_xlfn.IFNA(VLOOKUP(CONCATENATE($AI$5,$B28,$C28),'MR2'!$A$6:$N$131,14,FALSE),0)</f>
        <v>0</v>
      </c>
      <c r="AJ28" s="708">
        <f>_xlfn.IFNA(VLOOKUP(CONCATENATE($AJ$5,$B28,$C28),'BUS3'!$A$6:$N$135,14,FALSE),0)</f>
        <v>0</v>
      </c>
      <c r="AK28" s="708">
        <f>_xlfn.IFNA(VLOOKUP(CONCATENATE($AK$5,$B28,$C28),'ESP4'!$A$6:$N$135,14,FALSE),0)</f>
        <v>0</v>
      </c>
      <c r="AL28" s="454">
        <f>_xlfn.IFNA(VLOOKUP(CONCATENATE($AL$5,$B28,$C28),FEST!$A$6:$N$133,14,FALSE),0)</f>
        <v>0</v>
      </c>
      <c r="AM28" s="454">
        <f>_xlfn.IFNA(VLOOKUP(CONCATENATE($AM$5,$B28,$C28),'MR3'!$A$6:$N$133,14,FALSE),0)</f>
        <v>0</v>
      </c>
      <c r="AN28" s="454">
        <f>_xlfn.IFNA(VLOOKUP(CONCATENATE($AN$5,$B28,$C28),'BUS4'!$A$6:$N$133,14,FALSE),0)</f>
        <v>0</v>
      </c>
      <c r="AO28" s="454"/>
      <c r="AP28" s="195"/>
      <c r="AQ28" s="195"/>
      <c r="AR28" s="195"/>
      <c r="AS28" s="195"/>
      <c r="AT28" s="195"/>
      <c r="AU28" s="402"/>
      <c r="AV28" s="196"/>
      <c r="AW28" s="77"/>
    </row>
    <row r="29" spans="1:49" x14ac:dyDescent="0.3">
      <c r="A29" s="822"/>
      <c r="B29" s="29" t="s">
        <v>679</v>
      </c>
      <c r="C29" s="30" t="s">
        <v>703</v>
      </c>
      <c r="D29" s="30"/>
      <c r="E29" s="30" t="s">
        <v>733</v>
      </c>
      <c r="F29" s="31">
        <v>45474</v>
      </c>
      <c r="G29" s="32">
        <v>11</v>
      </c>
      <c r="H29" s="33">
        <f t="shared" si="3"/>
        <v>0</v>
      </c>
      <c r="I29" s="34">
        <f t="shared" si="4"/>
        <v>0</v>
      </c>
      <c r="J29" s="32">
        <f t="shared" si="2"/>
        <v>13</v>
      </c>
      <c r="K29" s="708">
        <f>_xlfn.IFNA(VLOOKUP(CONCATENATE($J$5,$B29,$C29),'ESP1'!$A$6:$N$135,14,FALSE),0)</f>
        <v>0</v>
      </c>
      <c r="L29" s="708">
        <f>_xlfn.IFNA(VLOOKUP(CONCATENATE($L$5,$B29,$C29),'CAP1'!$A$6:$N$107,14,FALSE),0)</f>
        <v>0</v>
      </c>
      <c r="M29" s="708">
        <f>_xlfn.IFNA(VLOOKUP(CONCATENATE(M$5,$B29,$C29),WEST!$A$6:$N$107,14,FALSE),0)</f>
        <v>0</v>
      </c>
      <c r="N29" s="708">
        <f>_xlfn.IFNA(VLOOKUP(CONCATENATE($N$5,$B29,$C29),MUR!$A$6:$N$95,14,FALSE),0)</f>
        <v>0</v>
      </c>
      <c r="O29" s="194">
        <f>_xlfn.IFNA(VLOOKUP(CONCATENATE($O$5,$B29,$C29),'SER1'!$A$6:$N$110,14,FALSE),0)</f>
        <v>0</v>
      </c>
      <c r="P29" s="194">
        <f>_xlfn.IFNA(VLOOKUP(CONCATENATE($P$5,$B29,$C29),'BUS1'!$A$6:$N$135,14,FALSE),0)</f>
        <v>0</v>
      </c>
      <c r="Q29" s="708">
        <f>_xlfn.IFNA(VLOOKUP(CONCATENATE($Q$5,$B29,$C29),'OG1'!$A$6:$N$135,14,FALSE),0)</f>
        <v>0</v>
      </c>
      <c r="R29" s="708">
        <f>_xlfn.IFNA(VLOOKUP(CONCATENATE($RR$5,$B29,$C29),'DRY1'!$A$6:$N$133,14,FALSE),0)</f>
        <v>0</v>
      </c>
      <c r="S29" s="708">
        <f>_xlfn.IFNA(VLOOKUP(CONCATENATE($S$5,$B29,$C29),DARD!G33,FALSE),0)</f>
        <v>0</v>
      </c>
      <c r="T29" s="708">
        <f>_xlfn.IFNA(VLOOKUP(CONCATENATE($T$5,$B29,$C29),'HO1'!$A$6:$N$56,14,FALSE),0)</f>
        <v>0</v>
      </c>
      <c r="U29" s="708">
        <f>_xlfn.IFNA(VLOOKUP(CONCATENATE($U$5,$B29,$C29),VIR!$A$6:$N$135,14,FALSE),0)</f>
        <v>0</v>
      </c>
      <c r="V29" s="708">
        <f>_xlfn.IFNA(VLOOKUP(CONCATENATE($UW$5,$B29,$C29),'BUS2'!$A$8:$N$135,14,FALSE),0)</f>
        <v>0</v>
      </c>
      <c r="W29" s="708">
        <f>_xlfn.IFNA(VLOOKUP(CONCATENATE($W$5,$B29,$C29),BEV!$A$8:$N$135,14,FALSE),0)</f>
        <v>0</v>
      </c>
      <c r="X29" s="194">
        <f>_xlfn.IFNA(VLOOKUP(CONCATENATE($X$5,$B29,$C29),'OG2'!$A$6:$N$133,14,FALSE),0)</f>
        <v>0</v>
      </c>
      <c r="Y29" s="708">
        <f>_xlfn.IFNA(VLOOKUP(CONCATENATE($Y$5,$B29,$C29),'SER2'!$A$6:$N$133,14,FALSE),0)</f>
        <v>0</v>
      </c>
      <c r="Z29" s="708">
        <f>_xlfn.IFNA(VLOOKUP(CONCATENATE($Z$5,$B29,$C29),'DRY2'!$A$6:$N$133,14,FALSE),0)</f>
        <v>0</v>
      </c>
      <c r="AA29" s="708">
        <f>_xlfn.IFNA(VLOOKUP(CONCATENATE($AA$5,$B29,$C29),'BUN1'!$A$6:$N$124,14,FALSE),0)</f>
        <v>0</v>
      </c>
      <c r="AB29" s="194"/>
      <c r="AC29" s="708">
        <f>_xlfn.IFNA(VLOOKUP(CONCATENATE($AC$5,$B29,$C29),'MR1'!$A$6:$N$135,14,FALSE),0)</f>
        <v>0</v>
      </c>
      <c r="AD29" s="194">
        <f>_xlfn.IFNA(VLOOKUP(CONCATENATE($AD$5,$B29,$C29),'CAP2'!$A$6:$O$129,14,FALSE),0)</f>
        <v>0</v>
      </c>
      <c r="AE29" s="708">
        <f>_xlfn.IFNA(VLOOKUP(CONCATENATE($AE$5,$B29,$C29),'ESP2'!$A$6:$O$129,14,FALSE),0)</f>
        <v>0</v>
      </c>
      <c r="AF29" s="708">
        <f>_xlfn.IFNA(VLOOKUP(CONCATENATE($AF$5,$B29,$C29),'BUN2'!$A$6:$N$134,14,FALSE),0)</f>
        <v>0</v>
      </c>
      <c r="AG29" s="708">
        <f>_xlfn.IFNA(VLOOKUP(CONCATENATE($AG$5,$B29,$C29),SC!$A$6:$N$135,14,FALSE),0)</f>
        <v>0</v>
      </c>
      <c r="AH29" s="454">
        <f>_xlfn.IFNA(VLOOKUP(CONCATENATE($AH$5,$B29,$C29),'OG3'!$A$6:$N$131,14,FALSE),0)</f>
        <v>0</v>
      </c>
      <c r="AI29" s="454">
        <f>_xlfn.IFNA(VLOOKUP(CONCATENATE($AI$5,$B29,$C29),'MR2'!$A$6:$N$131,14,FALSE),0)</f>
        <v>0</v>
      </c>
      <c r="AJ29" s="708">
        <f>_xlfn.IFNA(VLOOKUP(CONCATENATE($AJ$5,$B29,$C29),'BUS3'!$A$6:$N$135,14,FALSE),0)</f>
        <v>0</v>
      </c>
      <c r="AK29" s="708">
        <f>_xlfn.IFNA(VLOOKUP(CONCATENATE($AK$5,$B29,$C29),'ESP4'!$A$6:$N$135,14,FALSE),0)</f>
        <v>0</v>
      </c>
      <c r="AL29" s="454">
        <f>_xlfn.IFNA(VLOOKUP(CONCATENATE($AL$5,$B29,$C29),FEST!$A$6:$N$133,14,FALSE),0)</f>
        <v>0</v>
      </c>
      <c r="AM29" s="454">
        <f>_xlfn.IFNA(VLOOKUP(CONCATENATE($AM$5,$B29,$C29),'MR3'!$A$6:$N$133,14,FALSE),0)</f>
        <v>0</v>
      </c>
      <c r="AN29" s="454">
        <f>_xlfn.IFNA(VLOOKUP(CONCATENATE($AN$5,$B29,$C29),'BUS4'!$A$6:$N$133,14,FALSE),0)</f>
        <v>0</v>
      </c>
      <c r="AO29" s="454"/>
      <c r="AP29" s="195"/>
      <c r="AQ29" s="195"/>
      <c r="AR29" s="195"/>
      <c r="AS29" s="195"/>
      <c r="AT29" s="195"/>
      <c r="AU29" s="402"/>
      <c r="AV29" s="196"/>
      <c r="AW29" s="77"/>
    </row>
    <row r="30" spans="1:49" x14ac:dyDescent="0.3">
      <c r="A30" s="822"/>
      <c r="B30" s="29" t="s">
        <v>606</v>
      </c>
      <c r="C30" s="30" t="s">
        <v>607</v>
      </c>
      <c r="D30" s="30"/>
      <c r="E30" s="30" t="s">
        <v>288</v>
      </c>
      <c r="F30" s="31">
        <v>45481</v>
      </c>
      <c r="G30" s="32">
        <v>13</v>
      </c>
      <c r="H30" s="33">
        <f t="shared" si="3"/>
        <v>0</v>
      </c>
      <c r="I30" s="34">
        <f t="shared" si="4"/>
        <v>0</v>
      </c>
      <c r="J30" s="32">
        <f t="shared" si="2"/>
        <v>13</v>
      </c>
      <c r="K30" s="194">
        <f>_xlfn.IFNA(VLOOKUP(CONCATENATE($K$5,$B30,$C30),'CAP1'!$A$6:$N$107,14,FALSE),0)</f>
        <v>0</v>
      </c>
      <c r="L30" s="708">
        <f>_xlfn.IFNA(VLOOKUP(CONCATENATE($L$5,$B30,$C30),'CAP1'!$A$6:$N$107,14,FALSE),0)</f>
        <v>0</v>
      </c>
      <c r="M30" s="708">
        <f>_xlfn.IFNA(VLOOKUP(CONCATENATE(M$5,$B30,$C30),WEST!$A$6:$N$107,14,FALSE),0)</f>
        <v>0</v>
      </c>
      <c r="N30" s="708">
        <f>_xlfn.IFNA(VLOOKUP(CONCATENATE($N$5,$B30,$C30),MUR!$A$6:$N$95,14,FALSE),0)</f>
        <v>0</v>
      </c>
      <c r="O30" s="194">
        <f>_xlfn.IFNA(VLOOKUP(CONCATENATE($O$5,$B30,$C30),'SER1'!$A$6:$N$110,14,FALSE),0)</f>
        <v>0</v>
      </c>
      <c r="P30" s="194">
        <f>_xlfn.IFNA(VLOOKUP(CONCATENATE($P$5,$B30,$C30),'BUS1'!$A$6:$N$135,14,FALSE),0)</f>
        <v>0</v>
      </c>
      <c r="Q30" s="708">
        <f>_xlfn.IFNA(VLOOKUP(CONCATENATE($Q$5,$B30,$C30),'OG1'!$A$6:$N$135,14,FALSE),0)</f>
        <v>0</v>
      </c>
      <c r="R30" s="708">
        <f>_xlfn.IFNA(VLOOKUP(CONCATENATE($RR$5,$B30,$C30),'DRY1'!$A$6:$N$133,14,FALSE),0)</f>
        <v>0</v>
      </c>
      <c r="S30" s="708">
        <f>_xlfn.IFNA(VLOOKUP(CONCATENATE($S$5,$B30,$C30),DARD!G34,FALSE),0)</f>
        <v>0</v>
      </c>
      <c r="T30" s="708">
        <f>_xlfn.IFNA(VLOOKUP(CONCATENATE($T$5,$B30,$C30),'HO1'!$A$6:$N$56,14,FALSE),0)</f>
        <v>0</v>
      </c>
      <c r="U30" s="708">
        <f>_xlfn.IFNA(VLOOKUP(CONCATENATE($U$5,$B30,$C30),VIR!$A$6:$N$135,14,FALSE),0)</f>
        <v>0</v>
      </c>
      <c r="V30" s="708">
        <f>_xlfn.IFNA(VLOOKUP(CONCATENATE($UW$5,$B30,$C30),'BUS2'!$A$8:$N$135,14,FALSE),0)</f>
        <v>0</v>
      </c>
      <c r="W30" s="708">
        <f>_xlfn.IFNA(VLOOKUP(CONCATENATE($W$5,$B30,$C30),BEV!$A$8:$N$135,14,FALSE),0)</f>
        <v>0</v>
      </c>
      <c r="X30" s="194">
        <f>_xlfn.IFNA(VLOOKUP(CONCATENATE($X$5,$B30,$C30),'OG2'!$A$6:$N$133,14,FALSE),0)</f>
        <v>0</v>
      </c>
      <c r="Y30" s="708">
        <f>_xlfn.IFNA(VLOOKUP(CONCATENATE($Y$5,$B30,$C30),'SER2'!$A$6:$N$133,14,FALSE),0)</f>
        <v>0</v>
      </c>
      <c r="Z30" s="708">
        <f>_xlfn.IFNA(VLOOKUP(CONCATENATE($Z$5,$B30,$C30),'DRY2'!$A$6:$N$133,14,FALSE),0)</f>
        <v>0</v>
      </c>
      <c r="AA30" s="708">
        <f>_xlfn.IFNA(VLOOKUP(CONCATENATE($AA$5,$B30,$C30),'BUN1'!$A$6:$N$124,14,FALSE),0)</f>
        <v>0</v>
      </c>
      <c r="AB30" s="194"/>
      <c r="AC30" s="708">
        <f>_xlfn.IFNA(VLOOKUP(CONCATENATE($AC$5,$B30,$C30),'MR1'!$A$6:$N$135,14,FALSE),0)</f>
        <v>0</v>
      </c>
      <c r="AD30" s="194">
        <f>_xlfn.IFNA(VLOOKUP(CONCATENATE($AD$5,$B30,$C30),'CAP2'!$A$6:$O$129,14,FALSE),0)</f>
        <v>0</v>
      </c>
      <c r="AE30" s="708">
        <f>_xlfn.IFNA(VLOOKUP(CONCATENATE($AE$5,$B30,$C30),'ESP2'!$A$6:$O$129,14,FALSE),0)</f>
        <v>0</v>
      </c>
      <c r="AF30" s="708">
        <f>_xlfn.IFNA(VLOOKUP(CONCATENATE($AF$5,$B30,$C30),'BUN2'!$A$6:$N$134,14,FALSE),0)</f>
        <v>0</v>
      </c>
      <c r="AG30" s="708">
        <f>_xlfn.IFNA(VLOOKUP(CONCATENATE($AG$5,$B30,$C30),SC!$A$6:$N$135,14,FALSE),0)</f>
        <v>0</v>
      </c>
      <c r="AH30" s="454">
        <f>_xlfn.IFNA(VLOOKUP(CONCATENATE($AH$5,$B30,$C30),'OG3'!$A$6:$N$131,14,FALSE),0)</f>
        <v>0</v>
      </c>
      <c r="AI30" s="454">
        <f>_xlfn.IFNA(VLOOKUP(CONCATENATE($AI$5,$B30,$C30),'MR2'!$A$6:$N$131,14,FALSE),0)</f>
        <v>0</v>
      </c>
      <c r="AJ30" s="708">
        <f>_xlfn.IFNA(VLOOKUP(CONCATENATE($AJ$5,$B30,$C30),'BUS3'!$A$6:$N$135,14,FALSE),0)</f>
        <v>0</v>
      </c>
      <c r="AK30" s="708">
        <f>_xlfn.IFNA(VLOOKUP(CONCATENATE($AK$5,$B30,$C30),'ESP4'!$A$6:$N$135,14,FALSE),0)</f>
        <v>0</v>
      </c>
      <c r="AL30" s="454">
        <f>_xlfn.IFNA(VLOOKUP(CONCATENATE($AL$5,$B30,$C30),FEST!$A$6:$N$133,14,FALSE),0)</f>
        <v>0</v>
      </c>
      <c r="AM30" s="454">
        <f>_xlfn.IFNA(VLOOKUP(CONCATENATE($AM$5,$B30,$C30),'MR3'!$A$6:$N$133,14,FALSE),0)</f>
        <v>0</v>
      </c>
      <c r="AN30" s="454">
        <f>_xlfn.IFNA(VLOOKUP(CONCATENATE($AN$5,$B30,$C30),'BUS4'!$A$6:$N$133,14,FALSE),0)</f>
        <v>0</v>
      </c>
      <c r="AO30" s="454"/>
      <c r="AP30" s="195"/>
      <c r="AQ30" s="195"/>
      <c r="AR30" s="195"/>
      <c r="AS30" s="195"/>
      <c r="AT30" s="195"/>
      <c r="AU30" s="402"/>
      <c r="AV30" s="196"/>
      <c r="AW30" s="77"/>
    </row>
    <row r="31" spans="1:49" x14ac:dyDescent="0.3">
      <c r="A31" s="822"/>
      <c r="B31" s="29" t="s">
        <v>606</v>
      </c>
      <c r="C31" s="30" t="s">
        <v>608</v>
      </c>
      <c r="D31" s="30"/>
      <c r="E31" s="30" t="s">
        <v>288</v>
      </c>
      <c r="F31" s="31">
        <v>45481</v>
      </c>
      <c r="G31" s="32">
        <v>13</v>
      </c>
      <c r="H31" s="33">
        <f t="shared" si="3"/>
        <v>0</v>
      </c>
      <c r="I31" s="34">
        <f t="shared" si="4"/>
        <v>0</v>
      </c>
      <c r="J31" s="32">
        <f t="shared" si="2"/>
        <v>13</v>
      </c>
      <c r="K31" s="194">
        <f>_xlfn.IFNA(VLOOKUP(CONCATENATE($K$5,$B31,$C31),'CAP1'!$A$6:$N$107,14,FALSE),0)</f>
        <v>0</v>
      </c>
      <c r="L31" s="194">
        <f>_xlfn.IFNA(VLOOKUP(CONCATENATE($L$5,$B31,$C31),'ESP1'!$A$6:$N$135,14,FALSE),0)</f>
        <v>0</v>
      </c>
      <c r="M31" s="708">
        <f>_xlfn.IFNA(VLOOKUP(CONCATENATE(M$5,$B31,$C31),WEST!$A$6:$N$107,14,FALSE),0)</f>
        <v>0</v>
      </c>
      <c r="N31" s="708">
        <f>_xlfn.IFNA(VLOOKUP(CONCATENATE($N$5,$B31,$C31),MUR!$A$6:$N$95,14,FALSE),0)</f>
        <v>0</v>
      </c>
      <c r="O31" s="194">
        <f>_xlfn.IFNA(VLOOKUP(CONCATENATE($O$5,$B31,$C31),'SER1'!$A$6:$N$110,14,FALSE),0)</f>
        <v>0</v>
      </c>
      <c r="P31" s="194">
        <f>_xlfn.IFNA(VLOOKUP(CONCATENATE($P$5,$B31,$C31),'BUS1'!$A$6:$N$135,14,FALSE),0)</f>
        <v>0</v>
      </c>
      <c r="Q31" s="708">
        <f>_xlfn.IFNA(VLOOKUP(CONCATENATE($Q$5,$B31,$C31),'OG1'!$A$6:$N$135,14,FALSE),0)</f>
        <v>0</v>
      </c>
      <c r="R31" s="708">
        <f>_xlfn.IFNA(VLOOKUP(CONCATENATE($RR$5,$B31,$C31),'DRY1'!$A$6:$N$133,14,FALSE),0)</f>
        <v>0</v>
      </c>
      <c r="S31" s="708">
        <f>_xlfn.IFNA(VLOOKUP(CONCATENATE($S$5,$B31,$C31),DARD!G35,FALSE),0)</f>
        <v>0</v>
      </c>
      <c r="T31" s="708">
        <f>_xlfn.IFNA(VLOOKUP(CONCATENATE($T$5,$B31,$C31),'HO1'!$A$6:$N$56,14,FALSE),0)</f>
        <v>0</v>
      </c>
      <c r="U31" s="708">
        <f>_xlfn.IFNA(VLOOKUP(CONCATENATE($U$5,$B31,$C31),VIR!$A$6:$N$135,14,FALSE),0)</f>
        <v>0</v>
      </c>
      <c r="V31" s="708">
        <f>_xlfn.IFNA(VLOOKUP(CONCATENATE($UW$5,$B31,$C31),'BUS2'!$A$8:$N$135,14,FALSE),0)</f>
        <v>0</v>
      </c>
      <c r="W31" s="708">
        <f>_xlfn.IFNA(VLOOKUP(CONCATENATE($W$5,$B31,$C31),BEV!$A$8:$N$135,14,FALSE),0)</f>
        <v>0</v>
      </c>
      <c r="X31" s="194">
        <f>_xlfn.IFNA(VLOOKUP(CONCATENATE($X$5,$B31,$C31),'OG2'!$A$6:$N$133,14,FALSE),0)</f>
        <v>0</v>
      </c>
      <c r="Y31" s="708">
        <f>_xlfn.IFNA(VLOOKUP(CONCATENATE($Y$5,$B31,$C31),'SER2'!$A$6:$N$133,14,FALSE),0)</f>
        <v>0</v>
      </c>
      <c r="Z31" s="708">
        <f>_xlfn.IFNA(VLOOKUP(CONCATENATE($Z$5,$B31,$C31),'DRY2'!$A$6:$N$133,14,FALSE),0)</f>
        <v>0</v>
      </c>
      <c r="AA31" s="708">
        <f>_xlfn.IFNA(VLOOKUP(CONCATENATE($AA$5,$B31,$C31),'BUN1'!$A$6:$N$124,14,FALSE),0)</f>
        <v>0</v>
      </c>
      <c r="AB31" s="194"/>
      <c r="AC31" s="708">
        <f>_xlfn.IFNA(VLOOKUP(CONCATENATE($AC$5,$B31,$C31),'MR1'!$A$6:$N$135,14,FALSE),0)</f>
        <v>0</v>
      </c>
      <c r="AD31" s="194">
        <f>_xlfn.IFNA(VLOOKUP(CONCATENATE($AD$5,$B31,$C31),'CAP2'!$A$6:$O$129,14,FALSE),0)</f>
        <v>0</v>
      </c>
      <c r="AE31" s="708">
        <f>_xlfn.IFNA(VLOOKUP(CONCATENATE($AE$5,$B31,$C31),'ESP2'!$A$6:$O$129,14,FALSE),0)</f>
        <v>0</v>
      </c>
      <c r="AF31" s="708">
        <f>_xlfn.IFNA(VLOOKUP(CONCATENATE($AF$5,$B31,$C31),'BUN2'!$A$6:$N$134,14,FALSE),0)</f>
        <v>0</v>
      </c>
      <c r="AG31" s="708">
        <f>_xlfn.IFNA(VLOOKUP(CONCATENATE($AG$5,$B31,$C31),SC!$A$6:$N$135,14,FALSE),0)</f>
        <v>0</v>
      </c>
      <c r="AH31" s="454">
        <f>_xlfn.IFNA(VLOOKUP(CONCATENATE($AH$5,$B31,$C31),'OG3'!$A$6:$N$131,14,FALSE),0)</f>
        <v>0</v>
      </c>
      <c r="AI31" s="454">
        <f>_xlfn.IFNA(VLOOKUP(CONCATENATE($AI$5,$B31,$C31),'MR2'!$A$6:$N$131,14,FALSE),0)</f>
        <v>0</v>
      </c>
      <c r="AJ31" s="708">
        <f>_xlfn.IFNA(VLOOKUP(CONCATENATE($AJ$5,$B31,$C31),'BUS3'!$A$6:$N$135,14,FALSE),0)</f>
        <v>0</v>
      </c>
      <c r="AK31" s="708">
        <f>_xlfn.IFNA(VLOOKUP(CONCATENATE($AK$5,$B31,$C31),'ESP4'!$A$6:$N$135,14,FALSE),0)</f>
        <v>0</v>
      </c>
      <c r="AL31" s="454">
        <f>_xlfn.IFNA(VLOOKUP(CONCATENATE($AL$5,$B31,$C31),FEST!$A$6:$N$133,14,FALSE),0)</f>
        <v>0</v>
      </c>
      <c r="AM31" s="454">
        <f>_xlfn.IFNA(VLOOKUP(CONCATENATE($AM$5,$B31,$C31),'MR3'!$A$6:$N$133,14,FALSE),0)</f>
        <v>0</v>
      </c>
      <c r="AN31" s="454">
        <f>_xlfn.IFNA(VLOOKUP(CONCATENATE($AN$5,$B31,$C31),'BUS4'!$A$6:$N$133,14,FALSE),0)</f>
        <v>0</v>
      </c>
      <c r="AO31" s="454"/>
      <c r="AP31" s="195"/>
      <c r="AQ31" s="195"/>
      <c r="AR31" s="195"/>
      <c r="AS31" s="195"/>
      <c r="AT31" s="195"/>
      <c r="AU31" s="402"/>
      <c r="AV31" s="196"/>
      <c r="AW31" s="77"/>
    </row>
    <row r="32" spans="1:49" x14ac:dyDescent="0.3">
      <c r="A32" s="822"/>
      <c r="B32" s="29" t="s">
        <v>300</v>
      </c>
      <c r="C32" s="30" t="s">
        <v>301</v>
      </c>
      <c r="D32" s="30"/>
      <c r="E32" s="30" t="s">
        <v>288</v>
      </c>
      <c r="F32" s="31">
        <v>45366</v>
      </c>
      <c r="G32" s="32">
        <v>13</v>
      </c>
      <c r="H32" s="33">
        <f t="shared" si="3"/>
        <v>1</v>
      </c>
      <c r="I32" s="34">
        <f t="shared" si="4"/>
        <v>5</v>
      </c>
      <c r="J32" s="32">
        <f t="shared" si="2"/>
        <v>10</v>
      </c>
      <c r="K32" s="194">
        <f>_xlfn.IFNA(VLOOKUP(CONCATENATE($K$5,$B32,$C32),'CAP1'!$A$6:$N$107,14,FALSE),0)</f>
        <v>0</v>
      </c>
      <c r="L32" s="194">
        <f>_xlfn.IFNA(VLOOKUP(CONCATENATE($L$5,$B32,$C32),'ESP1'!$A$6:$N$135,14,FALSE),0)</f>
        <v>0</v>
      </c>
      <c r="M32" s="194">
        <f>_xlfn.IFNA(VLOOKUP(CONCATENATE($M$5,$B32,$C32),WEST!$A$6:$N$95,14,FALSE),0)</f>
        <v>0</v>
      </c>
      <c r="N32" s="708">
        <f>_xlfn.IFNA(VLOOKUP(CONCATENATE($N$5,$B32,$C32),MUR!$A$6:$N$95,14,FALSE),0)</f>
        <v>0</v>
      </c>
      <c r="O32" s="194">
        <f>_xlfn.IFNA(VLOOKUP(CONCATENATE($O$5,$B32,$C32),'SER1'!$A$6:$N$110,14,FALSE),0)</f>
        <v>0</v>
      </c>
      <c r="P32" s="194">
        <f>_xlfn.IFNA(VLOOKUP(CONCATENATE($P$5,$B32,$C32),'BUS1'!$A$6:$N$135,14,FALSE),0)</f>
        <v>0</v>
      </c>
      <c r="Q32" s="708">
        <f>_xlfn.IFNA(VLOOKUP(CONCATENATE($Q$5,$B32,$C32),'OG1'!$A$6:$N$135,14,FALSE),0)</f>
        <v>0</v>
      </c>
      <c r="R32" s="708">
        <f>_xlfn.IFNA(VLOOKUP(CONCATENATE($RR$5,$B32,$C32),'DRY1'!$A$6:$N$133,14,FALSE),0)</f>
        <v>0</v>
      </c>
      <c r="S32" s="708">
        <f>_xlfn.IFNA(VLOOKUP(CONCATENATE($S$5,$B32,$C32),DARD!G36,FALSE),0)</f>
        <v>0</v>
      </c>
      <c r="T32" s="708">
        <f>_xlfn.IFNA(VLOOKUP(CONCATENATE($T$5,$B32,$C32),'HO1'!$A$6:$N$56,14,FALSE),0)</f>
        <v>0</v>
      </c>
      <c r="U32" s="708">
        <f>_xlfn.IFNA(VLOOKUP(CONCATENATE($U$5,$B32,$C32),VIR!$A$6:$N$135,14,FALSE),0)</f>
        <v>0</v>
      </c>
      <c r="V32" s="708">
        <f>_xlfn.IFNA(VLOOKUP(CONCATENATE($UW$5,$B32,$C32),'BUS2'!$A$8:$N$135,14,FALSE),0)</f>
        <v>0</v>
      </c>
      <c r="W32" s="708">
        <f>_xlfn.IFNA(VLOOKUP(CONCATENATE($W$5,$B32,$C32),BEV!$A$8:$N$135,14,FALSE),0)</f>
        <v>0</v>
      </c>
      <c r="X32" s="194">
        <f>_xlfn.IFNA(VLOOKUP(CONCATENATE($X$5,$B32,$C32),'OG2'!$A$6:$N$133,14,FALSE),0)</f>
        <v>0</v>
      </c>
      <c r="Y32" s="708">
        <f>_xlfn.IFNA(VLOOKUP(CONCATENATE($Y$5,$B32,$C32),'SER2'!$A$6:$N$133,14,FALSE),0)</f>
        <v>0</v>
      </c>
      <c r="Z32" s="708">
        <f>_xlfn.IFNA(VLOOKUP(CONCATENATE($Z$5,$B32,$C32),'DRY2'!$A$6:$N$133,14,FALSE),0)</f>
        <v>0</v>
      </c>
      <c r="AA32" s="708">
        <f>_xlfn.IFNA(VLOOKUP(CONCATENATE($AA$5,$B32,$C32),'BUN1'!$A$6:$N$124,14,FALSE),0)</f>
        <v>0</v>
      </c>
      <c r="AB32" s="194"/>
      <c r="AC32" s="708">
        <f>_xlfn.IFNA(VLOOKUP(CONCATENATE($AC$5,$B32,$C32),'MR1'!$A$6:$N$135,14,FALSE),0)</f>
        <v>0</v>
      </c>
      <c r="AD32" s="194">
        <f>_xlfn.IFNA(VLOOKUP(CONCATENATE($AD$5,$B32,$C32),'CAP2'!$A$6:$O$129,14,FALSE),0)</f>
        <v>0</v>
      </c>
      <c r="AE32" s="708">
        <f>_xlfn.IFNA(VLOOKUP(CONCATENATE($AE$5,$B32,$C32),'ESP2'!$A$6:$O$129,14,FALSE),0)</f>
        <v>5</v>
      </c>
      <c r="AF32" s="708">
        <f>_xlfn.IFNA(VLOOKUP(CONCATENATE($AF$5,$B32,$C32),'BUN2'!$A$6:$N$134,14,FALSE),0)</f>
        <v>0</v>
      </c>
      <c r="AG32" s="708">
        <f>_xlfn.IFNA(VLOOKUP(CONCATENATE($AG$5,$B32,$C32),SC!$A$6:$N$135,14,FALSE),0)</f>
        <v>0</v>
      </c>
      <c r="AH32" s="454">
        <f>_xlfn.IFNA(VLOOKUP(CONCATENATE($AH$5,$B32,$C32),'OG3'!$A$6:$N$131,14,FALSE),0)</f>
        <v>0</v>
      </c>
      <c r="AI32" s="454">
        <f>_xlfn.IFNA(VLOOKUP(CONCATENATE($AI$5,$B32,$C32),'MR2'!$A$6:$N$131,14,FALSE),0)</f>
        <v>0</v>
      </c>
      <c r="AJ32" s="708">
        <f>_xlfn.IFNA(VLOOKUP(CONCATENATE($AJ$5,$B32,$C32),'BUS3'!$A$6:$N$135,14,FALSE),0)</f>
        <v>0</v>
      </c>
      <c r="AK32" s="708">
        <f>_xlfn.IFNA(VLOOKUP(CONCATENATE($AK$5,$B32,$C32),'ESP4'!$A$6:$N$135,14,FALSE),0)</f>
        <v>0</v>
      </c>
      <c r="AL32" s="454">
        <f>_xlfn.IFNA(VLOOKUP(CONCATENATE($AL$5,$B32,$C32),FEST!$A$6:$N$133,14,FALSE),0)</f>
        <v>0</v>
      </c>
      <c r="AM32" s="454">
        <f>_xlfn.IFNA(VLOOKUP(CONCATENATE($AM$5,$B32,$C32),'MR3'!$A$6:$N$133,14,FALSE),0)</f>
        <v>0</v>
      </c>
      <c r="AN32" s="454">
        <f>_xlfn.IFNA(VLOOKUP(CONCATENATE($AN$5,$B32,$C32),'BUS4'!$A$6:$N$133,14,FALSE),0)</f>
        <v>0</v>
      </c>
      <c r="AO32" s="454"/>
      <c r="AP32" s="195"/>
      <c r="AQ32" s="195"/>
      <c r="AR32" s="195"/>
      <c r="AS32" s="195"/>
      <c r="AT32" s="195"/>
      <c r="AU32" s="402"/>
      <c r="AV32" s="196"/>
      <c r="AW32" s="77"/>
    </row>
    <row r="33" spans="1:49" x14ac:dyDescent="0.3">
      <c r="A33" s="822"/>
      <c r="B33" s="29" t="s">
        <v>700</v>
      </c>
      <c r="C33" s="30" t="s">
        <v>723</v>
      </c>
      <c r="D33" s="30"/>
      <c r="E33" s="30" t="s">
        <v>298</v>
      </c>
      <c r="F33" s="31">
        <v>45509</v>
      </c>
      <c r="G33" s="32">
        <v>13</v>
      </c>
      <c r="H33" s="33">
        <f t="shared" si="3"/>
        <v>1</v>
      </c>
      <c r="I33" s="34">
        <f t="shared" si="4"/>
        <v>5</v>
      </c>
      <c r="J33" s="32">
        <f t="shared" si="2"/>
        <v>10</v>
      </c>
      <c r="K33" s="194">
        <f>_xlfn.IFNA(VLOOKUP(CONCATENATE($K$5,$B33,$C33),'CAP1'!$A$6:$N$107,14,FALSE),0)</f>
        <v>0</v>
      </c>
      <c r="L33" s="194">
        <f>_xlfn.IFNA(VLOOKUP(CONCATENATE($L$5,$B33,$C33),'ESP1'!$A$6:$N$135,14,FALSE),0)</f>
        <v>0</v>
      </c>
      <c r="M33" s="194">
        <f>_xlfn.IFNA(VLOOKUP(CONCATENATE($M$5,$B33,$C33),WEST!$A$6:$N$95,14,FALSE),0)</f>
        <v>0</v>
      </c>
      <c r="N33" s="708">
        <f>_xlfn.IFNA(VLOOKUP(CONCATENATE($N$5,$B33,$C33),MUR!$A$6:$N$95,14,FALSE),0)</f>
        <v>5</v>
      </c>
      <c r="O33" s="194">
        <f>_xlfn.IFNA(VLOOKUP(CONCATENATE($O$5,$B33,$C33),'SER1'!$A$6:$N$110,14,FALSE),0)</f>
        <v>0</v>
      </c>
      <c r="P33" s="194">
        <f>_xlfn.IFNA(VLOOKUP(CONCATENATE($P$5,$B33,$C33),'BUS1'!$A$6:$N$135,14,FALSE),0)</f>
        <v>0</v>
      </c>
      <c r="Q33" s="708">
        <f>_xlfn.IFNA(VLOOKUP(CONCATENATE($Q$5,$B33,$C33),'OG1'!$A$6:$N$135,14,FALSE),0)</f>
        <v>0</v>
      </c>
      <c r="R33" s="708">
        <f>_xlfn.IFNA(VLOOKUP(CONCATENATE($RR$5,$B33,$C33),'DRY1'!$A$6:$N$133,14,FALSE),0)</f>
        <v>0</v>
      </c>
      <c r="S33" s="708">
        <f>_xlfn.IFNA(VLOOKUP(CONCATENATE($S$5,$B33,$C33),DARD!G37,FALSE),0)</f>
        <v>0</v>
      </c>
      <c r="T33" s="708">
        <f>_xlfn.IFNA(VLOOKUP(CONCATENATE($T$5,$B33,$C33),'HO1'!$A$6:$N$56,14,FALSE),0)</f>
        <v>0</v>
      </c>
      <c r="U33" s="708">
        <f>_xlfn.IFNA(VLOOKUP(CONCATENATE($U$5,$B33,$C33),VIR!$A$6:$N$135,14,FALSE),0)</f>
        <v>0</v>
      </c>
      <c r="V33" s="708">
        <f>_xlfn.IFNA(VLOOKUP(CONCATENATE($UW$5,$B33,$C33),'BUS2'!$A$8:$N$135,14,FALSE),0)</f>
        <v>0</v>
      </c>
      <c r="W33" s="708">
        <f>_xlfn.IFNA(VLOOKUP(CONCATENATE($W$5,$B33,$C33),BEV!$A$8:$N$135,14,FALSE),0)</f>
        <v>0</v>
      </c>
      <c r="X33" s="194">
        <f>_xlfn.IFNA(VLOOKUP(CONCATENATE($X$5,$B33,$C33),'OG2'!$A$6:$N$133,14,FALSE),0)</f>
        <v>0</v>
      </c>
      <c r="Y33" s="708">
        <f>_xlfn.IFNA(VLOOKUP(CONCATENATE($Y$5,$B33,$C33),'SER2'!$A$6:$N$133,14,FALSE),0)</f>
        <v>0</v>
      </c>
      <c r="Z33" s="708">
        <f>_xlfn.IFNA(VLOOKUP(CONCATENATE($Z$5,$B33,$C33),'DRY2'!$A$6:$N$133,14,FALSE),0)</f>
        <v>0</v>
      </c>
      <c r="AA33" s="708">
        <f>_xlfn.IFNA(VLOOKUP(CONCATENATE($AA$5,$B33,$C33),'BUN1'!$A$6:$N$124,14,FALSE),0)</f>
        <v>0</v>
      </c>
      <c r="AB33" s="194">
        <f>_xlfn.IFNA(VLOOKUP(CONCATENATE($AC$5,$B33,$C33),VIR!$A$6:$O$129,14,FALSE),0)</f>
        <v>0</v>
      </c>
      <c r="AC33" s="708">
        <f>_xlfn.IFNA(VLOOKUP(CONCATENATE($AC$5,$B33,$C33),'MR1'!$A$6:$N$135,14,FALSE),0)</f>
        <v>0</v>
      </c>
      <c r="AD33" s="194">
        <f>_xlfn.IFNA(VLOOKUP(CONCATENATE($AD$5,$B33,$C33),'CAP2'!$A$6:$O$129,14,FALSE),0)</f>
        <v>0</v>
      </c>
      <c r="AE33" s="708">
        <f>_xlfn.IFNA(VLOOKUP(CONCATENATE($AE$5,$B33,$C33),'ESP2'!$A$6:$O$129,14,FALSE),0)</f>
        <v>0</v>
      </c>
      <c r="AF33" s="194">
        <f>_xlfn.IFNA(VLOOKUP(CONCATENATE($AF$5,$B33,$C33),FEST!$A$6:$N$135,14,FALSE),0)</f>
        <v>0</v>
      </c>
      <c r="AG33" s="708">
        <f>_xlfn.IFNA(VLOOKUP(CONCATENATE($AG$5,$B33,$C33),SC!$A$6:$N$135,14,FALSE),0)</f>
        <v>0</v>
      </c>
      <c r="AH33" s="454">
        <f>_xlfn.IFNA(VLOOKUP(CONCATENATE($AH$5,$B33,$C33),'OG3'!$A$6:$N$131,14,FALSE),0)</f>
        <v>0</v>
      </c>
      <c r="AI33" s="454">
        <f>_xlfn.IFNA(VLOOKUP(CONCATENATE($AI$5,$B33,$C33),'MR2'!$A$6:$N$131,14,FALSE),0)</f>
        <v>0</v>
      </c>
      <c r="AJ33" s="708">
        <f>_xlfn.IFNA(VLOOKUP(CONCATENATE($AJ$5,$B33,$C33),'BUS3'!$A$6:$N$135,14,FALSE),0)</f>
        <v>0</v>
      </c>
      <c r="AK33" s="708">
        <f>_xlfn.IFNA(VLOOKUP(CONCATENATE($AK$5,$B33,$C33),'ESP4'!$A$6:$N$135,14,FALSE),0)</f>
        <v>0</v>
      </c>
      <c r="AL33" s="454">
        <f>_xlfn.IFNA(VLOOKUP(CONCATENATE($AL$5,$B33,$C33),FEST!$A$6:$N$133,14,FALSE),0)</f>
        <v>0</v>
      </c>
      <c r="AM33" s="454">
        <f>_xlfn.IFNA(VLOOKUP(CONCATENATE($AM$5,$B33,$C33),'MR3'!$A$6:$N$133,14,FALSE),0)</f>
        <v>0</v>
      </c>
      <c r="AN33" s="454">
        <f>_xlfn.IFNA(VLOOKUP(CONCATENATE($AN$5,$B33,$C33),'BUS4'!$A$6:$N$133,14,FALSE),0)</f>
        <v>0</v>
      </c>
      <c r="AO33" s="454"/>
      <c r="AP33" s="195"/>
      <c r="AQ33" s="195"/>
      <c r="AR33" s="195"/>
      <c r="AS33" s="195"/>
      <c r="AT33" s="195"/>
      <c r="AU33" s="402"/>
      <c r="AV33" s="196"/>
      <c r="AW33" s="77"/>
    </row>
    <row r="34" spans="1:49" x14ac:dyDescent="0.3">
      <c r="A34" s="822"/>
      <c r="B34" s="29" t="s">
        <v>567</v>
      </c>
      <c r="C34" s="30" t="s">
        <v>578</v>
      </c>
      <c r="D34" s="30"/>
      <c r="E34" s="30" t="s">
        <v>201</v>
      </c>
      <c r="F34" s="31">
        <v>45499</v>
      </c>
      <c r="G34" s="32">
        <v>12</v>
      </c>
      <c r="H34" s="33">
        <f t="shared" si="3"/>
        <v>3</v>
      </c>
      <c r="I34" s="34">
        <f t="shared" si="4"/>
        <v>19</v>
      </c>
      <c r="J34" s="32">
        <f t="shared" si="2"/>
        <v>3</v>
      </c>
      <c r="K34" s="194">
        <f>_xlfn.IFNA(VLOOKUP(CONCATENATE($K$5,$B34,$C34),'CAP1'!$A$6:$N$107,14,FALSE),0)</f>
        <v>0</v>
      </c>
      <c r="L34" s="194">
        <f>_xlfn.IFNA(VLOOKUP(CONCATENATE($L$5,$B34,$C34),'ESP1'!$A$6:$N$135,14,FALSE),0)</f>
        <v>0</v>
      </c>
      <c r="M34" s="194">
        <f>_xlfn.IFNA(VLOOKUP(CONCATENATE($M$5,$B34,$C34),WEST!$A$6:$N$95,14,FALSE),0)</f>
        <v>0</v>
      </c>
      <c r="N34" s="708">
        <f>_xlfn.IFNA(VLOOKUP(CONCATENATE($N$5,$B34,$C34),MUR!$A$6:$N$95,14,FALSE),0)</f>
        <v>7</v>
      </c>
      <c r="O34" s="194">
        <f>_xlfn.IFNA(VLOOKUP(CONCATENATE($O$5,$B34,$C34),'SER1'!$A$6:$N$110,14,FALSE),0)</f>
        <v>0</v>
      </c>
      <c r="P34" s="194">
        <f>_xlfn.IFNA(VLOOKUP(CONCATENATE($P$5,$B34,$C34),'BUS1'!$A$6:$N$135,14,FALSE),0)</f>
        <v>0</v>
      </c>
      <c r="Q34" s="708">
        <f>_xlfn.IFNA(VLOOKUP(CONCATENATE($Q$5,$B34,$C34),'OG1'!$A$6:$N$135,14,FALSE),0)</f>
        <v>0</v>
      </c>
      <c r="R34" s="708">
        <f>_xlfn.IFNA(VLOOKUP(CONCATENATE($RR$5,$B34,$C34),'DRY1'!$A$6:$N$133,14,FALSE),0)</f>
        <v>0</v>
      </c>
      <c r="S34" s="708">
        <f>_xlfn.IFNA(VLOOKUP(CONCATENATE($S$5,$B34,$C34),DARD!G38,FALSE),0)</f>
        <v>0</v>
      </c>
      <c r="T34" s="708">
        <f>_xlfn.IFNA(VLOOKUP(CONCATENATE($T$5,$B34,$C34),'HO1'!$A$6:$N$56,14,FALSE),0)</f>
        <v>0</v>
      </c>
      <c r="U34" s="708">
        <f>_xlfn.IFNA(VLOOKUP(CONCATENATE($U$5,$B34,$C34),VIR!$A$6:$N$135,14,FALSE),0)</f>
        <v>0</v>
      </c>
      <c r="V34" s="708">
        <f>_xlfn.IFNA(VLOOKUP(CONCATENATE($UW$5,$B34,$C34),'BUS2'!$A$8:$N$135,14,FALSE),0)</f>
        <v>0</v>
      </c>
      <c r="W34" s="708">
        <f>_xlfn.IFNA(VLOOKUP(CONCATENATE($W$5,$B34,$C34),BEV!$A$8:$N$135,14,FALSE),0)</f>
        <v>0</v>
      </c>
      <c r="X34" s="194">
        <f>_xlfn.IFNA(VLOOKUP(CONCATENATE($X$5,$B34,$C34),'OG2'!$A$6:$N$133,14,FALSE),0)</f>
        <v>0</v>
      </c>
      <c r="Y34" s="708">
        <f>_xlfn.IFNA(VLOOKUP(CONCATENATE($Y$5,$B34,$C34),'SER2'!$A$6:$N$133,14,FALSE),0)</f>
        <v>6</v>
      </c>
      <c r="Z34" s="708">
        <f>_xlfn.IFNA(VLOOKUP(CONCATENATE($Z$5,$B34,$C34),'DRY2'!$A$6:$N$133,14,FALSE),0)</f>
        <v>0</v>
      </c>
      <c r="AA34" s="708">
        <f>_xlfn.IFNA(VLOOKUP(CONCATENATE($AA$5,$B34,$C34),'BUN1'!$A$6:$N$124,14,FALSE),0)</f>
        <v>6</v>
      </c>
      <c r="AB34" s="194">
        <f>_xlfn.IFNA(VLOOKUP(CONCATENATE($AC$5,$B34,$C34),VIR!$A$6:$O$129,14,FALSE),0)</f>
        <v>0</v>
      </c>
      <c r="AC34" s="194">
        <f>_xlfn.IFNA(VLOOKUP(CONCATENATE($AC$5,$B34,$C34),VIR!$A$6:$O$129,14,FALSE),0)</f>
        <v>0</v>
      </c>
      <c r="AD34" s="194">
        <f>_xlfn.IFNA(VLOOKUP(CONCATENATE($AD$5,$B34,$C34),'CAP2'!$A$6:$O$129,14,FALSE),0)</f>
        <v>0</v>
      </c>
      <c r="AE34" s="708">
        <f>_xlfn.IFNA(VLOOKUP(CONCATENATE($AE$5,$B34,$C34),'ESP2'!$A$6:$O$129,14,FALSE),0)</f>
        <v>0</v>
      </c>
      <c r="AF34" s="194">
        <f>_xlfn.IFNA(VLOOKUP(CONCATENATE($AF$5,$B34,$C34),FEST!$A$6:$N$135,14,FALSE),0)</f>
        <v>0</v>
      </c>
      <c r="AG34" s="708">
        <f>_xlfn.IFNA(VLOOKUP(CONCATENATE($AG$5,$B34,$C34),SC!$A$6:$N$135,14,FALSE),0)</f>
        <v>0</v>
      </c>
      <c r="AH34" s="454">
        <f>_xlfn.IFNA(VLOOKUP(CONCATENATE($AH$5,$B34,$C34),'OG3'!$A$6:$N$131,14,FALSE),0)</f>
        <v>0</v>
      </c>
      <c r="AI34" s="454">
        <f>_xlfn.IFNA(VLOOKUP(CONCATENATE($AI$5,$B34,$C34),'MR2'!$A$6:$N$131,14,FALSE),0)</f>
        <v>0</v>
      </c>
      <c r="AJ34" s="708">
        <f>_xlfn.IFNA(VLOOKUP(CONCATENATE($AJ$5,$B34,$C34),'BUS3'!$A$6:$N$135,14,FALSE),0)</f>
        <v>0</v>
      </c>
      <c r="AK34" s="708">
        <f>_xlfn.IFNA(VLOOKUP(CONCATENATE($AK$5,$B34,$C34),'ESP4'!$A$6:$N$135,14,FALSE),0)</f>
        <v>0</v>
      </c>
      <c r="AL34" s="454">
        <f>_xlfn.IFNA(VLOOKUP(CONCATENATE($AL$5,$B34,$C34),FEST!$A$6:$N$133,14,FALSE),0)</f>
        <v>0</v>
      </c>
      <c r="AM34" s="454">
        <f>_xlfn.IFNA(VLOOKUP(CONCATENATE($AM$5,$B34,$C34),'MR3'!$A$6:$N$133,14,FALSE),0)</f>
        <v>0</v>
      </c>
      <c r="AN34" s="454">
        <f>_xlfn.IFNA(VLOOKUP(CONCATENATE($AN$5,$B34,$C34),'BUS4'!$A$6:$N$133,14,FALSE),0)</f>
        <v>0</v>
      </c>
      <c r="AO34" s="454"/>
      <c r="AP34" s="195"/>
      <c r="AQ34" s="195"/>
      <c r="AR34" s="195"/>
      <c r="AS34" s="195"/>
      <c r="AT34" s="195"/>
      <c r="AU34" s="402"/>
      <c r="AV34" s="196"/>
      <c r="AW34" s="77"/>
    </row>
    <row r="35" spans="1:49" x14ac:dyDescent="0.3">
      <c r="A35" s="822"/>
      <c r="B35" s="29" t="s">
        <v>656</v>
      </c>
      <c r="C35" s="30" t="s">
        <v>657</v>
      </c>
      <c r="D35" s="30"/>
      <c r="E35" s="30" t="s">
        <v>287</v>
      </c>
      <c r="F35" s="31">
        <v>45532</v>
      </c>
      <c r="G35" s="32">
        <v>13</v>
      </c>
      <c r="H35" s="33">
        <f t="shared" si="3"/>
        <v>1</v>
      </c>
      <c r="I35" s="34">
        <f t="shared" si="4"/>
        <v>6</v>
      </c>
      <c r="J35" s="32">
        <f t="shared" si="2"/>
        <v>7</v>
      </c>
      <c r="K35" s="194">
        <f>_xlfn.IFNA(VLOOKUP(CONCATENATE($K$5,$B35,$C35),'CAP1'!$A$6:$N$107,14,FALSE),0)</f>
        <v>0</v>
      </c>
      <c r="L35" s="194">
        <f>_xlfn.IFNA(VLOOKUP(CONCATENATE($L$5,$B35,$C35),'ESP1'!$A$6:$N$135,14,FALSE),0)</f>
        <v>0</v>
      </c>
      <c r="M35" s="194">
        <f>_xlfn.IFNA(VLOOKUP(CONCATENATE($M$5,$B35,$C35),WEST!$A$6:$N$95,14,FALSE),0)</f>
        <v>0</v>
      </c>
      <c r="N35" s="708">
        <f>_xlfn.IFNA(VLOOKUP(CONCATENATE($N$5,$B35,$C35),MUR!$A$6:$N$95,14,FALSE),0)</f>
        <v>0</v>
      </c>
      <c r="O35" s="194">
        <f>_xlfn.IFNA(VLOOKUP(CONCATENATE($O$5,$B35,$C35),'SER1'!$A$6:$N$110,14,FALSE),0)</f>
        <v>0</v>
      </c>
      <c r="P35" s="194">
        <f>_xlfn.IFNA(VLOOKUP(CONCATENATE($P$5,$B35,$C35),'BUS1'!$A$6:$N$135,14,FALSE),0)</f>
        <v>6</v>
      </c>
      <c r="Q35" s="708">
        <f>_xlfn.IFNA(VLOOKUP(CONCATENATE($Q$5,$B35,$C35),'OG1'!$A$6:$N$135,14,FALSE),0)</f>
        <v>0</v>
      </c>
      <c r="R35" s="708">
        <f>_xlfn.IFNA(VLOOKUP(CONCATENATE($RR$5,$B35,$C35),'DRY1'!$A$6:$N$133,14,FALSE),0)</f>
        <v>0</v>
      </c>
      <c r="S35" s="708">
        <f>_xlfn.IFNA(VLOOKUP(CONCATENATE($S$5,$B35,$C35),DARD!G39,FALSE),0)</f>
        <v>0</v>
      </c>
      <c r="T35" s="708">
        <f>_xlfn.IFNA(VLOOKUP(CONCATENATE($T$5,$B35,$C35),'HO1'!$A$6:$N$56,14,FALSE),0)</f>
        <v>0</v>
      </c>
      <c r="U35" s="708">
        <f>_xlfn.IFNA(VLOOKUP(CONCATENATE($U$5,$B35,$C35),VIR!$A$6:$N$135,14,FALSE),0)</f>
        <v>0</v>
      </c>
      <c r="V35" s="708">
        <f>_xlfn.IFNA(VLOOKUP(CONCATENATE($UW$5,$B35,$C35),'BUS2'!$A$8:$N$135,14,FALSE),0)</f>
        <v>0</v>
      </c>
      <c r="W35" s="708">
        <f>_xlfn.IFNA(VLOOKUP(CONCATENATE($W$5,$B35,$C35),BEV!$A$8:$N$135,14,FALSE),0)</f>
        <v>0</v>
      </c>
      <c r="X35" s="194">
        <f>_xlfn.IFNA(VLOOKUP(CONCATENATE($X$5,$B35,$C35),'OG2'!$A$6:$N$133,14,FALSE),0)</f>
        <v>0</v>
      </c>
      <c r="Y35" s="708">
        <f>_xlfn.IFNA(VLOOKUP(CONCATENATE($Y$5,$B35,$C35),'SER2'!$A$6:$N$133,14,FALSE),0)</f>
        <v>0</v>
      </c>
      <c r="Z35" s="708">
        <f>_xlfn.IFNA(VLOOKUP(CONCATENATE($Z$5,$B35,$C35),'DRY2'!$A$6:$N$133,14,FALSE),0)</f>
        <v>0</v>
      </c>
      <c r="AA35" s="708">
        <f>_xlfn.IFNA(VLOOKUP(CONCATENATE($AA$5,$B35,$C35),'BUN1'!$A$6:$N$124,14,FALSE),0)</f>
        <v>0</v>
      </c>
      <c r="AB35" s="194">
        <f>_xlfn.IFNA(VLOOKUP(CONCATENATE($AC$5,$B35,$C35),VIR!$A$6:$O$129,14,FALSE),0)</f>
        <v>0</v>
      </c>
      <c r="AC35" s="194">
        <f>_xlfn.IFNA(VLOOKUP(CONCATENATE($AC$5,$B35,$C35),VIR!$A$6:$O$129,14,FALSE),0)</f>
        <v>0</v>
      </c>
      <c r="AD35" s="194">
        <f>_xlfn.IFNA(VLOOKUP(CONCATENATE($AD$5,$B35,$C35),'CAP2'!$A$6:$O$129,14,FALSE),0)</f>
        <v>0</v>
      </c>
      <c r="AE35" s="708">
        <f>_xlfn.IFNA(VLOOKUP(CONCATENATE($AE$5,$B35,$C35),'ESP2'!$A$6:$O$129,14,FALSE),0)</f>
        <v>0</v>
      </c>
      <c r="AF35" s="194">
        <f>_xlfn.IFNA(VLOOKUP(CONCATENATE($AF$5,$B35,$C35),FEST!$A$6:$N$135,14,FALSE),0)</f>
        <v>0</v>
      </c>
      <c r="AG35" s="708">
        <f>_xlfn.IFNA(VLOOKUP(CONCATENATE($AG$5,$B35,$C35),SC!$A$6:$N$135,14,FALSE),0)</f>
        <v>0</v>
      </c>
      <c r="AH35" s="195">
        <f>_xlfn.IFNA(VLOOKUP(CONCATENATE($AG$5,$B35,$C35),'OG2'!$A$6:$N$131,14,FALSE),0)</f>
        <v>0</v>
      </c>
      <c r="AI35" s="454">
        <f>_xlfn.IFNA(VLOOKUP(CONCATENATE($AI$5,$B35,$C35),'MR2'!$A$6:$N$131,14,FALSE),0)</f>
        <v>0</v>
      </c>
      <c r="AJ35" s="194">
        <f>_xlfn.IFNA(VLOOKUP(CONCATENATE($AJ$5,$B35,$C35),SC!$A$6:$N$135,14,FALSE),0)</f>
        <v>0</v>
      </c>
      <c r="AK35" s="194">
        <f>_xlfn.IFNA(VLOOKUP(CONCATENATE($AK$5,$B35,$C35),'MR3'!$A$6:$N$133,14,FALSE),0)</f>
        <v>0</v>
      </c>
      <c r="AL35" s="454">
        <f>_xlfn.IFNA(VLOOKUP(CONCATENATE($AL$5,$B35,$C35),FEST!$A$6:$N$133,14,FALSE),0)</f>
        <v>0</v>
      </c>
      <c r="AM35" s="454">
        <f>_xlfn.IFNA(VLOOKUP(CONCATENATE($AM$5,$B35,$C35),'MR3'!$A$6:$N$133,14,FALSE),0)</f>
        <v>0</v>
      </c>
      <c r="AN35" s="454">
        <f>_xlfn.IFNA(VLOOKUP(CONCATENATE($AN$5,$B35,$C35),'BUS4'!$A$6:$N$133,14,FALSE),0)</f>
        <v>0</v>
      </c>
      <c r="AO35" s="454"/>
      <c r="AP35" s="195"/>
      <c r="AQ35" s="195"/>
      <c r="AR35" s="195"/>
      <c r="AS35" s="195"/>
      <c r="AT35" s="195"/>
      <c r="AU35" s="402"/>
      <c r="AV35" s="196"/>
      <c r="AW35" s="77"/>
    </row>
    <row r="36" spans="1:49" x14ac:dyDescent="0.3">
      <c r="A36" s="822"/>
      <c r="B36" s="29" t="s">
        <v>774</v>
      </c>
      <c r="C36" s="30" t="s">
        <v>775</v>
      </c>
      <c r="D36" s="30"/>
      <c r="E36" s="30" t="s">
        <v>776</v>
      </c>
      <c r="F36" s="31">
        <v>45532</v>
      </c>
      <c r="G36" s="32">
        <v>11</v>
      </c>
      <c r="H36" s="33">
        <f t="shared" si="3"/>
        <v>1</v>
      </c>
      <c r="I36" s="34">
        <f t="shared" si="4"/>
        <v>4</v>
      </c>
      <c r="J36" s="32">
        <f t="shared" si="2"/>
        <v>12</v>
      </c>
      <c r="K36" s="194">
        <f>_xlfn.IFNA(VLOOKUP(CONCATENATE($K$5,$B36,$C36),'CAP1'!$A$6:$N$107,14,FALSE),0)</f>
        <v>0</v>
      </c>
      <c r="L36" s="194">
        <f>_xlfn.IFNA(VLOOKUP(CONCATENATE($L$5,$B36,$C36),'ESP1'!$A$6:$N$135,14,FALSE),0)</f>
        <v>0</v>
      </c>
      <c r="M36" s="194">
        <f>_xlfn.IFNA(VLOOKUP(CONCATENATE($M$5,$B36,$C36),WEST!$A$6:$N$95,14,FALSE),0)</f>
        <v>0</v>
      </c>
      <c r="N36" s="708">
        <f>_xlfn.IFNA(VLOOKUP(CONCATENATE($N$5,$B36,$C36),MUR!$A$6:$N$95,14,FALSE),0)</f>
        <v>0</v>
      </c>
      <c r="O36" s="194">
        <f>_xlfn.IFNA(VLOOKUP(CONCATENATE($O$5,$B36,$C36),'SER1'!$A$6:$N$110,14,FALSE),0)</f>
        <v>0</v>
      </c>
      <c r="P36" s="194">
        <f>_xlfn.IFNA(VLOOKUP(CONCATENATE($P$5,$B36,$C36),'BUS1'!$A$6:$N$135,14,FALSE),0)</f>
        <v>0</v>
      </c>
      <c r="Q36" s="708">
        <f>_xlfn.IFNA(VLOOKUP(CONCATENATE($Q$5,$B36,$C36),'OG1'!$A$6:$N$135,14,FALSE),0)</f>
        <v>0</v>
      </c>
      <c r="R36" s="708">
        <f>_xlfn.IFNA(VLOOKUP(CONCATENATE($RR$5,$B36,$C36),'DRY1'!$A$6:$N$133,14,FALSE),0)</f>
        <v>0</v>
      </c>
      <c r="S36" s="708">
        <f>_xlfn.IFNA(VLOOKUP(CONCATENATE($S$5,$B36,$C36),DARD!G40,FALSE),0)</f>
        <v>0</v>
      </c>
      <c r="T36" s="708">
        <f>_xlfn.IFNA(VLOOKUP(CONCATENATE($T$5,$B36,$C36),'HO1'!$A$6:$N$56,14,FALSE),0)</f>
        <v>0</v>
      </c>
      <c r="U36" s="708">
        <f>_xlfn.IFNA(VLOOKUP(CONCATENATE($U$5,$B36,$C36),VIR!$A$6:$N$135,14,FALSE),0)</f>
        <v>0</v>
      </c>
      <c r="V36" s="708">
        <f>_xlfn.IFNA(VLOOKUP(CONCATENATE($UW$5,$B36,$C36),'BUS2'!$A$8:$N$135,14,FALSE),0)</f>
        <v>0</v>
      </c>
      <c r="W36" s="708">
        <f>_xlfn.IFNA(VLOOKUP(CONCATENATE($W$5,$B36,$C36),BEV!$A$8:$N$135,14,FALSE),0)</f>
        <v>0</v>
      </c>
      <c r="X36" s="194">
        <f>_xlfn.IFNA(VLOOKUP(CONCATENATE($X$5,$B36,$C36),'OG2'!$A$6:$N$133,14,FALSE),0)</f>
        <v>0</v>
      </c>
      <c r="Y36" s="708">
        <f>_xlfn.IFNA(VLOOKUP(CONCATENATE($Y$5,$B36,$C36),'SER2'!$A$6:$N$133,14,FALSE),0)</f>
        <v>4</v>
      </c>
      <c r="Z36" s="708">
        <f>_xlfn.IFNA(VLOOKUP(CONCATENATE($Z$5,$B36,$C36),'DRY2'!$A$6:$N$133,14,FALSE),0)</f>
        <v>0</v>
      </c>
      <c r="AA36" s="708">
        <f>_xlfn.IFNA(VLOOKUP(CONCATENATE($AA$5,$B36,$C36),'BUN1'!$A$6:$N$124,14,FALSE),0)</f>
        <v>0</v>
      </c>
      <c r="AB36" s="194">
        <f>_xlfn.IFNA(VLOOKUP(CONCATENATE($AC$5,$B36,$C36),VIR!$A$6:$O$129,14,FALSE),0)</f>
        <v>0</v>
      </c>
      <c r="AC36" s="194">
        <f>_xlfn.IFNA(VLOOKUP(CONCATENATE($AC$5,$B36,$C36),VIR!$A$6:$O$129,14,FALSE),0)</f>
        <v>0</v>
      </c>
      <c r="AD36" s="194">
        <f>_xlfn.IFNA(VLOOKUP(CONCATENATE($AD$5,$B36,$C36),'CAP2'!$A$6:$O$129,14,FALSE),0)</f>
        <v>0</v>
      </c>
      <c r="AE36" s="708">
        <f>_xlfn.IFNA(VLOOKUP(CONCATENATE($AE$5,$B36,$C36),'ESP2'!$A$6:$O$129,14,FALSE),0)</f>
        <v>0</v>
      </c>
      <c r="AF36" s="194">
        <f>_xlfn.IFNA(VLOOKUP(CONCATENATE($AF$5,$B36,$C36),FEST!$A$6:$N$135,14,FALSE),0)</f>
        <v>0</v>
      </c>
      <c r="AG36" s="708">
        <f>_xlfn.IFNA(VLOOKUP(CONCATENATE($AG$5,$B36,$C36),SC!$A$6:$N$135,14,FALSE),0)</f>
        <v>0</v>
      </c>
      <c r="AH36" s="195">
        <f>_xlfn.IFNA(VLOOKUP(CONCATENATE($AG$5,$B36,$C36),'OG2'!$A$6:$N$131,14,FALSE),0)</f>
        <v>0</v>
      </c>
      <c r="AI36" s="454">
        <f>_xlfn.IFNA(VLOOKUP(CONCATENATE($AI$5,$B36,$C36),'MR2'!$A$6:$N$131,14,FALSE),0)</f>
        <v>0</v>
      </c>
      <c r="AJ36" s="194">
        <f>_xlfn.IFNA(VLOOKUP(CONCATENATE($AJ$5,$B36,$C36),SC!$A$6:$N$135,14,FALSE),0)</f>
        <v>0</v>
      </c>
      <c r="AK36" s="194">
        <f>_xlfn.IFNA(VLOOKUP(CONCATENATE($AK$5,$B36,$C36),'MR3'!$A$6:$N$133,14,FALSE),0)</f>
        <v>0</v>
      </c>
      <c r="AL36" s="454">
        <f>_xlfn.IFNA(VLOOKUP(CONCATENATE($AL$5,$B36,$C36),FEST!$A$6:$N$133,14,FALSE),0)</f>
        <v>0</v>
      </c>
      <c r="AM36" s="454">
        <f>_xlfn.IFNA(VLOOKUP(CONCATENATE($AM$5,$B36,$C36),'MR3'!$A$6:$N$133,14,FALSE),0)</f>
        <v>0</v>
      </c>
      <c r="AN36" s="454">
        <f>_xlfn.IFNA(VLOOKUP(CONCATENATE($AN$5,$B36,$C36),'BUS4'!$A$6:$N$133,14,FALSE),0)</f>
        <v>0</v>
      </c>
      <c r="AO36" s="454"/>
      <c r="AP36" s="195"/>
      <c r="AQ36" s="195"/>
      <c r="AR36" s="195"/>
      <c r="AS36" s="195"/>
      <c r="AT36" s="195"/>
      <c r="AU36" s="402"/>
      <c r="AV36" s="196"/>
      <c r="AW36" s="77"/>
    </row>
    <row r="37" spans="1:49" x14ac:dyDescent="0.3">
      <c r="A37" s="822"/>
      <c r="B37" s="29" t="s">
        <v>690</v>
      </c>
      <c r="C37" s="30" t="s">
        <v>714</v>
      </c>
      <c r="D37" s="30" t="s">
        <v>714</v>
      </c>
      <c r="E37" s="30" t="s">
        <v>800</v>
      </c>
      <c r="F37" s="31">
        <v>45532</v>
      </c>
      <c r="G37" s="32">
        <v>13</v>
      </c>
      <c r="H37" s="33">
        <f t="shared" si="3"/>
        <v>0</v>
      </c>
      <c r="I37" s="34">
        <f t="shared" si="4"/>
        <v>0</v>
      </c>
      <c r="J37" s="32">
        <f t="shared" si="2"/>
        <v>13</v>
      </c>
      <c r="K37" s="194">
        <f>_xlfn.IFNA(VLOOKUP(CONCATENATE($K$5,$B37,$C37),'CAP1'!$A$6:$N$107,14,FALSE),0)</f>
        <v>0</v>
      </c>
      <c r="L37" s="194">
        <f>_xlfn.IFNA(VLOOKUP(CONCATENATE($L$5,$B37,$C37),'ESP1'!$A$6:$N$135,14,FALSE),0)</f>
        <v>0</v>
      </c>
      <c r="M37" s="194">
        <f>_xlfn.IFNA(VLOOKUP(CONCATENATE($M$5,$B37,$C37),WEST!$A$6:$N$95,14,FALSE),0)</f>
        <v>0</v>
      </c>
      <c r="N37" s="708">
        <f>_xlfn.IFNA(VLOOKUP(CONCATENATE($N$5,$B37,$C37),MUR!$A$6:$N$95,14,FALSE),0)</f>
        <v>0</v>
      </c>
      <c r="O37" s="194">
        <f>_xlfn.IFNA(VLOOKUP(CONCATENATE($O$5,$B37,$C37),'SER1'!$A$6:$N$110,14,FALSE),0)</f>
        <v>0</v>
      </c>
      <c r="P37" s="194">
        <f>_xlfn.IFNA(VLOOKUP(CONCATENATE($P$5,$B37,$C37),'BUS1'!$A$6:$N$135,14,FALSE),0)</f>
        <v>0</v>
      </c>
      <c r="Q37" s="708">
        <f>_xlfn.IFNA(VLOOKUP(CONCATENATE($Q$5,$B37,$C37),'OG1'!$A$6:$N$135,14,FALSE),0)</f>
        <v>0</v>
      </c>
      <c r="R37" s="708">
        <f>_xlfn.IFNA(VLOOKUP(CONCATENATE($RR$5,$B37,$C37),'DRY1'!$A$6:$N$133,14,FALSE),0)</f>
        <v>0</v>
      </c>
      <c r="S37" s="708">
        <f>_xlfn.IFNA(VLOOKUP(CONCATENATE($S$5,$B37,$C37),DARD!G41,FALSE),0)</f>
        <v>0</v>
      </c>
      <c r="T37" s="708">
        <f>_xlfn.IFNA(VLOOKUP(CONCATENATE($T$5,$B37,$C37),'HO1'!$A$6:$N$56,14,FALSE),0)</f>
        <v>0</v>
      </c>
      <c r="U37" s="708">
        <f>_xlfn.IFNA(VLOOKUP(CONCATENATE($U$5,$B37,$C37),VIR!$A$6:$N$135,14,FALSE),0)</f>
        <v>0</v>
      </c>
      <c r="V37" s="708">
        <f>_xlfn.IFNA(VLOOKUP(CONCATENATE($UW$5,$B37,$C37),'BUS2'!$A$8:$N$135,14,FALSE),0)</f>
        <v>0</v>
      </c>
      <c r="W37" s="708">
        <f>_xlfn.IFNA(VLOOKUP(CONCATENATE($W$5,$B37,$C37),BEV!$A$8:$N$135,14,FALSE),0)</f>
        <v>0</v>
      </c>
      <c r="X37" s="194">
        <f>_xlfn.IFNA(VLOOKUP(CONCATENATE($X$5,$B37,$C37),'OG2'!$A$6:$N$133,14,FALSE),0)</f>
        <v>0</v>
      </c>
      <c r="Y37" s="708">
        <f>_xlfn.IFNA(VLOOKUP(CONCATENATE($Y$5,$B37,$C37),'SER2'!$A$6:$N$133,14,FALSE),0)</f>
        <v>0</v>
      </c>
      <c r="Z37" s="708">
        <f>_xlfn.IFNA(VLOOKUP(CONCATENATE($Z$5,$B37,$C37),'DRY2'!$A$6:$N$133,14,FALSE),0)</f>
        <v>0</v>
      </c>
      <c r="AA37" s="708">
        <f>_xlfn.IFNA(VLOOKUP(CONCATENATE($AA$5,$B37,$C37),'BUN1'!$A$6:$N$124,14,FALSE),0)</f>
        <v>0</v>
      </c>
      <c r="AB37" s="194">
        <f>_xlfn.IFNA(VLOOKUP(CONCATENATE($AC$5,$B37,$C37),VIR!$A$6:$O$129,14,FALSE),0)</f>
        <v>0</v>
      </c>
      <c r="AC37" s="194">
        <f>_xlfn.IFNA(VLOOKUP(CONCATENATE($AC$5,$B37,$C37),VIR!$A$6:$O$129,14,FALSE),0)</f>
        <v>0</v>
      </c>
      <c r="AD37" s="194">
        <f>_xlfn.IFNA(VLOOKUP(CONCATENATE($AD$5,$B37,$C37),'CAP2'!$A$6:$O$129,14,FALSE),0)</f>
        <v>0</v>
      </c>
      <c r="AE37" s="708">
        <f>_xlfn.IFNA(VLOOKUP(CONCATENATE($AE$5,$B37,$C37),'ESP2'!$A$6:$O$129,14,FALSE),0)</f>
        <v>0</v>
      </c>
      <c r="AF37" s="194">
        <f>_xlfn.IFNA(VLOOKUP(CONCATENATE($AF$5,$B37,$C37),FEST!$A$6:$N$135,14,FALSE),0)</f>
        <v>0</v>
      </c>
      <c r="AG37" s="708">
        <f>_xlfn.IFNA(VLOOKUP(CONCATENATE($AG$5,$B37,$C37),SC!$A$6:$N$135,14,FALSE),0)</f>
        <v>0</v>
      </c>
      <c r="AH37" s="195">
        <f>_xlfn.IFNA(VLOOKUP(CONCATENATE($AG$5,$B37,$C37),'OG2'!$A$6:$N$131,14,FALSE),0)</f>
        <v>0</v>
      </c>
      <c r="AI37" s="454">
        <f>_xlfn.IFNA(VLOOKUP(CONCATENATE($AI$5,$B37,$C37),'MR2'!$A$6:$N$131,14,FALSE),0)</f>
        <v>0</v>
      </c>
      <c r="AJ37" s="194">
        <f>_xlfn.IFNA(VLOOKUP(CONCATENATE($AJ$5,$B37,$C37),SC!$A$6:$N$135,14,FALSE),0)</f>
        <v>0</v>
      </c>
      <c r="AK37" s="194">
        <f>_xlfn.IFNA(VLOOKUP(CONCATENATE($AK$5,$B37,$C37),'MR3'!$A$6:$N$133,14,FALSE),0)</f>
        <v>0</v>
      </c>
      <c r="AL37" s="454">
        <f>_xlfn.IFNA(VLOOKUP(CONCATENATE($AL$5,$B37,$C37),FEST!$A$6:$N$133,14,FALSE),0)</f>
        <v>0</v>
      </c>
      <c r="AM37" s="454">
        <f>_xlfn.IFNA(VLOOKUP(CONCATENATE($AM$5,$B37,$C37),'MR3'!$A$6:$N$133,14,FALSE),0)</f>
        <v>0</v>
      </c>
      <c r="AN37" s="454">
        <f>_xlfn.IFNA(VLOOKUP(CONCATENATE($AN$5,$B37,$C37),'BUS4'!$A$6:$N$133,14,FALSE),0)</f>
        <v>0</v>
      </c>
      <c r="AO37" s="454"/>
      <c r="AP37" s="195"/>
      <c r="AQ37" s="195"/>
      <c r="AR37" s="195"/>
      <c r="AS37" s="195"/>
      <c r="AT37" s="195"/>
      <c r="AU37" s="402"/>
      <c r="AV37" s="196"/>
      <c r="AW37" s="77"/>
    </row>
    <row r="38" spans="1:49" x14ac:dyDescent="0.3">
      <c r="A38" s="822"/>
      <c r="B38" s="29" t="s">
        <v>691</v>
      </c>
      <c r="C38" s="30" t="s">
        <v>777</v>
      </c>
      <c r="D38" s="30"/>
      <c r="E38" s="30" t="s">
        <v>200</v>
      </c>
      <c r="F38" s="31">
        <v>45535</v>
      </c>
      <c r="G38" s="32">
        <v>12</v>
      </c>
      <c r="H38" s="33">
        <f t="shared" si="3"/>
        <v>0</v>
      </c>
      <c r="I38" s="34">
        <f t="shared" si="4"/>
        <v>0</v>
      </c>
      <c r="J38" s="32">
        <f t="shared" ref="J38:J57" si="5">RANK(I38,$I$6:$I$64)</f>
        <v>13</v>
      </c>
      <c r="K38" s="194">
        <f>_xlfn.IFNA(VLOOKUP(CONCATENATE($K$5,$B38,$C38),'CAP1'!$A$6:$N$107,14,FALSE),0)</f>
        <v>0</v>
      </c>
      <c r="L38" s="194">
        <f>_xlfn.IFNA(VLOOKUP(CONCATENATE($L$5,$B38,$C38),'ESP1'!$A$6:$N$135,14,FALSE),0)</f>
        <v>0</v>
      </c>
      <c r="M38" s="194">
        <f>_xlfn.IFNA(VLOOKUP(CONCATENATE($M$5,$B38,$C38),WEST!$A$6:$N$95,14,FALSE),0)</f>
        <v>0</v>
      </c>
      <c r="N38" s="708">
        <f>_xlfn.IFNA(VLOOKUP(CONCATENATE($N$5,$B38,$C38),MUR!$A$6:$N$95,14,FALSE),0)</f>
        <v>0</v>
      </c>
      <c r="O38" s="194">
        <f>_xlfn.IFNA(VLOOKUP(CONCATENATE($O$5,$B38,$C38),'SER1'!$A$6:$N$110,14,FALSE),0)</f>
        <v>0</v>
      </c>
      <c r="P38" s="194">
        <f>_xlfn.IFNA(VLOOKUP(CONCATENATE($P$5,$B38,$C38),'BUS1'!$A$6:$N$135,14,FALSE),0)</f>
        <v>0</v>
      </c>
      <c r="Q38" s="708">
        <f>_xlfn.IFNA(VLOOKUP(CONCATENATE($Q$5,$B38,$C38),'OG1'!$A$6:$N$135,14,FALSE),0)</f>
        <v>0</v>
      </c>
      <c r="R38" s="708">
        <f>_xlfn.IFNA(VLOOKUP(CONCATENATE($RR$5,$B38,$C38),'DRY1'!$A$6:$N$133,14,FALSE),0)</f>
        <v>0</v>
      </c>
      <c r="S38" s="708">
        <f>_xlfn.IFNA(VLOOKUP(CONCATENATE($S$5,$B38,$C38),DARD!G42,FALSE),0)</f>
        <v>0</v>
      </c>
      <c r="T38" s="708">
        <f>_xlfn.IFNA(VLOOKUP(CONCATENATE($T$5,$B38,$C38),'HO1'!$A$6:$N$56,14,FALSE),0)</f>
        <v>0</v>
      </c>
      <c r="U38" s="708">
        <f>_xlfn.IFNA(VLOOKUP(CONCATENATE($U$5,$B38,$C38),VIR!$A$6:$N$135,14,FALSE),0)</f>
        <v>0</v>
      </c>
      <c r="V38" s="708">
        <f>_xlfn.IFNA(VLOOKUP(CONCATENATE($UW$5,$B38,$C38),'BUS2'!$A$8:$N$135,14,FALSE),0)</f>
        <v>0</v>
      </c>
      <c r="W38" s="708">
        <f>_xlfn.IFNA(VLOOKUP(CONCATENATE($W$5,$B38,$C38),BEV!$A$8:$N$135,14,FALSE),0)</f>
        <v>0</v>
      </c>
      <c r="X38" s="194">
        <f>_xlfn.IFNA(VLOOKUP(CONCATENATE($X$5,$B38,$C38),'OG2'!$A$6:$N$133,14,FALSE),0)</f>
        <v>0</v>
      </c>
      <c r="Y38" s="708">
        <f>_xlfn.IFNA(VLOOKUP(CONCATENATE($Y$5,$B38,$C38),'SER2'!$A$6:$N$133,14,FALSE),0)</f>
        <v>0</v>
      </c>
      <c r="Z38" s="708">
        <f>_xlfn.IFNA(VLOOKUP(CONCATENATE($Z$5,$B38,$C38),'DRY2'!$A$6:$N$133,14,FALSE),0)</f>
        <v>0</v>
      </c>
      <c r="AA38" s="708">
        <f>_xlfn.IFNA(VLOOKUP(CONCATENATE($AA$5,$B38,$C38),'BUN1'!$A$6:$N$124,14,FALSE),0)</f>
        <v>0</v>
      </c>
      <c r="AB38" s="194">
        <f>_xlfn.IFNA(VLOOKUP(CONCATENATE($AC$5,$B38,$C38),VIR!$A$6:$O$129,14,FALSE),0)</f>
        <v>0</v>
      </c>
      <c r="AC38" s="194">
        <f>_xlfn.IFNA(VLOOKUP(CONCATENATE($AC$5,$B38,$C38),VIR!$A$6:$O$129,14,FALSE),0)</f>
        <v>0</v>
      </c>
      <c r="AD38" s="194">
        <f>_xlfn.IFNA(VLOOKUP(CONCATENATE($AD$5,$B38,$C38),'CAP2'!$A$6:$O$129,14,FALSE),0)</f>
        <v>0</v>
      </c>
      <c r="AE38" s="708">
        <f>_xlfn.IFNA(VLOOKUP(CONCATENATE($AE$5,$B38,$C38),'ESP2'!$A$6:$O$129,14,FALSE),0)</f>
        <v>0</v>
      </c>
      <c r="AF38" s="194">
        <f>_xlfn.IFNA(VLOOKUP(CONCATENATE($AF$5,$B38,$C38),FEST!$A$6:$N$135,14,FALSE),0)</f>
        <v>0</v>
      </c>
      <c r="AG38" s="708">
        <f>_xlfn.IFNA(VLOOKUP(CONCATENATE($AG$5,$B38,$C38),SC!$A$6:$N$135,14,FALSE),0)</f>
        <v>0</v>
      </c>
      <c r="AH38" s="195">
        <f>_xlfn.IFNA(VLOOKUP(CONCATENATE($AG$5,$B38,$C38),'OG2'!$A$6:$N$131,14,FALSE),0)</f>
        <v>0</v>
      </c>
      <c r="AI38" s="454">
        <f>_xlfn.IFNA(VLOOKUP(CONCATENATE($AI$5,$B38,$C38),'MR2'!$A$6:$N$131,14,FALSE),0)</f>
        <v>0</v>
      </c>
      <c r="AJ38" s="194">
        <f>_xlfn.IFNA(VLOOKUP(CONCATENATE($AJ$5,$B38,$C38),SC!$A$6:$N$135,14,FALSE),0)</f>
        <v>0</v>
      </c>
      <c r="AK38" s="194">
        <f>_xlfn.IFNA(VLOOKUP(CONCATENATE($AK$5,$B38,$C38),'MR3'!$A$6:$N$133,14,FALSE),0)</f>
        <v>0</v>
      </c>
      <c r="AL38" s="454">
        <f>_xlfn.IFNA(VLOOKUP(CONCATENATE($AL$5,$B38,$C38),FEST!$A$6:$N$133,14,FALSE),0)</f>
        <v>0</v>
      </c>
      <c r="AM38" s="454">
        <f>_xlfn.IFNA(VLOOKUP(CONCATENATE($AM$5,$B38,$C38),'MR3'!$A$6:$N$133,14,FALSE),0)</f>
        <v>0</v>
      </c>
      <c r="AN38" s="454">
        <f>_xlfn.IFNA(VLOOKUP(CONCATENATE($AN$5,$B38,$C38),'BUS4'!$A$6:$N$133,14,FALSE),0)</f>
        <v>0</v>
      </c>
      <c r="AO38" s="454"/>
      <c r="AP38" s="195"/>
      <c r="AQ38" s="195"/>
      <c r="AR38" s="195"/>
      <c r="AS38" s="195"/>
      <c r="AT38" s="195"/>
      <c r="AU38" s="402"/>
      <c r="AV38" s="196"/>
      <c r="AW38" s="77"/>
    </row>
    <row r="39" spans="1:49" x14ac:dyDescent="0.3">
      <c r="A39" s="822"/>
      <c r="B39" s="29"/>
      <c r="C39" s="30"/>
      <c r="D39" s="30"/>
      <c r="E39" s="30"/>
      <c r="F39" s="31"/>
      <c r="G39" s="32"/>
      <c r="H39" s="33">
        <f t="shared" si="3"/>
        <v>0</v>
      </c>
      <c r="I39" s="34">
        <f t="shared" si="4"/>
        <v>0</v>
      </c>
      <c r="J39" s="32">
        <f t="shared" si="5"/>
        <v>13</v>
      </c>
      <c r="K39" s="194">
        <f>_xlfn.IFNA(VLOOKUP(CONCATENATE($K$5,$B39,$C39),'CAP1'!$A$6:$N$107,14,FALSE),0)</f>
        <v>0</v>
      </c>
      <c r="L39" s="194">
        <f>_xlfn.IFNA(VLOOKUP(CONCATENATE($L$5,$B39,$C39),'ESP1'!$A$6:$N$135,14,FALSE),0)</f>
        <v>0</v>
      </c>
      <c r="M39" s="194">
        <f>_xlfn.IFNA(VLOOKUP(CONCATENATE($M$5,$B39,$C39),WEST!$A$6:$N$95,14,FALSE),0)</f>
        <v>0</v>
      </c>
      <c r="N39" s="194">
        <f>_xlfn.IFNA(VLOOKUP(CONCATENATE($N$5,$B39,$C39),MUR!$A$6:$L$131,14,FALSE),0)</f>
        <v>0</v>
      </c>
      <c r="O39" s="194">
        <f>_xlfn.IFNA(VLOOKUP(CONCATENATE($O$5,$B39,$C39),'SER1'!$A$6:$N$110,14,FALSE),0)</f>
        <v>0</v>
      </c>
      <c r="P39" s="194">
        <f>_xlfn.IFNA(VLOOKUP(CONCATENATE($P$5,$B39,$C39),'BUS1'!$A$6:$N$135,14,FALSE),0)</f>
        <v>0</v>
      </c>
      <c r="Q39" s="708">
        <f>_xlfn.IFNA(VLOOKUP(CONCATENATE($Q$5,$B39,$C39),'OG1'!$A$6:$N$135,14,FALSE),0)</f>
        <v>0</v>
      </c>
      <c r="R39" s="708">
        <f>_xlfn.IFNA(VLOOKUP(CONCATENATE($RR$5,$B39,$C39),'DRY1'!$A$6:$N$133,14,FALSE),0)</f>
        <v>0</v>
      </c>
      <c r="S39" s="708">
        <f>_xlfn.IFNA(VLOOKUP(CONCATENATE($S$5,$B39,$C39),DARD!G43,FALSE),0)</f>
        <v>0</v>
      </c>
      <c r="T39" s="708">
        <f>_xlfn.IFNA(VLOOKUP(CONCATENATE($T$5,$B39,$C39),'HO1'!$A$6:$N$56,14,FALSE),0)</f>
        <v>0</v>
      </c>
      <c r="U39" s="708">
        <f>_xlfn.IFNA(VLOOKUP(CONCATENATE($U$5,$B39,$C39),VIR!$A$6:$N$135,14,FALSE),0)</f>
        <v>0</v>
      </c>
      <c r="V39" s="708">
        <f>_xlfn.IFNA(VLOOKUP(CONCATENATE($UW$5,$B39,$C39),'BUS2'!$A$8:$N$135,14,FALSE),0)</f>
        <v>0</v>
      </c>
      <c r="W39" s="708">
        <f>_xlfn.IFNA(VLOOKUP(CONCATENATE($W$5,$B39,$C39),BEV!$A$8:$N$135,14,FALSE),0)</f>
        <v>0</v>
      </c>
      <c r="X39" s="194">
        <f>_xlfn.IFNA(VLOOKUP(CONCATENATE($X$5,$B39,$C39),'OG2'!$A$6:$N$133,14,FALSE),0)</f>
        <v>0</v>
      </c>
      <c r="Y39" s="708">
        <f>_xlfn.IFNA(VLOOKUP(CONCATENATE($Y$5,$B39,$C39),'SER2'!$A$6:$N$133,14,FALSE),0)</f>
        <v>0</v>
      </c>
      <c r="Z39" s="708">
        <f>_xlfn.IFNA(VLOOKUP(CONCATENATE($Z$5,$B39,$C39),'DRY2'!$A$6:$N$133,14,FALSE),0)</f>
        <v>0</v>
      </c>
      <c r="AA39" s="708">
        <f>_xlfn.IFNA(VLOOKUP(CONCATENATE($AA$5,$B39,$C39),'BUN1'!$A$6:$N$124,14,FALSE),0)</f>
        <v>0</v>
      </c>
      <c r="AB39" s="194">
        <f>_xlfn.IFNA(VLOOKUP(CONCATENATE($AC$5,$B39,$C39),VIR!$A$6:$O$129,14,FALSE),0)</f>
        <v>0</v>
      </c>
      <c r="AC39" s="194">
        <f>_xlfn.IFNA(VLOOKUP(CONCATENATE($AC$5,$B39,$C39),VIR!$A$6:$O$129,14,FALSE),0)</f>
        <v>0</v>
      </c>
      <c r="AD39" s="194">
        <f>_xlfn.IFNA(VLOOKUP(CONCATENATE($AD$5,$B39,$C39),'CAP2'!$A$6:$O$129,14,FALSE),0)</f>
        <v>0</v>
      </c>
      <c r="AE39" s="708">
        <f>_xlfn.IFNA(VLOOKUP(CONCATENATE($AE$5,$B39,$C39),'ESP2'!$A$6:$O$129,14,FALSE),0)</f>
        <v>0</v>
      </c>
      <c r="AF39" s="194">
        <f>_xlfn.IFNA(VLOOKUP(CONCATENATE($AF$5,$B39,$C39),FEST!$A$6:$N$135,14,FALSE),0)</f>
        <v>0</v>
      </c>
      <c r="AG39" s="708">
        <f>_xlfn.IFNA(VLOOKUP(CONCATENATE($AG$5,$B39,$C39),SC!$A$6:$N$135,14,FALSE),0)</f>
        <v>0</v>
      </c>
      <c r="AH39" s="195">
        <f>_xlfn.IFNA(VLOOKUP(CONCATENATE($AG$5,$B39,$C39),'OG2'!$A$6:$N$131,14,FALSE),0)</f>
        <v>0</v>
      </c>
      <c r="AI39" s="454">
        <f>_xlfn.IFNA(VLOOKUP(CONCATENATE($AI$5,$B39,$C39),'MR2'!$A$6:$N$131,14,FALSE),0)</f>
        <v>0</v>
      </c>
      <c r="AJ39" s="194">
        <f>_xlfn.IFNA(VLOOKUP(CONCATENATE($AJ$5,$B39,$C39),SC!$A$6:$N$135,14,FALSE),0)</f>
        <v>0</v>
      </c>
      <c r="AK39" s="194">
        <f>_xlfn.IFNA(VLOOKUP(CONCATENATE($AK$5,$B39,$C39),'MR3'!$A$6:$N$133,14,FALSE),0)</f>
        <v>0</v>
      </c>
      <c r="AL39" s="454">
        <f>_xlfn.IFNA(VLOOKUP(CONCATENATE($AL$5,$B39,$C39),FEST!$A$6:$N$133,14,FALSE),0)</f>
        <v>0</v>
      </c>
      <c r="AM39" s="454">
        <f>_xlfn.IFNA(VLOOKUP(CONCATENATE($AM$5,$B39,$C39),'MR3'!$A$6:$N$133,14,FALSE),0)</f>
        <v>0</v>
      </c>
      <c r="AN39" s="454">
        <f>_xlfn.IFNA(VLOOKUP(CONCATENATE($AN$5,$B39,$C39),'BUS4'!$A$6:$N$133,14,FALSE),0)</f>
        <v>0</v>
      </c>
      <c r="AO39" s="454"/>
      <c r="AP39" s="195"/>
      <c r="AQ39" s="195"/>
      <c r="AR39" s="195"/>
      <c r="AS39" s="195"/>
      <c r="AT39" s="195"/>
      <c r="AU39" s="402"/>
      <c r="AV39" s="196"/>
      <c r="AW39" s="77"/>
    </row>
    <row r="40" spans="1:49" x14ac:dyDescent="0.3">
      <c r="A40" s="822"/>
      <c r="B40" s="29"/>
      <c r="C40" s="30"/>
      <c r="D40" s="30"/>
      <c r="E40" s="30"/>
      <c r="F40" s="31"/>
      <c r="G40" s="32"/>
      <c r="H40" s="33">
        <f t="shared" si="3"/>
        <v>0</v>
      </c>
      <c r="I40" s="34">
        <f t="shared" si="4"/>
        <v>0</v>
      </c>
      <c r="J40" s="32">
        <f t="shared" si="5"/>
        <v>13</v>
      </c>
      <c r="K40" s="194">
        <f>_xlfn.IFNA(VLOOKUP(CONCATENATE($K$5,$B40,$C40),'CAP1'!$A$6:$N$107,14,FALSE),0)</f>
        <v>0</v>
      </c>
      <c r="L40" s="194">
        <f>_xlfn.IFNA(VLOOKUP(CONCATENATE($L$5,$B40,$C40),'ESP1'!$A$6:$N$135,14,FALSE),0)</f>
        <v>0</v>
      </c>
      <c r="M40" s="194">
        <f>_xlfn.IFNA(VLOOKUP(CONCATENATE($M$5,$B40,$C40),WEST!$A$6:$N$95,14,FALSE),0)</f>
        <v>0</v>
      </c>
      <c r="N40" s="194">
        <f>_xlfn.IFNA(VLOOKUP(CONCATENATE($N$5,$B40,$C40),MUR!$A$6:$L$131,14,FALSE),0)</f>
        <v>0</v>
      </c>
      <c r="O40" s="194">
        <f>_xlfn.IFNA(VLOOKUP(CONCATENATE($O$5,$B40,$C40),'SER1'!$A$6:$N$110,14,FALSE),0)</f>
        <v>0</v>
      </c>
      <c r="P40" s="194">
        <f>_xlfn.IFNA(VLOOKUP(CONCATENATE($P$5,$B40,$C40),'BUS1'!$A$6:$N$135,14,FALSE),0)</f>
        <v>0</v>
      </c>
      <c r="Q40" s="708">
        <f>_xlfn.IFNA(VLOOKUP(CONCATENATE($Q$5,$B40,$C40),'OG1'!$A$6:$N$135,14,FALSE),0)</f>
        <v>0</v>
      </c>
      <c r="R40" s="708">
        <f>_xlfn.IFNA(VLOOKUP(CONCATENATE($RR$5,$B40,$C40),'DRY1'!$A$6:$N$133,14,FALSE),0)</f>
        <v>0</v>
      </c>
      <c r="S40" s="708">
        <f>_xlfn.IFNA(VLOOKUP(CONCATENATE($S$5,$B40,$C40),DARD!G44,FALSE),0)</f>
        <v>0</v>
      </c>
      <c r="T40" s="708">
        <f>_xlfn.IFNA(VLOOKUP(CONCATENATE($T$5,$B40,$C40),'HO1'!$A$6:$N$56,14,FALSE),0)</f>
        <v>0</v>
      </c>
      <c r="U40" s="708">
        <f>_xlfn.IFNA(VLOOKUP(CONCATENATE($U$5,$B40,$C40),VIR!$A$6:$N$135,14,FALSE),0)</f>
        <v>0</v>
      </c>
      <c r="V40" s="708">
        <f>_xlfn.IFNA(VLOOKUP(CONCATENATE($UW$5,$B40,$C40),'BUS2'!$A$8:$N$135,14,FALSE),0)</f>
        <v>0</v>
      </c>
      <c r="W40" s="708">
        <f>_xlfn.IFNA(VLOOKUP(CONCATENATE($W$5,$B40,$C40),BEV!$A$8:$N$135,14,FALSE),0)</f>
        <v>0</v>
      </c>
      <c r="X40" s="194">
        <f>_xlfn.IFNA(VLOOKUP(CONCATENATE($X$5,$B40,$C40),'OG2'!$A$6:$N$133,14,FALSE),0)</f>
        <v>0</v>
      </c>
      <c r="Y40" s="708">
        <f>_xlfn.IFNA(VLOOKUP(CONCATENATE($Y$5,$B40,$C40),'SER2'!$A$6:$N$133,14,FALSE),0)</f>
        <v>0</v>
      </c>
      <c r="Z40" s="708">
        <f>_xlfn.IFNA(VLOOKUP(CONCATENATE($Z$5,$B40,$C40),'DRY2'!$A$6:$N$133,14,FALSE),0)</f>
        <v>0</v>
      </c>
      <c r="AA40" s="708">
        <f>_xlfn.IFNA(VLOOKUP(CONCATENATE($AA$5,$B40,$C40),'BUN1'!$A$6:$N$124,14,FALSE),0)</f>
        <v>0</v>
      </c>
      <c r="AB40" s="194">
        <f>_xlfn.IFNA(VLOOKUP(CONCATENATE($AC$5,$B40,$C40),VIR!$A$6:$O$129,14,FALSE),0)</f>
        <v>0</v>
      </c>
      <c r="AC40" s="194">
        <f>_xlfn.IFNA(VLOOKUP(CONCATENATE($AC$5,$B40,$C40),VIR!$A$6:$O$129,14,FALSE),0)</f>
        <v>0</v>
      </c>
      <c r="AD40" s="194">
        <f>_xlfn.IFNA(VLOOKUP(CONCATENATE($AD$5,$B40,$C40),'CAP2'!$A$6:$O$129,14,FALSE),0)</f>
        <v>0</v>
      </c>
      <c r="AE40" s="708">
        <f>_xlfn.IFNA(VLOOKUP(CONCATENATE($AE$5,$B40,$C40),'ESP2'!$A$6:$O$129,14,FALSE),0)</f>
        <v>0</v>
      </c>
      <c r="AF40" s="194">
        <f>_xlfn.IFNA(VLOOKUP(CONCATENATE($AF$5,$B40,$C40),FEST!$A$6:$N$135,14,FALSE),0)</f>
        <v>0</v>
      </c>
      <c r="AG40" s="708">
        <f>_xlfn.IFNA(VLOOKUP(CONCATENATE($AG$5,$B40,$C40),SC!$A$6:$N$135,14,FALSE),0)</f>
        <v>0</v>
      </c>
      <c r="AH40" s="195">
        <f>_xlfn.IFNA(VLOOKUP(CONCATENATE($AG$5,$B40,$C40),'OG2'!$A$6:$N$131,14,FALSE),0)</f>
        <v>0</v>
      </c>
      <c r="AI40" s="454">
        <f>_xlfn.IFNA(VLOOKUP(CONCATENATE($AI$5,$B40,$C40),'MR2'!$A$6:$N$131,14,FALSE),0)</f>
        <v>0</v>
      </c>
      <c r="AJ40" s="194">
        <f>_xlfn.IFNA(VLOOKUP(CONCATENATE($AJ$5,$B40,$C40),SC!$A$6:$N$135,14,FALSE),0)</f>
        <v>0</v>
      </c>
      <c r="AK40" s="194">
        <f>_xlfn.IFNA(VLOOKUP(CONCATENATE($AK$5,$B40,$C40),'MR3'!$A$6:$N$133,14,FALSE),0)</f>
        <v>0</v>
      </c>
      <c r="AL40" s="454">
        <f>_xlfn.IFNA(VLOOKUP(CONCATENATE($AL$5,$B40,$C40),FEST!$A$6:$N$133,14,FALSE),0)</f>
        <v>0</v>
      </c>
      <c r="AM40" s="454">
        <f>_xlfn.IFNA(VLOOKUP(CONCATENATE($AM$5,$B40,$C40),'MR3'!$A$6:$N$133,14,FALSE),0)</f>
        <v>0</v>
      </c>
      <c r="AN40" s="454">
        <f>_xlfn.IFNA(VLOOKUP(CONCATENATE($AN$5,$B40,$C40),'BUS4'!$A$6:$N$133,14,FALSE),0)</f>
        <v>0</v>
      </c>
      <c r="AO40" s="454"/>
      <c r="AP40" s="195"/>
      <c r="AQ40" s="195"/>
      <c r="AR40" s="195"/>
      <c r="AS40" s="195"/>
      <c r="AT40" s="195"/>
      <c r="AU40" s="402"/>
      <c r="AV40" s="196"/>
      <c r="AW40" s="77"/>
    </row>
    <row r="41" spans="1:49" x14ac:dyDescent="0.3">
      <c r="A41" s="822"/>
      <c r="B41" s="29"/>
      <c r="C41" s="30"/>
      <c r="D41" s="30"/>
      <c r="E41" s="30"/>
      <c r="F41" s="31"/>
      <c r="G41" s="32"/>
      <c r="H41" s="33">
        <f t="shared" si="3"/>
        <v>0</v>
      </c>
      <c r="I41" s="34">
        <f t="shared" si="4"/>
        <v>0</v>
      </c>
      <c r="J41" s="32">
        <f t="shared" si="5"/>
        <v>13</v>
      </c>
      <c r="K41" s="194">
        <f>_xlfn.IFNA(VLOOKUP(CONCATENATE($K$5,$B41,$C41),'CAP1'!$A$6:$N$107,14,FALSE),0)</f>
        <v>0</v>
      </c>
      <c r="L41" s="194">
        <f>_xlfn.IFNA(VLOOKUP(CONCATENATE($L$5,$B41,$C41),'ESP1'!$A$6:$N$135,14,FALSE),0)</f>
        <v>0</v>
      </c>
      <c r="M41" s="194">
        <f>_xlfn.IFNA(VLOOKUP(CONCATENATE($M$5,$B41,$C41),WEST!$A$6:$N$95,14,FALSE),0)</f>
        <v>0</v>
      </c>
      <c r="N41" s="194">
        <f>_xlfn.IFNA(VLOOKUP(CONCATENATE($N$5,$B41,$C41),MUR!$A$6:$L$131,14,FALSE),0)</f>
        <v>0</v>
      </c>
      <c r="O41" s="194">
        <f>_xlfn.IFNA(VLOOKUP(CONCATENATE($O$5,$B41,$C41),'SER1'!$A$6:$N$110,14,FALSE),0)</f>
        <v>0</v>
      </c>
      <c r="P41" s="194">
        <f>_xlfn.IFNA(VLOOKUP(CONCATENATE($P$5,$B41,$C41),'BUS1'!$A$6:$N$135,14,FALSE),0)</f>
        <v>0</v>
      </c>
      <c r="Q41" s="708">
        <f>_xlfn.IFNA(VLOOKUP(CONCATENATE($Q$5,$B41,$C41),'OG1'!$A$6:$N$135,14,FALSE),0)</f>
        <v>0</v>
      </c>
      <c r="R41" s="708">
        <f>_xlfn.IFNA(VLOOKUP(CONCATENATE($RR$5,$B41,$C41),'DRY1'!$A$6:$N$133,14,FALSE),0)</f>
        <v>0</v>
      </c>
      <c r="S41" s="708">
        <f>_xlfn.IFNA(VLOOKUP(CONCATENATE($S$5,$B41,$C41),DARD!G45,FALSE),0)</f>
        <v>0</v>
      </c>
      <c r="T41" s="708">
        <f>_xlfn.IFNA(VLOOKUP(CONCATENATE($T$5,$B41,$C41),'HO1'!$A$6:$N$56,14,FALSE),0)</f>
        <v>0</v>
      </c>
      <c r="U41" s="708">
        <f>_xlfn.IFNA(VLOOKUP(CONCATENATE($U$5,$B41,$C41),VIR!$A$6:$N$135,14,FALSE),0)</f>
        <v>0</v>
      </c>
      <c r="V41" s="708">
        <f>_xlfn.IFNA(VLOOKUP(CONCATENATE($UW$5,$B41,$C41),'BUS2'!$A$8:$N$135,14,FALSE),0)</f>
        <v>0</v>
      </c>
      <c r="W41" s="708">
        <f>_xlfn.IFNA(VLOOKUP(CONCATENATE($W$5,$B41,$C41),BEV!$A$8:$N$135,14,FALSE),0)</f>
        <v>0</v>
      </c>
      <c r="X41" s="194">
        <f>_xlfn.IFNA(VLOOKUP(CONCATENATE($X$5,$B41,$C41),'OG2'!$A$6:$N$133,14,FALSE),0)</f>
        <v>0</v>
      </c>
      <c r="Y41" s="708">
        <f>_xlfn.IFNA(VLOOKUP(CONCATENATE($Y$5,$B41,$C41),'SER2'!$A$6:$N$133,14,FALSE),0)</f>
        <v>0</v>
      </c>
      <c r="Z41" s="708">
        <f>_xlfn.IFNA(VLOOKUP(CONCATENATE($Z$5,$B41,$C41),'DRY2'!$A$6:$N$133,14,FALSE),0)</f>
        <v>0</v>
      </c>
      <c r="AA41" s="708">
        <f>_xlfn.IFNA(VLOOKUP(CONCATENATE($AA$5,$B41,$C41),'BUN1'!$A$6:$N$124,14,FALSE),0)</f>
        <v>0</v>
      </c>
      <c r="AB41" s="194">
        <f>_xlfn.IFNA(VLOOKUP(CONCATENATE($AC$5,$B41,$C41),VIR!$A$6:$O$129,14,FALSE),0)</f>
        <v>0</v>
      </c>
      <c r="AC41" s="194">
        <f>_xlfn.IFNA(VLOOKUP(CONCATENATE($AC$5,$B41,$C41),VIR!$A$6:$O$129,14,FALSE),0)</f>
        <v>0</v>
      </c>
      <c r="AD41" s="194">
        <f>_xlfn.IFNA(VLOOKUP(CONCATENATE($AD$5,$B41,$C41),'CAP2'!$A$6:$O$129,14,FALSE),0)</f>
        <v>0</v>
      </c>
      <c r="AE41" s="708">
        <f>_xlfn.IFNA(VLOOKUP(CONCATENATE($AE$5,$B41,$C41),'ESP2'!$A$6:$O$129,14,FALSE),0)</f>
        <v>0</v>
      </c>
      <c r="AF41" s="194">
        <f>_xlfn.IFNA(VLOOKUP(CONCATENATE($AF$5,$B41,$C41),FEST!$A$6:$N$135,14,FALSE),0)</f>
        <v>0</v>
      </c>
      <c r="AG41" s="708">
        <f>_xlfn.IFNA(VLOOKUP(CONCATENATE($AG$5,$B41,$C41),SC!$A$6:$N$135,14,FALSE),0)</f>
        <v>0</v>
      </c>
      <c r="AH41" s="195">
        <f>_xlfn.IFNA(VLOOKUP(CONCATENATE($AG$5,$B41,$C41),'OG2'!$A$6:$N$131,14,FALSE),0)</f>
        <v>0</v>
      </c>
      <c r="AI41" s="454">
        <f>_xlfn.IFNA(VLOOKUP(CONCATENATE($AI$5,$B41,$C41),'MR2'!$A$6:$N$131,14,FALSE),0)</f>
        <v>0</v>
      </c>
      <c r="AJ41" s="194">
        <f>_xlfn.IFNA(VLOOKUP(CONCATENATE($AJ$5,$B41,$C41),SC!$A$6:$N$135,14,FALSE),0)</f>
        <v>0</v>
      </c>
      <c r="AK41" s="194">
        <f>_xlfn.IFNA(VLOOKUP(CONCATENATE($AK$5,$B41,$C41),'MR3'!$A$6:$N$133,14,FALSE),0)</f>
        <v>0</v>
      </c>
      <c r="AL41" s="454">
        <f>_xlfn.IFNA(VLOOKUP(CONCATENATE($AL$5,$B41,$C41),FEST!$A$6:$N$133,14,FALSE),0)</f>
        <v>0</v>
      </c>
      <c r="AM41" s="454">
        <f>_xlfn.IFNA(VLOOKUP(CONCATENATE($AM$5,$B41,$C41),'MR3'!$A$6:$N$133,14,FALSE),0)</f>
        <v>0</v>
      </c>
      <c r="AN41" s="454">
        <f>_xlfn.IFNA(VLOOKUP(CONCATENATE($AN$5,$B41,$C41),'BUS4'!$A$6:$N$133,14,FALSE),0)</f>
        <v>0</v>
      </c>
      <c r="AO41" s="454"/>
      <c r="AP41" s="195"/>
      <c r="AQ41" s="195"/>
      <c r="AR41" s="195"/>
      <c r="AS41" s="195"/>
      <c r="AT41" s="195"/>
      <c r="AU41" s="402"/>
      <c r="AV41" s="196"/>
      <c r="AW41" s="77"/>
    </row>
    <row r="42" spans="1:49" x14ac:dyDescent="0.3">
      <c r="A42" s="822"/>
      <c r="B42" s="29"/>
      <c r="C42" s="30"/>
      <c r="D42" s="30"/>
      <c r="E42" s="30"/>
      <c r="F42" s="31"/>
      <c r="G42" s="32"/>
      <c r="H42" s="33">
        <f t="shared" si="3"/>
        <v>0</v>
      </c>
      <c r="I42" s="34">
        <f t="shared" si="4"/>
        <v>0</v>
      </c>
      <c r="J42" s="32">
        <f t="shared" si="5"/>
        <v>13</v>
      </c>
      <c r="K42" s="194">
        <f>_xlfn.IFNA(VLOOKUP(CONCATENATE($K$5,$B42,$C42),'CAP1'!$A$6:$N$107,14,FALSE),0)</f>
        <v>0</v>
      </c>
      <c r="L42" s="194">
        <f>_xlfn.IFNA(VLOOKUP(CONCATENATE($L$5,$B42,$C42),'ESP1'!$A$6:$N$135,14,FALSE),0)</f>
        <v>0</v>
      </c>
      <c r="M42" s="194">
        <f>_xlfn.IFNA(VLOOKUP(CONCATENATE($M$5,$B42,$C42),WEST!$A$6:$N$95,14,FALSE),0)</f>
        <v>0</v>
      </c>
      <c r="N42" s="194">
        <f>_xlfn.IFNA(VLOOKUP(CONCATENATE($N$5,$B42,$C42),MUR!$A$6:$L$131,14,FALSE),0)</f>
        <v>0</v>
      </c>
      <c r="O42" s="194">
        <f>_xlfn.IFNA(VLOOKUP(CONCATENATE($O$5,$B42,$C42),'SER1'!$A$6:$N$110,14,FALSE),0)</f>
        <v>0</v>
      </c>
      <c r="P42" s="194">
        <f>_xlfn.IFNA(VLOOKUP(CONCATENATE($P$5,$B42,$C42),'BUS1'!$A$6:$N$135,14,FALSE),0)</f>
        <v>0</v>
      </c>
      <c r="Q42" s="708">
        <f>_xlfn.IFNA(VLOOKUP(CONCATENATE($Q$5,$B42,$C42),'OG1'!$A$6:$N$135,14,FALSE),0)</f>
        <v>0</v>
      </c>
      <c r="R42" s="708">
        <f>_xlfn.IFNA(VLOOKUP(CONCATENATE($RR$5,$B42,$C42),'DRY1'!$A$6:$N$133,14,FALSE),0)</f>
        <v>0</v>
      </c>
      <c r="S42" s="708">
        <f>_xlfn.IFNA(VLOOKUP(CONCATENATE($S$5,$B42,$C42),DARD!G46,FALSE),0)</f>
        <v>0</v>
      </c>
      <c r="T42" s="708">
        <f>_xlfn.IFNA(VLOOKUP(CONCATENATE($T$5,$B42,$C42),'HO1'!$A$6:$N$56,14,FALSE),0)</f>
        <v>0</v>
      </c>
      <c r="U42" s="708">
        <f>_xlfn.IFNA(VLOOKUP(CONCATENATE($U$5,$B42,$C42),VIR!$A$6:$N$135,14,FALSE),0)</f>
        <v>0</v>
      </c>
      <c r="V42" s="708">
        <f>_xlfn.IFNA(VLOOKUP(CONCATENATE($UW$5,$B42,$C42),'BUS2'!$A$8:$N$135,14,FALSE),0)</f>
        <v>0</v>
      </c>
      <c r="W42" s="708">
        <f>_xlfn.IFNA(VLOOKUP(CONCATENATE($W$5,$B42,$C42),BEV!$A$8:$N$135,14,FALSE),0)</f>
        <v>0</v>
      </c>
      <c r="X42" s="194">
        <f>_xlfn.IFNA(VLOOKUP(CONCATENATE($X$5,$B42,$C42),'OG2'!$A$6:$N$133,14,FALSE),0)</f>
        <v>0</v>
      </c>
      <c r="Y42" s="708">
        <f>_xlfn.IFNA(VLOOKUP(CONCATENATE($Y$5,$B42,$C42),'SER2'!$A$6:$N$133,14,FALSE),0)</f>
        <v>0</v>
      </c>
      <c r="Z42" s="708">
        <f>_xlfn.IFNA(VLOOKUP(CONCATENATE($Z$5,$B42,$C42),'DRY2'!$A$6:$N$133,14,FALSE),0)</f>
        <v>0</v>
      </c>
      <c r="AA42" s="708">
        <f>_xlfn.IFNA(VLOOKUP(CONCATENATE($AA$5,$B42,$C42),'BUN1'!$A$6:$N$124,14,FALSE),0)</f>
        <v>0</v>
      </c>
      <c r="AB42" s="194">
        <f>_xlfn.IFNA(VLOOKUP(CONCATENATE($AC$5,$B42,$C42),VIR!$A$6:$O$129,14,FALSE),0)</f>
        <v>0</v>
      </c>
      <c r="AC42" s="194">
        <f>_xlfn.IFNA(VLOOKUP(CONCATENATE($AC$5,$B42,$C42),VIR!$A$6:$O$129,14,FALSE),0)</f>
        <v>0</v>
      </c>
      <c r="AD42" s="194" cm="1">
        <f t="array" ref="AD42">_xlfn.IFNA(VLOOKUP(CONCATENATE($AD$5,$B42,$C42),BUP37,AD43:AE54,FALSE),0)</f>
        <v>0</v>
      </c>
      <c r="AE42" s="708">
        <f>_xlfn.IFNA(VLOOKUP(CONCATENATE($AE$5,$B42,$C42),'ESP2'!$A$6:$O$129,14,FALSE),0)</f>
        <v>0</v>
      </c>
      <c r="AF42" s="194">
        <f>_xlfn.IFNA(VLOOKUP(CONCATENATE($AF$5,$B42,$C42),FEST!$A$6:$N$135,14,FALSE),0)</f>
        <v>0</v>
      </c>
      <c r="AG42" s="708">
        <f>_xlfn.IFNA(VLOOKUP(CONCATENATE($AG$5,$B42,$C42),SC!$A$6:$N$135,14,FALSE),0)</f>
        <v>0</v>
      </c>
      <c r="AH42" s="195">
        <f>_xlfn.IFNA(VLOOKUP(CONCATENATE($AG$5,$B42,$C42),'OG2'!$A$6:$N$131,14,FALSE),0)</f>
        <v>0</v>
      </c>
      <c r="AI42" s="454">
        <f>_xlfn.IFNA(VLOOKUP(CONCATENATE($AI$5,$B42,$C42),'MR2'!$A$6:$N$131,14,FALSE),0)</f>
        <v>0</v>
      </c>
      <c r="AJ42" s="194">
        <f>_xlfn.IFNA(VLOOKUP(CONCATENATE($AJ$5,$B42,$C42),SC!$A$6:$N$135,14,FALSE),0)</f>
        <v>0</v>
      </c>
      <c r="AK42" s="194">
        <f>_xlfn.IFNA(VLOOKUP(CONCATENATE($AK$5,$B42,$C42),'MR3'!$A$6:$N$133,14,FALSE),0)</f>
        <v>0</v>
      </c>
      <c r="AL42" s="454">
        <f>_xlfn.IFNA(VLOOKUP(CONCATENATE($AL$5,$B42,$C42),FEST!$A$6:$N$133,14,FALSE),0)</f>
        <v>0</v>
      </c>
      <c r="AM42" s="454">
        <f>_xlfn.IFNA(VLOOKUP(CONCATENATE($AM$5,$B42,$C42),'MR3'!$A$6:$N$133,14,FALSE),0)</f>
        <v>0</v>
      </c>
      <c r="AN42" s="454">
        <f>_xlfn.IFNA(VLOOKUP(CONCATENATE($AN$5,$B42,$C42),'BUS4'!$A$6:$N$133,14,FALSE),0)</f>
        <v>0</v>
      </c>
      <c r="AO42" s="454"/>
      <c r="AP42" s="195"/>
      <c r="AQ42" s="195"/>
      <c r="AR42" s="195"/>
      <c r="AS42" s="195"/>
      <c r="AT42" s="195"/>
      <c r="AU42" s="402"/>
      <c r="AV42" s="196"/>
      <c r="AW42" s="77"/>
    </row>
    <row r="43" spans="1:49" x14ac:dyDescent="0.3">
      <c r="A43" s="822"/>
      <c r="B43" s="29"/>
      <c r="C43" s="30"/>
      <c r="D43" s="30"/>
      <c r="E43" s="30"/>
      <c r="F43" s="31"/>
      <c r="G43" s="32"/>
      <c r="H43" s="33">
        <f t="shared" si="3"/>
        <v>0</v>
      </c>
      <c r="I43" s="34">
        <f t="shared" si="4"/>
        <v>0</v>
      </c>
      <c r="J43" s="32">
        <f t="shared" si="5"/>
        <v>13</v>
      </c>
      <c r="K43" s="194">
        <f>_xlfn.IFNA(VLOOKUP(CONCATENATE($K$5,$B43,$C43),'CAP1'!$A$6:$N$107,14,FALSE),0)</f>
        <v>0</v>
      </c>
      <c r="L43" s="194">
        <f>_xlfn.IFNA(VLOOKUP(CONCATENATE($L$5,$B43,$C43),'ESP1'!$A$6:$N$135,14,FALSE),0)</f>
        <v>0</v>
      </c>
      <c r="M43" s="194">
        <f>_xlfn.IFNA(VLOOKUP(CONCATENATE($M$5,$B43,$C43),WEST!$A$6:$N$95,14,FALSE),0)</f>
        <v>0</v>
      </c>
      <c r="N43" s="194">
        <f>_xlfn.IFNA(VLOOKUP(CONCATENATE($N$5,$B43,$C43),MUR!$A$6:$L$131,14,FALSE),0)</f>
        <v>0</v>
      </c>
      <c r="O43" s="194">
        <f>_xlfn.IFNA(VLOOKUP(CONCATENATE($O$5,$B43,$C43),'SER1'!$A$6:$N$110,14,FALSE),0)</f>
        <v>0</v>
      </c>
      <c r="P43" s="194">
        <f>_xlfn.IFNA(VLOOKUP(CONCATENATE($P$5,$B43,$C43),'BUS1'!$A$6:$N$135,14,FALSE),0)</f>
        <v>0</v>
      </c>
      <c r="Q43" s="708">
        <f>_xlfn.IFNA(VLOOKUP(CONCATENATE($Q$5,$B43,$C43),'OG1'!$A$6:$N$135,14,FALSE),0)</f>
        <v>0</v>
      </c>
      <c r="R43" s="708">
        <f>_xlfn.IFNA(VLOOKUP(CONCATENATE($RR$5,$B43,$C43),'DRY1'!$A$6:$N$133,14,FALSE),0)</f>
        <v>0</v>
      </c>
      <c r="S43" s="708">
        <f>_xlfn.IFNA(VLOOKUP(CONCATENATE($S$5,$B43,$C43),DARD!G47,FALSE),0)</f>
        <v>0</v>
      </c>
      <c r="T43" s="708">
        <f>_xlfn.IFNA(VLOOKUP(CONCATENATE($T$5,$B43,$C43),'HO1'!$A$6:$N$56,14,FALSE),0)</f>
        <v>0</v>
      </c>
      <c r="U43" s="708">
        <f>_xlfn.IFNA(VLOOKUP(CONCATENATE($U$5,$B43,$C43),VIR!$A$6:$N$135,14,FALSE),0)</f>
        <v>0</v>
      </c>
      <c r="V43" s="708">
        <f>_xlfn.IFNA(VLOOKUP(CONCATENATE($UW$5,$B43,$C43),'BUS2'!$A$8:$N$135,14,FALSE),0)</f>
        <v>0</v>
      </c>
      <c r="W43" s="708">
        <f>_xlfn.IFNA(VLOOKUP(CONCATENATE($W$5,$B43,$C43),BEV!$A$8:$N$135,14,FALSE),0)</f>
        <v>0</v>
      </c>
      <c r="X43" s="194">
        <f>_xlfn.IFNA(VLOOKUP(CONCATENATE($X$5,$B43,$C43),'OG2'!$A$6:$N$133,14,FALSE),0)</f>
        <v>0</v>
      </c>
      <c r="Y43" s="708">
        <f>_xlfn.IFNA(VLOOKUP(CONCATENATE($Y$5,$B43,$C43),'SER2'!$A$6:$N$133,14,FALSE),0)</f>
        <v>0</v>
      </c>
      <c r="Z43" s="708">
        <f>_xlfn.IFNA(VLOOKUP(CONCATENATE($Z$5,$B43,$C43),'DRY2'!$A$6:$N$133,14,FALSE),0)</f>
        <v>0</v>
      </c>
      <c r="AA43" s="708">
        <f>_xlfn.IFNA(VLOOKUP(CONCATENATE($AA$5,$B43,$C43),'BUN1'!$A$6:$N$124,14,FALSE),0)</f>
        <v>0</v>
      </c>
      <c r="AB43" s="194">
        <f>_xlfn.IFNA(VLOOKUP(CONCATENATE($AC$5,$B43,$C43),VIR!$A$6:$O$129,14,FALSE),0)</f>
        <v>0</v>
      </c>
      <c r="AC43" s="194">
        <f>_xlfn.IFNA(VLOOKUP(CONCATENATE($AC$5,$B43,$C43),VIR!$A$6:$O$129,14,FALSE),0)</f>
        <v>0</v>
      </c>
      <c r="AD43" s="194" cm="1">
        <f t="array" ref="AD43">_xlfn.IFNA(VLOOKUP(CONCATENATE($AD$5,$B43,$C43),BUP38,AD44:AE55,FALSE),0)</f>
        <v>0</v>
      </c>
      <c r="AE43" s="708">
        <f>_xlfn.IFNA(VLOOKUP(CONCATENATE($AE$5,$B43,$C43),'ESP2'!$A$6:$O$129,14,FALSE),0)</f>
        <v>0</v>
      </c>
      <c r="AF43" s="194">
        <f>_xlfn.IFNA(VLOOKUP(CONCATENATE($AF$5,$B43,$C43),FEST!$A$6:$N$135,14,FALSE),0)</f>
        <v>0</v>
      </c>
      <c r="AG43" s="708">
        <f>_xlfn.IFNA(VLOOKUP(CONCATENATE($AG$5,$B43,$C43),SC!$A$6:$N$135,14,FALSE),0)</f>
        <v>0</v>
      </c>
      <c r="AH43" s="195">
        <f>_xlfn.IFNA(VLOOKUP(CONCATENATE($AG$5,$B43,$C43),'OG2'!$A$6:$N$131,14,FALSE),0)</f>
        <v>0</v>
      </c>
      <c r="AI43" s="454">
        <f>_xlfn.IFNA(VLOOKUP(CONCATENATE($AI$5,$B43,$C43),'MR2'!$A$6:$N$131,14,FALSE),0)</f>
        <v>0</v>
      </c>
      <c r="AJ43" s="194">
        <f>_xlfn.IFNA(VLOOKUP(CONCATENATE($AJ$5,$B43,$C43),SC!$A$6:$N$135,14,FALSE),0)</f>
        <v>0</v>
      </c>
      <c r="AK43" s="194">
        <f>_xlfn.IFNA(VLOOKUP(CONCATENATE($AK$5,$B43,$C43),'MR3'!$A$6:$N$133,14,FALSE),0)</f>
        <v>0</v>
      </c>
      <c r="AL43" s="454">
        <f>_xlfn.IFNA(VLOOKUP(CONCATENATE($AL$5,$B43,$C43),FEST!$A$6:$N$133,14,FALSE),0)</f>
        <v>0</v>
      </c>
      <c r="AM43" s="195">
        <f>_xlfn.IFNA(VLOOKUP(CONCATENATE($AM$5,$B43,$C43),'ESP4'!$A$6:$N$135,14,FALSE),0)</f>
        <v>0</v>
      </c>
      <c r="AN43" s="454">
        <f>_xlfn.IFNA(VLOOKUP(CONCATENATE($AN$5,$B43,$C43),'BUS4'!$A$6:$N$133,14,FALSE),0)</f>
        <v>0</v>
      </c>
      <c r="AO43" s="454"/>
      <c r="AP43" s="195"/>
      <c r="AQ43" s="195"/>
      <c r="AR43" s="195"/>
      <c r="AS43" s="195"/>
      <c r="AT43" s="195"/>
      <c r="AU43" s="402"/>
      <c r="AV43" s="196"/>
      <c r="AW43" s="77"/>
    </row>
    <row r="44" spans="1:49" x14ac:dyDescent="0.3">
      <c r="A44" s="822"/>
      <c r="B44" s="29"/>
      <c r="C44" s="30"/>
      <c r="D44" s="30"/>
      <c r="E44" s="30"/>
      <c r="F44" s="31"/>
      <c r="G44" s="32"/>
      <c r="H44" s="33">
        <f t="shared" si="3"/>
        <v>0</v>
      </c>
      <c r="I44" s="34">
        <f t="shared" si="4"/>
        <v>0</v>
      </c>
      <c r="J44" s="32">
        <f t="shared" si="5"/>
        <v>13</v>
      </c>
      <c r="K44" s="194">
        <f>_xlfn.IFNA(VLOOKUP(CONCATENATE($K$5,$B44,$C44),'CAP1'!$A$6:$N$107,14,FALSE),0)</f>
        <v>0</v>
      </c>
      <c r="L44" s="194">
        <f>_xlfn.IFNA(VLOOKUP(CONCATENATE($L$5,$B44,$C44),'ESP1'!$A$6:$N$135,14,FALSE),0)</f>
        <v>0</v>
      </c>
      <c r="M44" s="194">
        <f>_xlfn.IFNA(VLOOKUP(CONCATENATE($M$5,$B44,$C44),WEST!$A$6:$N$95,14,FALSE),0)</f>
        <v>0</v>
      </c>
      <c r="N44" s="194">
        <f>_xlfn.IFNA(VLOOKUP(CONCATENATE($N$5,$B44,$C44),MUR!$A$6:$L$131,14,FALSE),0)</f>
        <v>0</v>
      </c>
      <c r="O44" s="194">
        <f>_xlfn.IFNA(VLOOKUP(CONCATENATE($O$5,$B44,$C44),'SER1'!$A$6:$N$110,14,FALSE),0)</f>
        <v>0</v>
      </c>
      <c r="P44" s="194">
        <f>_xlfn.IFNA(VLOOKUP(CONCATENATE($P$5,$B44,$C44),'BUS1'!$A$6:$N$135,14,FALSE),0)</f>
        <v>0</v>
      </c>
      <c r="Q44" s="708">
        <f>_xlfn.IFNA(VLOOKUP(CONCATENATE($Q$5,$B44,$C44),'OG1'!$A$6:$N$135,14,FALSE),0)</f>
        <v>0</v>
      </c>
      <c r="R44" s="708">
        <f>_xlfn.IFNA(VLOOKUP(CONCATENATE($RR$5,$B44,$C44),'DRY1'!$A$6:$N$133,14,FALSE),0)</f>
        <v>0</v>
      </c>
      <c r="S44" s="708">
        <f>_xlfn.IFNA(VLOOKUP(CONCATENATE($S$5,$B44,$C44),DARD!G48,FALSE),0)</f>
        <v>0</v>
      </c>
      <c r="T44" s="708">
        <f>_xlfn.IFNA(VLOOKUP(CONCATENATE($T$5,$B44,$C44),'HO1'!$A$6:$N$56,14,FALSE),0)</f>
        <v>0</v>
      </c>
      <c r="U44" s="708">
        <f>_xlfn.IFNA(VLOOKUP(CONCATENATE($U$5,$B44,$C44),VIR!$A$6:$N$135,14,FALSE),0)</f>
        <v>0</v>
      </c>
      <c r="V44" s="708">
        <f>_xlfn.IFNA(VLOOKUP(CONCATENATE($UW$5,$B44,$C44),'BUS2'!$A$8:$N$135,14,FALSE),0)</f>
        <v>0</v>
      </c>
      <c r="W44" s="708">
        <f>_xlfn.IFNA(VLOOKUP(CONCATENATE($W$5,$B44,$C44),BEV!$A$8:$N$135,14,FALSE),0)</f>
        <v>0</v>
      </c>
      <c r="X44" s="194">
        <f>_xlfn.IFNA(VLOOKUP(CONCATENATE($X$5,$B44,$C44),'OG2'!$A$6:$N$133,14,FALSE),0)</f>
        <v>0</v>
      </c>
      <c r="Y44" s="708">
        <f>_xlfn.IFNA(VLOOKUP(CONCATENATE($Y$5,$B44,$C44),'SER2'!$A$6:$N$133,14,FALSE),0)</f>
        <v>0</v>
      </c>
      <c r="Z44" s="708">
        <f>_xlfn.IFNA(VLOOKUP(CONCATENATE($Z$5,$B44,$C44),'DRY2'!$A$6:$N$133,14,FALSE),0)</f>
        <v>0</v>
      </c>
      <c r="AA44" s="708">
        <f>_xlfn.IFNA(VLOOKUP(CONCATENATE($AA$5,$B44,$C44),'BUN1'!$A$6:$N$124,14,FALSE),0)</f>
        <v>0</v>
      </c>
      <c r="AB44" s="194">
        <f>_xlfn.IFNA(VLOOKUP(CONCATENATE($AC$5,$B44,$C44),VIR!$A$6:$O$129,14,FALSE),0)</f>
        <v>0</v>
      </c>
      <c r="AC44" s="194">
        <f>_xlfn.IFNA(VLOOKUP(CONCATENATE($AC$5,$B44,$C44),VIR!$A$6:$O$129,14,FALSE),0)</f>
        <v>0</v>
      </c>
      <c r="AD44" s="194" cm="1">
        <f t="array" ref="AD44">_xlfn.IFNA(VLOOKUP(CONCATENATE($AD$5,$B44,$C44),BUP39,AD45:AE56,FALSE),0)</f>
        <v>0</v>
      </c>
      <c r="AE44" s="708">
        <f>_xlfn.IFNA(VLOOKUP(CONCATENATE($AE$5,$B44,$C44),'ESP2'!$A$6:$O$129,14,FALSE),0)</f>
        <v>0</v>
      </c>
      <c r="AF44" s="194">
        <f>_xlfn.IFNA(VLOOKUP(CONCATENATE($AF$5,$B44,$C44),FEST!$A$6:$N$135,14,FALSE),0)</f>
        <v>0</v>
      </c>
      <c r="AG44" s="708">
        <f>_xlfn.IFNA(VLOOKUP(CONCATENATE($AG$5,$B44,$C44),SC!$A$6:$N$135,14,FALSE),0)</f>
        <v>0</v>
      </c>
      <c r="AH44" s="195">
        <f>_xlfn.IFNA(VLOOKUP(CONCATENATE($AG$5,$B44,$C44),'OG2'!$A$6:$N$131,14,FALSE),0)</f>
        <v>0</v>
      </c>
      <c r="AI44" s="454">
        <f>_xlfn.IFNA(VLOOKUP(CONCATENATE($AI$5,$B44,$C44),'MR2'!$A$6:$N$131,14,FALSE),0)</f>
        <v>0</v>
      </c>
      <c r="AJ44" s="194">
        <f>_xlfn.IFNA(VLOOKUP(CONCATENATE($AJ$5,$B44,$C44),SC!$A$6:$N$135,14,FALSE),0)</f>
        <v>0</v>
      </c>
      <c r="AK44" s="194">
        <f>_xlfn.IFNA(VLOOKUP(CONCATENATE($AK$5,$B44,$C44),'MR3'!$A$6:$N$133,14,FALSE),0)</f>
        <v>0</v>
      </c>
      <c r="AL44" s="454">
        <f>_xlfn.IFNA(VLOOKUP(CONCATENATE($AL$5,$B44,$C44),FEST!$A$6:$N$133,14,FALSE),0)</f>
        <v>0</v>
      </c>
      <c r="AM44" s="195">
        <f>_xlfn.IFNA(VLOOKUP(CONCATENATE($AM$5,$B44,$C44),'ESP4'!$A$6:$N$135,14,FALSE),0)</f>
        <v>0</v>
      </c>
      <c r="AN44" s="454">
        <f>_xlfn.IFNA(VLOOKUP(CONCATENATE($AN$5,$B44,$C44),'BUS4'!$A$6:$N$133,14,FALSE),0)</f>
        <v>0</v>
      </c>
      <c r="AO44" s="454"/>
      <c r="AP44" s="195"/>
      <c r="AQ44" s="195"/>
      <c r="AR44" s="195"/>
      <c r="AS44" s="195"/>
      <c r="AT44" s="195"/>
      <c r="AU44" s="402"/>
      <c r="AV44" s="196"/>
      <c r="AW44" s="77"/>
    </row>
    <row r="45" spans="1:49" x14ac:dyDescent="0.3">
      <c r="A45" s="822"/>
      <c r="B45" s="29"/>
      <c r="C45" s="30"/>
      <c r="D45" s="30"/>
      <c r="E45" s="30"/>
      <c r="F45" s="31"/>
      <c r="G45" s="32"/>
      <c r="H45" s="33">
        <f t="shared" si="3"/>
        <v>0</v>
      </c>
      <c r="I45" s="34">
        <f t="shared" si="4"/>
        <v>0</v>
      </c>
      <c r="J45" s="32">
        <f t="shared" si="5"/>
        <v>13</v>
      </c>
      <c r="K45" s="194">
        <f>_xlfn.IFNA(VLOOKUP(CONCATENATE($K$5,$B45,$C45),'CAP1'!$A$6:$N$107,14,FALSE),0)</f>
        <v>0</v>
      </c>
      <c r="L45" s="194">
        <f>_xlfn.IFNA(VLOOKUP(CONCATENATE($L$5,$B45,$C45),'ESP1'!$A$6:$N$135,14,FALSE),0)</f>
        <v>0</v>
      </c>
      <c r="M45" s="194">
        <f>_xlfn.IFNA(VLOOKUP(CONCATENATE($M$5,$B45,$C45),WEST!$A$6:$N$95,14,FALSE),0)</f>
        <v>0</v>
      </c>
      <c r="N45" s="194">
        <f>_xlfn.IFNA(VLOOKUP(CONCATENATE($N$5,$B45,$C45),MUR!$A$6:$L$131,14,FALSE),0)</f>
        <v>0</v>
      </c>
      <c r="O45" s="194">
        <f>_xlfn.IFNA(VLOOKUP(CONCATENATE($O$5,$B45,$C45),'SER1'!$A$6:$N$110,14,FALSE),0)</f>
        <v>0</v>
      </c>
      <c r="P45" s="194">
        <f>_xlfn.IFNA(VLOOKUP(CONCATENATE($P$5,$B45,$C45),'BUS1'!$A$6:$N$135,14,FALSE),0)</f>
        <v>0</v>
      </c>
      <c r="Q45" s="708">
        <f>_xlfn.IFNA(VLOOKUP(CONCATENATE($Q$5,$B45,$C45),'OG1'!$A$6:$N$135,14,FALSE),0)</f>
        <v>0</v>
      </c>
      <c r="R45" s="708">
        <f>_xlfn.IFNA(VLOOKUP(CONCATENATE($RR$5,$B45,$C45),'DRY1'!$A$6:$N$133,14,FALSE),0)</f>
        <v>0</v>
      </c>
      <c r="S45" s="708">
        <f>_xlfn.IFNA(VLOOKUP(CONCATENATE($S$5,$B45,$C45),DARD!G49,FALSE),0)</f>
        <v>0</v>
      </c>
      <c r="T45" s="708">
        <f>_xlfn.IFNA(VLOOKUP(CONCATENATE($T$5,$B45,$C45),'HO1'!$A$6:$N$56,14,FALSE),0)</f>
        <v>0</v>
      </c>
      <c r="U45" s="708">
        <f>_xlfn.IFNA(VLOOKUP(CONCATENATE($U$5,$B45,$C45),VIR!$A$6:$N$135,14,FALSE),0)</f>
        <v>0</v>
      </c>
      <c r="V45" s="708">
        <f>_xlfn.IFNA(VLOOKUP(CONCATENATE($UW$5,$B45,$C45),'BUS2'!$A$8:$N$135,14,FALSE),0)</f>
        <v>0</v>
      </c>
      <c r="W45" s="708">
        <f>_xlfn.IFNA(VLOOKUP(CONCATENATE($W$5,$B45,$C45),BEV!$A$8:$N$135,14,FALSE),0)</f>
        <v>0</v>
      </c>
      <c r="X45" s="194">
        <f>_xlfn.IFNA(VLOOKUP(CONCATENATE($X$5,$B45,$C45),'OG2'!$A$6:$N$133,14,FALSE),0)</f>
        <v>0</v>
      </c>
      <c r="Y45" s="708">
        <f>_xlfn.IFNA(VLOOKUP(CONCATENATE($Y$5,$B45,$C45),'SER2'!$A$6:$N$133,14,FALSE),0)</f>
        <v>0</v>
      </c>
      <c r="Z45" s="708">
        <f>_xlfn.IFNA(VLOOKUP(CONCATENATE($Z$5,$B45,$C45),'DRY2'!$A$6:$N$133,14,FALSE),0)</f>
        <v>0</v>
      </c>
      <c r="AA45" s="708">
        <f>_xlfn.IFNA(VLOOKUP(CONCATENATE($AA$5,$B45,$C45),'BUN1'!$A$6:$N$124,14,FALSE),0)</f>
        <v>0</v>
      </c>
      <c r="AB45" s="194">
        <f>_xlfn.IFNA(VLOOKUP(CONCATENATE($AC$5,$B45,$C45),VIR!$A$6:$O$129,14,FALSE),0)</f>
        <v>0</v>
      </c>
      <c r="AC45" s="194">
        <f>_xlfn.IFNA(VLOOKUP(CONCATENATE($AC$5,$B45,$C45),VIR!$A$6:$O$129,14,FALSE),0)</f>
        <v>0</v>
      </c>
      <c r="AD45" s="194" cm="1">
        <f t="array" ref="AD45">_xlfn.IFNA(VLOOKUP(CONCATENATE($AD$5,$B45,$C45),BUP40,AD46:AE57,FALSE),0)</f>
        <v>0</v>
      </c>
      <c r="AE45" s="708">
        <f>_xlfn.IFNA(VLOOKUP(CONCATENATE($AE$5,$B45,$C45),'ESP2'!$A$6:$O$129,14,FALSE),0)</f>
        <v>0</v>
      </c>
      <c r="AF45" s="194">
        <f>_xlfn.IFNA(VLOOKUP(CONCATENATE($AF$5,$B45,$C45),FEST!$A$6:$N$135,14,FALSE),0)</f>
        <v>0</v>
      </c>
      <c r="AG45" s="708">
        <f>_xlfn.IFNA(VLOOKUP(CONCATENATE($AG$5,$B45,$C45),SC!$A$6:$N$135,14,FALSE),0)</f>
        <v>0</v>
      </c>
      <c r="AH45" s="195">
        <f>_xlfn.IFNA(VLOOKUP(CONCATENATE($AG$5,$B45,$C45),'OG2'!$A$6:$N$131,14,FALSE),0)</f>
        <v>0</v>
      </c>
      <c r="AI45" s="454">
        <f>_xlfn.IFNA(VLOOKUP(CONCATENATE($AI$5,$B45,$C45),'MR2'!$A$6:$N$131,14,FALSE),0)</f>
        <v>0</v>
      </c>
      <c r="AJ45" s="194">
        <f>_xlfn.IFNA(VLOOKUP(CONCATENATE($AJ$5,$B45,$C45),SC!$A$6:$N$135,14,FALSE),0)</f>
        <v>0</v>
      </c>
      <c r="AK45" s="194">
        <f>_xlfn.IFNA(VLOOKUP(CONCATENATE($AK$5,$B45,$C45),'MR3'!$A$6:$N$133,14,FALSE),0)</f>
        <v>0</v>
      </c>
      <c r="AL45" s="454">
        <f>_xlfn.IFNA(VLOOKUP(CONCATENATE($AL$5,$B45,$C45),FEST!$A$6:$N$133,14,FALSE),0)</f>
        <v>0</v>
      </c>
      <c r="AM45" s="195">
        <f>_xlfn.IFNA(VLOOKUP(CONCATENATE($AM$5,$B45,$C45),'ESP4'!$A$6:$N$135,14,FALSE),0)</f>
        <v>0</v>
      </c>
      <c r="AN45" s="454">
        <f>_xlfn.IFNA(VLOOKUP(CONCATENATE($AN$5,$B45,$C45),'BUS4'!$A$6:$N$133,14,FALSE),0)</f>
        <v>0</v>
      </c>
      <c r="AO45" s="454"/>
      <c r="AP45" s="195"/>
      <c r="AQ45" s="195"/>
      <c r="AR45" s="195"/>
      <c r="AS45" s="195"/>
      <c r="AT45" s="195"/>
      <c r="AU45" s="402"/>
      <c r="AV45" s="196"/>
      <c r="AW45" s="77"/>
    </row>
    <row r="46" spans="1:49" x14ac:dyDescent="0.3">
      <c r="A46" s="822"/>
      <c r="B46" s="29"/>
      <c r="C46" s="30"/>
      <c r="D46" s="30"/>
      <c r="E46" s="30"/>
      <c r="F46" s="31"/>
      <c r="G46" s="32"/>
      <c r="H46" s="33">
        <f t="shared" si="3"/>
        <v>0</v>
      </c>
      <c r="I46" s="34">
        <f t="shared" si="4"/>
        <v>0</v>
      </c>
      <c r="J46" s="32">
        <f t="shared" si="5"/>
        <v>13</v>
      </c>
      <c r="K46" s="194">
        <f>_xlfn.IFNA(VLOOKUP(CONCATENATE($K$5,$B46,$C46),'CAP1'!$A$6:$N$107,14,FALSE),0)</f>
        <v>0</v>
      </c>
      <c r="L46" s="194">
        <f>_xlfn.IFNA(VLOOKUP(CONCATENATE($L$5,$B46,$C46),'ESP1'!$A$6:$N$135,14,FALSE),0)</f>
        <v>0</v>
      </c>
      <c r="M46" s="194">
        <f>_xlfn.IFNA(VLOOKUP(CONCATENATE($M$5,$B46,$C46),WEST!$A$6:$N$95,14,FALSE),0)</f>
        <v>0</v>
      </c>
      <c r="N46" s="194">
        <f>_xlfn.IFNA(VLOOKUP(CONCATENATE($N$5,$B46,$C46),MUR!$A$6:$L$131,14,FALSE),0)</f>
        <v>0</v>
      </c>
      <c r="O46" s="194">
        <f>_xlfn.IFNA(VLOOKUP(CONCATENATE($O$5,$B46,$C46),'SER1'!$A$6:$N$110,14,FALSE),0)</f>
        <v>0</v>
      </c>
      <c r="P46" s="194">
        <f>_xlfn.IFNA(VLOOKUP(CONCATENATE($P$5,$B46,$C46),'BUS1'!$A$6:$N$135,14,FALSE),0)</f>
        <v>0</v>
      </c>
      <c r="Q46" s="708">
        <f>_xlfn.IFNA(VLOOKUP(CONCATENATE($Q$5,$B46,$C46),'OG1'!$A$6:$N$135,14,FALSE),0)</f>
        <v>0</v>
      </c>
      <c r="R46" s="708">
        <f>_xlfn.IFNA(VLOOKUP(CONCATENATE($RR$5,$B46,$C46),'DRY1'!$A$6:$N$133,14,FALSE),0)</f>
        <v>0</v>
      </c>
      <c r="S46" s="708">
        <f>_xlfn.IFNA(VLOOKUP(CONCATENATE($S$5,$B46,$C46),DARD!G50,FALSE),0)</f>
        <v>0</v>
      </c>
      <c r="T46" s="708">
        <f>_xlfn.IFNA(VLOOKUP(CONCATENATE($T$5,$B46,$C46),'HO1'!$A$6:$N$56,14,FALSE),0)</f>
        <v>0</v>
      </c>
      <c r="U46" s="708">
        <f>_xlfn.IFNA(VLOOKUP(CONCATENATE($U$5,$B46,$C46),VIR!$A$6:$N$135,14,FALSE),0)</f>
        <v>0</v>
      </c>
      <c r="V46" s="708">
        <f>_xlfn.IFNA(VLOOKUP(CONCATENATE($UW$5,$B46,$C46),'BUS2'!$A$8:$N$135,14,FALSE),0)</f>
        <v>0</v>
      </c>
      <c r="W46" s="708">
        <f>_xlfn.IFNA(VLOOKUP(CONCATENATE($W$5,$B46,$C46),BEV!$A$8:$N$135,14,FALSE),0)</f>
        <v>0</v>
      </c>
      <c r="X46" s="194">
        <f>_xlfn.IFNA(VLOOKUP(CONCATENATE($X$5,$B46,$C46),'OG2'!$A$6:$N$133,14,FALSE),0)</f>
        <v>0</v>
      </c>
      <c r="Y46" s="708">
        <f>_xlfn.IFNA(VLOOKUP(CONCATENATE($Y$5,$B46,$C46),'SER2'!$A$6:$N$133,14,FALSE),0)</f>
        <v>0</v>
      </c>
      <c r="Z46" s="708">
        <f>_xlfn.IFNA(VLOOKUP(CONCATENATE($Z$5,$B46,$C46),'DRY2'!$A$6:$N$133,14,FALSE),0)</f>
        <v>0</v>
      </c>
      <c r="AA46" s="708">
        <f>_xlfn.IFNA(VLOOKUP(CONCATENATE($AA$5,$B46,$C46),'BUN1'!$A$6:$N$124,14,FALSE),0)</f>
        <v>0</v>
      </c>
      <c r="AB46" s="194">
        <f>_xlfn.IFNA(VLOOKUP(CONCATENATE($AC$5,$B46,$C46),VIR!$A$6:$O$129,14,FALSE),0)</f>
        <v>0</v>
      </c>
      <c r="AC46" s="194">
        <f>_xlfn.IFNA(VLOOKUP(CONCATENATE($AC$5,$B46,$C46),VIR!$A$6:$O$129,14,FALSE),0)</f>
        <v>0</v>
      </c>
      <c r="AD46" s="194" cm="1">
        <f t="array" ref="AD46">_xlfn.IFNA(VLOOKUP(CONCATENATE($AD$5,$B46,$C46),BUP41,AD47:AE58,FALSE),0)</f>
        <v>0</v>
      </c>
      <c r="AE46" s="708">
        <f>_xlfn.IFNA(VLOOKUP(CONCATENATE($AE$5,$B46,$C46),'ESP2'!$A$6:$O$129,14,FALSE),0)</f>
        <v>0</v>
      </c>
      <c r="AF46" s="194">
        <f>_xlfn.IFNA(VLOOKUP(CONCATENATE($AF$5,$B46,$C46),FEST!$A$6:$N$135,14,FALSE),0)</f>
        <v>0</v>
      </c>
      <c r="AG46" s="708">
        <f>_xlfn.IFNA(VLOOKUP(CONCATENATE($AG$5,$B46,$C46),SC!$A$6:$N$135,14,FALSE),0)</f>
        <v>0</v>
      </c>
      <c r="AH46" s="195">
        <f>_xlfn.IFNA(VLOOKUP(CONCATENATE($AG$5,$B46,$C46),'OG2'!$A$6:$N$131,14,FALSE),0)</f>
        <v>0</v>
      </c>
      <c r="AI46" s="454">
        <f>_xlfn.IFNA(VLOOKUP(CONCATENATE($AI$5,$B46,$C46),'MR2'!$A$6:$N$131,14,FALSE),0)</f>
        <v>0</v>
      </c>
      <c r="AJ46" s="194">
        <f>_xlfn.IFNA(VLOOKUP(CONCATENATE($AJ$5,$B46,$C46),SC!$A$6:$N$135,14,FALSE),0)</f>
        <v>0</v>
      </c>
      <c r="AK46" s="194">
        <f>_xlfn.IFNA(VLOOKUP(CONCATENATE($AK$5,$B46,$C46),'MR3'!$A$6:$N$133,14,FALSE),0)</f>
        <v>0</v>
      </c>
      <c r="AL46" s="454">
        <f>_xlfn.IFNA(VLOOKUP(CONCATENATE($AL$5,$B46,$C46),FEST!$A$6:$N$133,14,FALSE),0)</f>
        <v>0</v>
      </c>
      <c r="AM46" s="195">
        <f>_xlfn.IFNA(VLOOKUP(CONCATENATE($AM$5,$B46,$C46),'ESP4'!$A$6:$N$135,14,FALSE),0)</f>
        <v>0</v>
      </c>
      <c r="AN46" s="454">
        <f>_xlfn.IFNA(VLOOKUP(CONCATENATE($AN$5,$B46,$C46),'BUS4'!$A$6:$N$133,14,FALSE),0)</f>
        <v>0</v>
      </c>
      <c r="AO46" s="454"/>
      <c r="AP46" s="195"/>
      <c r="AQ46" s="195"/>
      <c r="AR46" s="195"/>
      <c r="AS46" s="195"/>
      <c r="AT46" s="195"/>
      <c r="AU46" s="402"/>
      <c r="AV46" s="196"/>
      <c r="AW46" s="77"/>
    </row>
    <row r="47" spans="1:49" x14ac:dyDescent="0.3">
      <c r="A47" s="822"/>
      <c r="B47" s="29"/>
      <c r="C47" s="30"/>
      <c r="D47" s="30"/>
      <c r="E47" s="30"/>
      <c r="F47" s="31"/>
      <c r="G47" s="32"/>
      <c r="H47" s="33">
        <f t="shared" si="3"/>
        <v>0</v>
      </c>
      <c r="I47" s="34">
        <f t="shared" si="4"/>
        <v>0</v>
      </c>
      <c r="J47" s="32">
        <f t="shared" si="5"/>
        <v>13</v>
      </c>
      <c r="K47" s="194">
        <f>_xlfn.IFNA(VLOOKUP(CONCATENATE($K$5,$B47,$C47),'CAP1'!$A$6:$N$107,14,FALSE),0)</f>
        <v>0</v>
      </c>
      <c r="L47" s="194">
        <f>_xlfn.IFNA(VLOOKUP(CONCATENATE($L$5,$B47,$C47),'ESP1'!$A$6:$N$135,14,FALSE),0)</f>
        <v>0</v>
      </c>
      <c r="M47" s="194">
        <f>_xlfn.IFNA(VLOOKUP(CONCATENATE($M$5,$B47,$C47),WEST!$A$6:$N$95,14,FALSE),0)</f>
        <v>0</v>
      </c>
      <c r="N47" s="194">
        <f>_xlfn.IFNA(VLOOKUP(CONCATENATE($N$5,$B47,$C47),MUR!$A$6:$L$131,14,FALSE),0)</f>
        <v>0</v>
      </c>
      <c r="O47" s="194">
        <f>_xlfn.IFNA(VLOOKUP(CONCATENATE($O$5,$B47,$C47),'SER1'!$A$6:$N$110,14,FALSE),0)</f>
        <v>0</v>
      </c>
      <c r="P47" s="194">
        <f>_xlfn.IFNA(VLOOKUP(CONCATENATE($P$5,$B47,$C47),'BUS1'!$A$6:$N$135,14,FALSE),0)</f>
        <v>0</v>
      </c>
      <c r="Q47" s="708">
        <f>_xlfn.IFNA(VLOOKUP(CONCATENATE($Q$5,$B47,$C47),'OG1'!$A$6:$N$135,14,FALSE),0)</f>
        <v>0</v>
      </c>
      <c r="R47" s="708">
        <f>_xlfn.IFNA(VLOOKUP(CONCATENATE($RR$5,$B47,$C47),'DRY1'!$A$6:$N$133,14,FALSE),0)</f>
        <v>0</v>
      </c>
      <c r="S47" s="708">
        <f>_xlfn.IFNA(VLOOKUP(CONCATENATE($S$5,$B47,$C47),DARD!G51,FALSE),0)</f>
        <v>0</v>
      </c>
      <c r="T47" s="708">
        <f>_xlfn.IFNA(VLOOKUP(CONCATENATE($T$5,$B47,$C47),'HO1'!$A$6:$N$56,14,FALSE),0)</f>
        <v>0</v>
      </c>
      <c r="U47" s="708">
        <f>_xlfn.IFNA(VLOOKUP(CONCATENATE($U$5,$B47,$C47),VIR!$A$6:$N$135,14,FALSE),0)</f>
        <v>0</v>
      </c>
      <c r="V47" s="708">
        <f>_xlfn.IFNA(VLOOKUP(CONCATENATE($UW$5,$B47,$C47),'BUS2'!$A$8:$N$135,14,FALSE),0)</f>
        <v>0</v>
      </c>
      <c r="W47" s="708">
        <f>_xlfn.IFNA(VLOOKUP(CONCATENATE($W$5,$B47,$C47),BEV!$A$8:$N$135,14,FALSE),0)</f>
        <v>0</v>
      </c>
      <c r="X47" s="194">
        <f>_xlfn.IFNA(VLOOKUP(CONCATENATE($X$5,$B47,$C47),'OG2'!$A$6:$N$133,14,FALSE),0)</f>
        <v>0</v>
      </c>
      <c r="Y47" s="708">
        <f>_xlfn.IFNA(VLOOKUP(CONCATENATE($Y$5,$B47,$C47),'SER2'!$A$6:$N$133,14,FALSE),0)</f>
        <v>0</v>
      </c>
      <c r="Z47" s="708">
        <f>_xlfn.IFNA(VLOOKUP(CONCATENATE($Z$5,$B47,$C47),'DRY2'!$A$6:$N$133,14,FALSE),0)</f>
        <v>0</v>
      </c>
      <c r="AA47" s="708">
        <f>_xlfn.IFNA(VLOOKUP(CONCATENATE($AA$5,$B47,$C47),'BUN1'!$A$6:$N$124,14,FALSE),0)</f>
        <v>0</v>
      </c>
      <c r="AB47" s="194">
        <f>_xlfn.IFNA(VLOOKUP(CONCATENATE($AC$5,$B47,$C47),VIR!$A$6:$O$129,14,FALSE),0)</f>
        <v>0</v>
      </c>
      <c r="AC47" s="194">
        <f>_xlfn.IFNA(VLOOKUP(CONCATENATE($AC$5,$B47,$C47),VIR!$A$6:$O$129,14,FALSE),0)</f>
        <v>0</v>
      </c>
      <c r="AD47" s="194" cm="1">
        <f t="array" ref="AD47">_xlfn.IFNA(VLOOKUP(CONCATENATE($AD$5,$B47,$C47),BUP42,AD48:AE59,FALSE),0)</f>
        <v>0</v>
      </c>
      <c r="AE47" s="708">
        <f>_xlfn.IFNA(VLOOKUP(CONCATENATE($AE$5,$B47,$C47),'ESP2'!$A$6:$O$129,14,FALSE),0)</f>
        <v>0</v>
      </c>
      <c r="AF47" s="194">
        <f>_xlfn.IFNA(VLOOKUP(CONCATENATE($AF$5,$B47,$C47),FEST!$A$6:$N$135,14,FALSE),0)</f>
        <v>0</v>
      </c>
      <c r="AG47" s="708">
        <f>_xlfn.IFNA(VLOOKUP(CONCATENATE($AG$5,$B47,$C47),SC!$A$6:$N$135,14,FALSE),0)</f>
        <v>0</v>
      </c>
      <c r="AH47" s="195">
        <f>_xlfn.IFNA(VLOOKUP(CONCATENATE($AG$5,$B47,$C47),'OG2'!$A$6:$N$131,14,FALSE),0)</f>
        <v>0</v>
      </c>
      <c r="AI47" s="454">
        <f>_xlfn.IFNA(VLOOKUP(CONCATENATE($AI$5,$B47,$C47),'MR2'!$A$6:$N$131,14,FALSE),0)</f>
        <v>0</v>
      </c>
      <c r="AJ47" s="194">
        <f>_xlfn.IFNA(VLOOKUP(CONCATENATE($AJ$5,$B47,$C47),SC!$A$6:$N$135,14,FALSE),0)</f>
        <v>0</v>
      </c>
      <c r="AK47" s="194">
        <f>_xlfn.IFNA(VLOOKUP(CONCATENATE($AK$5,$B47,$C47),'MR3'!$A$6:$N$133,14,FALSE),0)</f>
        <v>0</v>
      </c>
      <c r="AL47" s="195">
        <f>_xlfn.IFNA(VLOOKUP(CONCATENATE($AK$5,$B47,$C47),BAL!$A$6:$N$133,14,FALSE),0)</f>
        <v>0</v>
      </c>
      <c r="AM47" s="195">
        <f>_xlfn.IFNA(VLOOKUP(CONCATENATE($AM$5,$B47,$C47),'ESP4'!$A$6:$N$135,14,FALSE),0)</f>
        <v>0</v>
      </c>
      <c r="AN47" s="454">
        <f>_xlfn.IFNA(VLOOKUP(CONCATENATE($AN$5,$B47,$C47),'BUS4'!$A$6:$N$133,14,FALSE),0)</f>
        <v>0</v>
      </c>
      <c r="AO47" s="454"/>
      <c r="AP47" s="195"/>
      <c r="AQ47" s="195"/>
      <c r="AR47" s="195"/>
      <c r="AS47" s="195"/>
      <c r="AT47" s="195"/>
      <c r="AU47" s="402"/>
      <c r="AV47" s="196"/>
      <c r="AW47" s="77"/>
    </row>
    <row r="48" spans="1:49" x14ac:dyDescent="0.3">
      <c r="A48" s="822"/>
      <c r="B48" s="29"/>
      <c r="C48" s="30"/>
      <c r="D48" s="30"/>
      <c r="E48" s="30"/>
      <c r="F48" s="31"/>
      <c r="G48" s="32"/>
      <c r="H48" s="33">
        <f t="shared" si="3"/>
        <v>0</v>
      </c>
      <c r="I48" s="34">
        <f t="shared" si="4"/>
        <v>0</v>
      </c>
      <c r="J48" s="32">
        <f t="shared" si="5"/>
        <v>13</v>
      </c>
      <c r="K48" s="194">
        <f>_xlfn.IFNA(VLOOKUP(CONCATENATE($K$5,$B48,$C48),'CAP1'!$A$6:$N$107,14,FALSE),0)</f>
        <v>0</v>
      </c>
      <c r="L48" s="194">
        <f>_xlfn.IFNA(VLOOKUP(CONCATENATE($L$5,$B48,$C48),'ESP1'!$A$6:$N$135,14,FALSE),0)</f>
        <v>0</v>
      </c>
      <c r="M48" s="194">
        <f>_xlfn.IFNA(VLOOKUP(CONCATENATE($M$5,$B48,$C48),WEST!$A$6:$N$95,14,FALSE),0)</f>
        <v>0</v>
      </c>
      <c r="N48" s="194">
        <f>_xlfn.IFNA(VLOOKUP(CONCATENATE($N$5,$B48,$C48),MUR!$A$6:$L$131,14,FALSE),0)</f>
        <v>0</v>
      </c>
      <c r="O48" s="194">
        <f>_xlfn.IFNA(VLOOKUP(CONCATENATE($O$5,$B48,$C48),'SER1'!$A$6:$N$110,14,FALSE),0)</f>
        <v>0</v>
      </c>
      <c r="P48" s="194">
        <f>_xlfn.IFNA(VLOOKUP(CONCATENATE($P$5,$B48,$C48),'BUS1'!$A$6:$N$135,14,FALSE),0)</f>
        <v>0</v>
      </c>
      <c r="Q48" s="708">
        <f>_xlfn.IFNA(VLOOKUP(CONCATENATE($Q$5,$B48,$C48),'OG1'!$A$6:$N$135,14,FALSE),0)</f>
        <v>0</v>
      </c>
      <c r="R48" s="708">
        <f>_xlfn.IFNA(VLOOKUP(CONCATENATE($RR$5,$B48,$C48),'DRY1'!$A$6:$N$133,14,FALSE),0)</f>
        <v>0</v>
      </c>
      <c r="S48" s="708">
        <f>_xlfn.IFNA(VLOOKUP(CONCATENATE($S$5,$B48,$C48),DARD!G52,FALSE),0)</f>
        <v>0</v>
      </c>
      <c r="T48" s="708">
        <f>_xlfn.IFNA(VLOOKUP(CONCATENATE($T$5,$B48,$C48),'HO1'!$A$6:$N$56,14,FALSE),0)</f>
        <v>0</v>
      </c>
      <c r="U48" s="708">
        <f>_xlfn.IFNA(VLOOKUP(CONCATENATE($U$5,$B48,$C48),VIR!$A$6:$N$135,14,FALSE),0)</f>
        <v>0</v>
      </c>
      <c r="V48" s="708">
        <f>_xlfn.IFNA(VLOOKUP(CONCATENATE($UW$5,$B48,$C48),'BUS2'!$A$8:$N$135,14,FALSE),0)</f>
        <v>0</v>
      </c>
      <c r="W48" s="708">
        <f>_xlfn.IFNA(VLOOKUP(CONCATENATE($W$5,$B48,$C48),BEV!$A$8:$N$135,14,FALSE),0)</f>
        <v>0</v>
      </c>
      <c r="X48" s="194">
        <f>_xlfn.IFNA(VLOOKUP(CONCATENATE($X$5,$B48,$C48),'OG2'!$A$6:$N$133,14,FALSE),0)</f>
        <v>0</v>
      </c>
      <c r="Y48" s="708">
        <f>_xlfn.IFNA(VLOOKUP(CONCATENATE($Y$5,$B48,$C48),'SER2'!$A$6:$N$133,14,FALSE),0)</f>
        <v>0</v>
      </c>
      <c r="Z48" s="708">
        <f>_xlfn.IFNA(VLOOKUP(CONCATENATE($Z$5,$B48,$C48),'DRY2'!$A$6:$N$133,14,FALSE),0)</f>
        <v>0</v>
      </c>
      <c r="AA48" s="708">
        <f>_xlfn.IFNA(VLOOKUP(CONCATENATE($AA$5,$B48,$C48),'BUN1'!$A$6:$N$124,14,FALSE),0)</f>
        <v>0</v>
      </c>
      <c r="AB48" s="194">
        <f>_xlfn.IFNA(VLOOKUP(CONCATENATE($AC$5,$B48,$C48),VIR!$A$6:$O$129,14,FALSE),0)</f>
        <v>0</v>
      </c>
      <c r="AC48" s="194">
        <f>_xlfn.IFNA(VLOOKUP(CONCATENATE($AC$5,$B48,$C48),VIR!$A$6:$O$129,14,FALSE),0)</f>
        <v>0</v>
      </c>
      <c r="AD48" s="194" cm="1">
        <f t="array" ref="AD48">_xlfn.IFNA(VLOOKUP(CONCATENATE($AD$5,$B48,$C48),BUP43,AD49:AE60,FALSE),0)</f>
        <v>0</v>
      </c>
      <c r="AE48" s="708">
        <f>_xlfn.IFNA(VLOOKUP(CONCATENATE($AE$5,$B48,$C48),'ESP2'!$A$6:$O$129,14,FALSE),0)</f>
        <v>0</v>
      </c>
      <c r="AF48" s="194">
        <f>_xlfn.IFNA(VLOOKUP(CONCATENATE($AF$5,$B48,$C48),FEST!$A$6:$N$135,14,FALSE),0)</f>
        <v>0</v>
      </c>
      <c r="AG48" s="708">
        <f>_xlfn.IFNA(VLOOKUP(CONCATENATE($AG$5,$B48,$C48),SC!$A$6:$N$135,14,FALSE),0)</f>
        <v>0</v>
      </c>
      <c r="AH48" s="195">
        <f>_xlfn.IFNA(VLOOKUP(CONCATENATE($AG$5,$B48,$C48),'OG2'!$A$6:$N$131,14,FALSE),0)</f>
        <v>0</v>
      </c>
      <c r="AI48" s="195">
        <f>_xlfn.IFNA(VLOOKUP(CONCATENATE($AI$5,$B48,$C48),'BUN2'!$A$6:$N$134,14,FALSE),0)</f>
        <v>0</v>
      </c>
      <c r="AJ48" s="194">
        <f>_xlfn.IFNA(VLOOKUP(CONCATENATE($AJ$5,$B48,$C48),SC!$A$6:$N$135,14,FALSE),0)</f>
        <v>0</v>
      </c>
      <c r="AK48" s="194">
        <f>_xlfn.IFNA(VLOOKUP(CONCATENATE($AK$5,$B48,$C48),'MR3'!$A$6:$N$133,14,FALSE),0)</f>
        <v>0</v>
      </c>
      <c r="AL48" s="195">
        <f>_xlfn.IFNA(VLOOKUP(CONCATENATE($AK$5,$B48,$C48),BAL!$A$6:$N$133,14,FALSE),0)</f>
        <v>0</v>
      </c>
      <c r="AM48" s="195">
        <f>_xlfn.IFNA(VLOOKUP(CONCATENATE($AM$5,$B48,$C48),'ESP4'!$A$6:$N$135,14,FALSE),0)</f>
        <v>0</v>
      </c>
      <c r="AN48" s="454">
        <f>_xlfn.IFNA(VLOOKUP(CONCATENATE($AN$5,$B48,$C48),'BUS4'!$A$6:$N$133,14,FALSE),0)</f>
        <v>0</v>
      </c>
      <c r="AO48" s="454"/>
      <c r="AP48" s="195"/>
      <c r="AQ48" s="195"/>
      <c r="AR48" s="195"/>
      <c r="AS48" s="195"/>
      <c r="AT48" s="195"/>
      <c r="AU48" s="402"/>
      <c r="AV48" s="196"/>
      <c r="AW48" s="77"/>
    </row>
    <row r="49" spans="1:49" x14ac:dyDescent="0.3">
      <c r="A49" s="822"/>
      <c r="B49" s="29"/>
      <c r="C49" s="30"/>
      <c r="D49" s="30"/>
      <c r="E49" s="30"/>
      <c r="F49" s="31"/>
      <c r="G49" s="32"/>
      <c r="H49" s="33">
        <f t="shared" si="3"/>
        <v>0</v>
      </c>
      <c r="I49" s="34">
        <f t="shared" si="4"/>
        <v>0</v>
      </c>
      <c r="J49" s="32">
        <f t="shared" si="5"/>
        <v>13</v>
      </c>
      <c r="K49" s="194">
        <f>_xlfn.IFNA(VLOOKUP(CONCATENATE($K$5,$B49,$C49),'CAP1'!$A$6:$N$107,14,FALSE),0)</f>
        <v>0</v>
      </c>
      <c r="L49" s="194">
        <f>_xlfn.IFNA(VLOOKUP(CONCATENATE($L$5,$B49,$C49),'ESP1'!$A$6:$N$135,14,FALSE),0)</f>
        <v>0</v>
      </c>
      <c r="M49" s="194">
        <f>_xlfn.IFNA(VLOOKUP(CONCATENATE($M$5,$B49,$C49),WEST!$A$6:$N$95,14,FALSE),0)</f>
        <v>0</v>
      </c>
      <c r="N49" s="194">
        <f>_xlfn.IFNA(VLOOKUP(CONCATENATE($N$5,$B49,$C49),MUR!$A$6:$L$131,14,FALSE),0)</f>
        <v>0</v>
      </c>
      <c r="O49" s="194">
        <f>_xlfn.IFNA(VLOOKUP(CONCATENATE($O$5,$B49,$C49),'SER1'!$A$6:$N$110,14,FALSE),0)</f>
        <v>0</v>
      </c>
      <c r="P49" s="194">
        <f>_xlfn.IFNA(VLOOKUP(CONCATENATE($P$5,$B49,$C49),'BUS1'!$A$6:$N$135,14,FALSE),0)</f>
        <v>0</v>
      </c>
      <c r="Q49" s="708">
        <f>_xlfn.IFNA(VLOOKUP(CONCATENATE($Q$5,$B49,$C49),'OG1'!$A$6:$N$135,14,FALSE),0)</f>
        <v>0</v>
      </c>
      <c r="R49" s="708">
        <f>_xlfn.IFNA(VLOOKUP(CONCATENATE($RR$5,$B49,$C49),'DRY1'!$A$6:$N$133,14,FALSE),0)</f>
        <v>0</v>
      </c>
      <c r="S49" s="708">
        <f>_xlfn.IFNA(VLOOKUP(CONCATENATE($S$5,$B49,$C49),DARD!G53,FALSE),0)</f>
        <v>0</v>
      </c>
      <c r="T49" s="708">
        <f>_xlfn.IFNA(VLOOKUP(CONCATENATE($T$5,$B49,$C49),'HO1'!$A$6:$N$56,14,FALSE),0)</f>
        <v>0</v>
      </c>
      <c r="U49" s="708">
        <f>_xlfn.IFNA(VLOOKUP(CONCATENATE($U$5,$B49,$C49),VIR!$A$6:$N$135,14,FALSE),0)</f>
        <v>0</v>
      </c>
      <c r="V49" s="708">
        <f>_xlfn.IFNA(VLOOKUP(CONCATENATE($UW$5,$B49,$C49),'BUS2'!$A$8:$N$135,14,FALSE),0)</f>
        <v>0</v>
      </c>
      <c r="W49" s="708">
        <f>_xlfn.IFNA(VLOOKUP(CONCATENATE($W$5,$B49,$C49),BEV!$A$8:$N$135,14,FALSE),0)</f>
        <v>0</v>
      </c>
      <c r="X49" s="194">
        <f>_xlfn.IFNA(VLOOKUP(CONCATENATE($X$5,$B49,$C49),'OG2'!$A$6:$N$133,14,FALSE),0)</f>
        <v>0</v>
      </c>
      <c r="Y49" s="708">
        <f>_xlfn.IFNA(VLOOKUP(CONCATENATE($Y$5,$B49,$C49),'SER2'!$A$6:$N$133,14,FALSE),0)</f>
        <v>0</v>
      </c>
      <c r="Z49" s="708">
        <f>_xlfn.IFNA(VLOOKUP(CONCATENATE($Z$5,$B49,$C49),'DRY2'!$A$6:$N$133,14,FALSE),0)</f>
        <v>0</v>
      </c>
      <c r="AA49" s="708">
        <f>_xlfn.IFNA(VLOOKUP(CONCATENATE($AA$5,$B49,$C49),'BUN1'!$A$6:$N$124,14,FALSE),0)</f>
        <v>0</v>
      </c>
      <c r="AB49" s="194">
        <f>_xlfn.IFNA(VLOOKUP(CONCATENATE($AC$5,$B49,$C49),VIR!$A$6:$O$129,14,FALSE),0)</f>
        <v>0</v>
      </c>
      <c r="AC49" s="194">
        <f>_xlfn.IFNA(VLOOKUP(CONCATENATE($AC$5,$B49,$C49),VIR!$A$6:$O$129,14,FALSE),0)</f>
        <v>0</v>
      </c>
      <c r="AD49" s="194" cm="1">
        <f t="array" ref="AD49">_xlfn.IFNA(VLOOKUP(CONCATENATE($AD$5,$B49,$C49),BUP44,AD50:AE61,FALSE),0)</f>
        <v>0</v>
      </c>
      <c r="AE49" s="194">
        <f>_xlfn.IFNA(VLOOKUP(CONCATENATE($AE$5,$B49,$C49),'CAP2'!$A$6:$N$135,14,FALSE),0)</f>
        <v>0</v>
      </c>
      <c r="AF49" s="194">
        <f>_xlfn.IFNA(VLOOKUP(CONCATENATE($AF$5,$B49,$C49),FEST!$A$6:$N$135,14,FALSE),0)</f>
        <v>0</v>
      </c>
      <c r="AG49" s="708">
        <f>_xlfn.IFNA(VLOOKUP(CONCATENATE($AG$5,$B49,$C49),SC!$A$6:$N$135,14,FALSE),0)</f>
        <v>0</v>
      </c>
      <c r="AH49" s="195">
        <f>_xlfn.IFNA(VLOOKUP(CONCATENATE($AG$5,$B49,$C49),'OG2'!$A$6:$N$131,14,FALSE),0)</f>
        <v>0</v>
      </c>
      <c r="AI49" s="195">
        <f>_xlfn.IFNA(VLOOKUP(CONCATENATE($AI$5,$B49,$C49),'BUN2'!$A$6:$N$134,14,FALSE),0)</f>
        <v>0</v>
      </c>
      <c r="AJ49" s="194">
        <f>_xlfn.IFNA(VLOOKUP(CONCATENATE($AJ$5,$B49,$C49),SC!$A$6:$N$135,14,FALSE),0)</f>
        <v>0</v>
      </c>
      <c r="AK49" s="194">
        <f>_xlfn.IFNA(VLOOKUP(CONCATENATE($AK$5,$B49,$C49),'MR3'!$A$6:$N$133,14,FALSE),0)</f>
        <v>0</v>
      </c>
      <c r="AL49" s="195">
        <f>_xlfn.IFNA(VLOOKUP(CONCATENATE($AK$5,$B49,$C49),BAL!$A$6:$N$133,14,FALSE),0)</f>
        <v>0</v>
      </c>
      <c r="AM49" s="195">
        <f>_xlfn.IFNA(VLOOKUP(CONCATENATE($AM$5,$B49,$C49),'ESP4'!$A$6:$N$135,14,FALSE),0)</f>
        <v>0</v>
      </c>
      <c r="AN49" s="454">
        <f>_xlfn.IFNA(VLOOKUP(CONCATENATE($AN$5,$B49,$C49),'BUS4'!$A$6:$N$133,14,FALSE),0)</f>
        <v>0</v>
      </c>
      <c r="AO49" s="454"/>
      <c r="AP49" s="195"/>
      <c r="AQ49" s="195"/>
      <c r="AR49" s="195"/>
      <c r="AS49" s="195"/>
      <c r="AT49" s="195"/>
      <c r="AU49" s="402"/>
      <c r="AV49" s="196"/>
      <c r="AW49" s="77"/>
    </row>
    <row r="50" spans="1:49" x14ac:dyDescent="0.3">
      <c r="A50" s="822"/>
      <c r="B50" s="29"/>
      <c r="C50" s="30"/>
      <c r="D50" s="30"/>
      <c r="E50" s="30"/>
      <c r="F50" s="31"/>
      <c r="G50" s="32"/>
      <c r="H50" s="33">
        <f t="shared" si="3"/>
        <v>0</v>
      </c>
      <c r="I50" s="34">
        <f t="shared" si="4"/>
        <v>0</v>
      </c>
      <c r="J50" s="32">
        <f t="shared" si="5"/>
        <v>13</v>
      </c>
      <c r="K50" s="194">
        <f>_xlfn.IFNA(VLOOKUP(CONCATENATE($K$5,$B50,$C50),'CAP1'!$A$6:$N$107,14,FALSE),0)</f>
        <v>0</v>
      </c>
      <c r="L50" s="194">
        <f>_xlfn.IFNA(VLOOKUP(CONCATENATE($L$5,$B50,$C50),'ESP1'!$A$6:$N$135,14,FALSE),0)</f>
        <v>0</v>
      </c>
      <c r="M50" s="194">
        <f>_xlfn.IFNA(VLOOKUP(CONCATENATE($M$5,$B50,$C50),WEST!$A$6:$N$95,14,FALSE),0)</f>
        <v>0</v>
      </c>
      <c r="N50" s="194">
        <f>_xlfn.IFNA(VLOOKUP(CONCATENATE($N$5,$B50,$C50),MUR!$A$6:$L$131,14,FALSE),0)</f>
        <v>0</v>
      </c>
      <c r="O50" s="194">
        <f>_xlfn.IFNA(VLOOKUP(CONCATENATE($O$5,$B50,$C50),'SER1'!$A$6:$N$110,14,FALSE),0)</f>
        <v>0</v>
      </c>
      <c r="P50" s="194">
        <f>_xlfn.IFNA(VLOOKUP(CONCATENATE($P$5,$B50,$C50),'BUS1'!$A$6:$N$135,14,FALSE),0)</f>
        <v>0</v>
      </c>
      <c r="Q50" s="708">
        <f>_xlfn.IFNA(VLOOKUP(CONCATENATE($Q$5,$B50,$C50),'OG1'!$A$6:$N$135,14,FALSE),0)</f>
        <v>0</v>
      </c>
      <c r="R50" s="708">
        <f>_xlfn.IFNA(VLOOKUP(CONCATENATE($RR$5,$B50,$C50),'DRY1'!$A$6:$N$133,14,FALSE),0)</f>
        <v>0</v>
      </c>
      <c r="S50" s="708">
        <f>_xlfn.IFNA(VLOOKUP(CONCATENATE($S$5,$B50,$C50),DARD!G54,FALSE),0)</f>
        <v>0</v>
      </c>
      <c r="T50" s="708">
        <f>_xlfn.IFNA(VLOOKUP(CONCATENATE($T$5,$B50,$C50),'HO1'!$A$6:$N$56,14,FALSE),0)</f>
        <v>0</v>
      </c>
      <c r="U50" s="708">
        <f>_xlfn.IFNA(VLOOKUP(CONCATENATE($U$5,$B50,$C50),VIR!$A$6:$N$135,14,FALSE),0)</f>
        <v>0</v>
      </c>
      <c r="V50" s="708">
        <f>_xlfn.IFNA(VLOOKUP(CONCATENATE($UW$5,$B50,$C50),'BUS2'!$A$8:$N$135,14,FALSE),0)</f>
        <v>0</v>
      </c>
      <c r="W50" s="708">
        <f>_xlfn.IFNA(VLOOKUP(CONCATENATE($W$5,$B50,$C50),BEV!$A$8:$N$135,14,FALSE),0)</f>
        <v>0</v>
      </c>
      <c r="X50" s="194">
        <f>_xlfn.IFNA(VLOOKUP(CONCATENATE($X$5,$B50,$C50),'OG2'!$A$6:$N$133,14,FALSE),0)</f>
        <v>0</v>
      </c>
      <c r="Y50" s="708">
        <f>_xlfn.IFNA(VLOOKUP(CONCATENATE($Y$5,$B50,$C50),'SER2'!$A$6:$N$133,14,FALSE),0)</f>
        <v>0</v>
      </c>
      <c r="Z50" s="708">
        <f>_xlfn.IFNA(VLOOKUP(CONCATENATE($Z$5,$B50,$C50),'DRY2'!$A$6:$N$133,14,FALSE),0)</f>
        <v>0</v>
      </c>
      <c r="AA50" s="708">
        <f>_xlfn.IFNA(VLOOKUP(CONCATENATE($AA$5,$B50,$C50),'BUN1'!$A$6:$N$124,14,FALSE),0)</f>
        <v>0</v>
      </c>
      <c r="AB50" s="194">
        <f>_xlfn.IFNA(VLOOKUP(CONCATENATE($AC$5,$B50,$C50),VIR!$A$6:$O$129,14,FALSE),0)</f>
        <v>0</v>
      </c>
      <c r="AC50" s="194">
        <f>_xlfn.IFNA(VLOOKUP(CONCATENATE($AC$5,$B50,$C50),VIR!$A$6:$O$129,14,FALSE),0)</f>
        <v>0</v>
      </c>
      <c r="AD50" s="194" cm="1">
        <f t="array" ref="AD50">_xlfn.IFNA(VLOOKUP(CONCATENATE($AD$5,$B50,$C50),BUP45,AD51:AE62,FALSE),0)</f>
        <v>0</v>
      </c>
      <c r="AE50" s="194">
        <f>_xlfn.IFNA(VLOOKUP(CONCATENATE($AE$5,$B50,$C50),'CAP2'!$A$6:$N$135,14,FALSE),0)</f>
        <v>0</v>
      </c>
      <c r="AF50" s="194">
        <f>_xlfn.IFNA(VLOOKUP(CONCATENATE($AF$5,$B50,$C50),FEST!$A$6:$N$135,14,FALSE),0)</f>
        <v>0</v>
      </c>
      <c r="AG50" s="708">
        <f>_xlfn.IFNA(VLOOKUP(CONCATENATE($AG$5,$B50,$C50),SC!$A$6:$N$135,14,FALSE),0)</f>
        <v>0</v>
      </c>
      <c r="AH50" s="195">
        <f>_xlfn.IFNA(VLOOKUP(CONCATENATE($AG$5,$B50,$C50),'OG2'!$A$6:$N$131,14,FALSE),0)</f>
        <v>0</v>
      </c>
      <c r="AI50" s="195">
        <f>_xlfn.IFNA(VLOOKUP(CONCATENATE($AI$5,$B50,$C50),'BUN2'!$A$6:$N$134,14,FALSE),0)</f>
        <v>0</v>
      </c>
      <c r="AJ50" s="194">
        <f>_xlfn.IFNA(VLOOKUP(CONCATENATE($AJ$5,$B50,$C50),SC!$A$6:$N$135,14,FALSE),0)</f>
        <v>0</v>
      </c>
      <c r="AK50" s="194">
        <f>_xlfn.IFNA(VLOOKUP(CONCATENATE($AK$5,$B50,$C50),'MR3'!$A$6:$N$133,14,FALSE),0)</f>
        <v>0</v>
      </c>
      <c r="AL50" s="195">
        <f>_xlfn.IFNA(VLOOKUP(CONCATENATE($AK$5,$B50,$C50),BAL!$A$6:$N$133,14,FALSE),0)</f>
        <v>0</v>
      </c>
      <c r="AM50" s="195">
        <f>_xlfn.IFNA(VLOOKUP(CONCATENATE($AM$5,$B50,$C50),'ESP4'!$A$6:$N$135,14,FALSE),0)</f>
        <v>0</v>
      </c>
      <c r="AN50" s="454">
        <f>_xlfn.IFNA(VLOOKUP(CONCATENATE($AN$5,$B50,$C50),'BUS4'!$A$6:$N$133,14,FALSE),0)</f>
        <v>0</v>
      </c>
      <c r="AO50" s="454"/>
      <c r="AP50" s="195"/>
      <c r="AQ50" s="195"/>
      <c r="AR50" s="195"/>
      <c r="AS50" s="195"/>
      <c r="AT50" s="195"/>
      <c r="AU50" s="402"/>
      <c r="AV50" s="196"/>
      <c r="AW50" s="77"/>
    </row>
    <row r="51" spans="1:49" x14ac:dyDescent="0.3">
      <c r="A51" s="822"/>
      <c r="B51" s="29"/>
      <c r="C51" s="30"/>
      <c r="D51" s="30"/>
      <c r="E51" s="30"/>
      <c r="F51" s="31"/>
      <c r="G51" s="32"/>
      <c r="H51" s="33">
        <f t="shared" si="3"/>
        <v>0</v>
      </c>
      <c r="I51" s="34">
        <f t="shared" si="4"/>
        <v>0</v>
      </c>
      <c r="J51" s="32">
        <f t="shared" si="5"/>
        <v>13</v>
      </c>
      <c r="K51" s="194">
        <f>_xlfn.IFNA(VLOOKUP(CONCATENATE($K$5,$B51,$C51),'CAP1'!$A$6:$N$107,14,FALSE),0)</f>
        <v>0</v>
      </c>
      <c r="L51" s="194">
        <f>_xlfn.IFNA(VLOOKUP(CONCATENATE($L$5,$B51,$C51),'ESP1'!$A$6:$N$135,14,FALSE),0)</f>
        <v>0</v>
      </c>
      <c r="M51" s="194">
        <f>_xlfn.IFNA(VLOOKUP(CONCATENATE($M$5,$B51,$C51),WEST!$A$6:$N$95,14,FALSE),0)</f>
        <v>0</v>
      </c>
      <c r="N51" s="194">
        <f>_xlfn.IFNA(VLOOKUP(CONCATENATE($N$5,$B51,$C51),MUR!$A$6:$L$131,14,FALSE),0)</f>
        <v>0</v>
      </c>
      <c r="O51" s="194">
        <f>_xlfn.IFNA(VLOOKUP(CONCATENATE($O$5,$B51,$C51),'SER1'!$A$6:$N$110,14,FALSE),0)</f>
        <v>0</v>
      </c>
      <c r="P51" s="194">
        <f>_xlfn.IFNA(VLOOKUP(CONCATENATE($P$5,$B51,$C51),'BUS1'!$A$6:$N$135,14,FALSE),0)</f>
        <v>0</v>
      </c>
      <c r="Q51" s="708">
        <f>_xlfn.IFNA(VLOOKUP(CONCATENATE($Q$5,$B51,$C51),'OG1'!$A$6:$N$135,14,FALSE),0)</f>
        <v>0</v>
      </c>
      <c r="R51" s="708">
        <f>_xlfn.IFNA(VLOOKUP(CONCATENATE($RR$5,$B51,$C51),'DRY1'!$A$6:$N$133,14,FALSE),0)</f>
        <v>0</v>
      </c>
      <c r="S51" s="708">
        <f>_xlfn.IFNA(VLOOKUP(CONCATENATE($S$5,$B51,$C51),DARD!G55,FALSE),0)</f>
        <v>0</v>
      </c>
      <c r="T51" s="708">
        <f>_xlfn.IFNA(VLOOKUP(CONCATENATE($T$5,$B51,$C51),'HO1'!$A$6:$N$56,14,FALSE),0)</f>
        <v>0</v>
      </c>
      <c r="U51" s="708">
        <f>_xlfn.IFNA(VLOOKUP(CONCATENATE($U$5,$B51,$C51),VIR!$A$6:$N$135,14,FALSE),0)</f>
        <v>0</v>
      </c>
      <c r="V51" s="708">
        <f>_xlfn.IFNA(VLOOKUP(CONCATENATE($UW$5,$B51,$C51),'BUS2'!$A$8:$N$135,14,FALSE),0)</f>
        <v>0</v>
      </c>
      <c r="W51" s="708">
        <f>_xlfn.IFNA(VLOOKUP(CONCATENATE($W$5,$B51,$C51),BEV!$A$8:$N$135,14,FALSE),0)</f>
        <v>0</v>
      </c>
      <c r="X51" s="194">
        <f>_xlfn.IFNA(VLOOKUP(CONCATENATE($X$5,$B51,$C51),'OG2'!$A$6:$N$133,14,FALSE),0)</f>
        <v>0</v>
      </c>
      <c r="Y51" s="708">
        <f>_xlfn.IFNA(VLOOKUP(CONCATENATE($Y$5,$B51,$C51),'SER2'!$A$6:$N$133,14,FALSE),0)</f>
        <v>0</v>
      </c>
      <c r="Z51" s="708">
        <f>_xlfn.IFNA(VLOOKUP(CONCATENATE($Z$5,$B51,$C51),'DRY2'!$A$6:$N$133,14,FALSE),0)</f>
        <v>0</v>
      </c>
      <c r="AA51" s="708">
        <f>_xlfn.IFNA(VLOOKUP(CONCATENATE($AA$5,$B51,$C51),'BUN1'!$A$6:$N$124,14,FALSE),0)</f>
        <v>0</v>
      </c>
      <c r="AB51" s="194">
        <f>_xlfn.IFNA(VLOOKUP(CONCATENATE($AC$5,$B51,$C51),VIR!$A$6:$O$129,14,FALSE),0)</f>
        <v>0</v>
      </c>
      <c r="AC51" s="194">
        <f>_xlfn.IFNA(VLOOKUP(CONCATENATE($AC$5,$B51,$C51),VIR!$A$6:$O$129,14,FALSE),0)</f>
        <v>0</v>
      </c>
      <c r="AD51" s="194" cm="1">
        <f t="array" ref="AD51">_xlfn.IFNA(VLOOKUP(CONCATENATE($AD$5,$B51,$C51),BUP46,AD52:AE63,FALSE),0)</f>
        <v>0</v>
      </c>
      <c r="AE51" s="194">
        <f>_xlfn.IFNA(VLOOKUP(CONCATENATE($AE$5,$B51,$C51),'CAP2'!$A$6:$N$135,14,FALSE),0)</f>
        <v>0</v>
      </c>
      <c r="AF51" s="194">
        <f>_xlfn.IFNA(VLOOKUP(CONCATENATE($AF$5,$B51,$C51),FEST!$A$6:$N$135,14,FALSE),0)</f>
        <v>0</v>
      </c>
      <c r="AG51" s="708">
        <f>_xlfn.IFNA(VLOOKUP(CONCATENATE($AG$5,$B51,$C51),SC!$A$6:$N$135,14,FALSE),0)</f>
        <v>0</v>
      </c>
      <c r="AH51" s="195">
        <f>_xlfn.IFNA(VLOOKUP(CONCATENATE($AG$5,$B51,$C51),'OG2'!$A$6:$N$131,14,FALSE),0)</f>
        <v>0</v>
      </c>
      <c r="AI51" s="195">
        <f>_xlfn.IFNA(VLOOKUP(CONCATENATE($AI$5,$B51,$C51),'BUN2'!$A$6:$N$134,14,FALSE),0)</f>
        <v>0</v>
      </c>
      <c r="AJ51" s="194">
        <f>_xlfn.IFNA(VLOOKUP(CONCATENATE($AJ$5,$B51,$C51),SC!$A$6:$N$135,14,FALSE),0)</f>
        <v>0</v>
      </c>
      <c r="AK51" s="194">
        <f>_xlfn.IFNA(VLOOKUP(CONCATENATE($AK$5,$B51,$C51),'MR3'!$A$6:$N$133,14,FALSE),0)</f>
        <v>0</v>
      </c>
      <c r="AL51" s="195">
        <f>_xlfn.IFNA(VLOOKUP(CONCATENATE($AK$5,$B51,$C51),BAL!$A$6:$N$133,14,FALSE),0)</f>
        <v>0</v>
      </c>
      <c r="AM51" s="195">
        <f>_xlfn.IFNA(VLOOKUP(CONCATENATE($AM$5,$B51,$C51),'ESP4'!$A$6:$N$135,14,FALSE),0)</f>
        <v>0</v>
      </c>
      <c r="AN51" s="454">
        <f>_xlfn.IFNA(VLOOKUP(CONCATENATE($AN$5,$B51,$C51),'BUS4'!$A$6:$N$133,14,FALSE),0)</f>
        <v>0</v>
      </c>
      <c r="AO51" s="454"/>
      <c r="AP51" s="195"/>
      <c r="AQ51" s="195"/>
      <c r="AR51" s="195"/>
      <c r="AS51" s="195"/>
      <c r="AT51" s="195"/>
      <c r="AU51" s="402"/>
      <c r="AV51" s="196"/>
      <c r="AW51" s="77"/>
    </row>
    <row r="52" spans="1:49" x14ac:dyDescent="0.3">
      <c r="A52" s="822"/>
      <c r="B52" s="29"/>
      <c r="C52" s="30"/>
      <c r="D52" s="30"/>
      <c r="E52" s="30"/>
      <c r="F52" s="31"/>
      <c r="G52" s="32"/>
      <c r="H52" s="33">
        <f t="shared" si="3"/>
        <v>0</v>
      </c>
      <c r="I52" s="34">
        <f t="shared" si="4"/>
        <v>0</v>
      </c>
      <c r="J52" s="32">
        <f t="shared" si="5"/>
        <v>13</v>
      </c>
      <c r="K52" s="194">
        <f>_xlfn.IFNA(VLOOKUP(CONCATENATE($K$5,$B52,$C52),'CAP1'!$A$6:$N$107,14,FALSE),0)</f>
        <v>0</v>
      </c>
      <c r="L52" s="194">
        <f>_xlfn.IFNA(VLOOKUP(CONCATENATE($L$5,$B52,$C52),'ESP1'!$A$6:$N$135,14,FALSE),0)</f>
        <v>0</v>
      </c>
      <c r="M52" s="194">
        <f>_xlfn.IFNA(VLOOKUP(CONCATENATE($M$5,$B52,$C52),WEST!$A$6:$N$95,14,FALSE),0)</f>
        <v>0</v>
      </c>
      <c r="N52" s="194">
        <f>_xlfn.IFNA(VLOOKUP(CONCATENATE($N$5,$B52,$C52),MUR!$A$6:$L$131,14,FALSE),0)</f>
        <v>0</v>
      </c>
      <c r="O52" s="194">
        <f>_xlfn.IFNA(VLOOKUP(CONCATENATE($O$5,$B52,$C52),'SER1'!$A$6:$N$110,14,FALSE),0)</f>
        <v>0</v>
      </c>
      <c r="P52" s="194">
        <f>_xlfn.IFNA(VLOOKUP(CONCATENATE($P$5,$B52,$C52),'BUS1'!$A$6:$N$135,14,FALSE),0)</f>
        <v>0</v>
      </c>
      <c r="Q52" s="708">
        <f>_xlfn.IFNA(VLOOKUP(CONCATENATE($Q$5,$B52,$C52),'OG1'!$A$6:$N$135,14,FALSE),0)</f>
        <v>0</v>
      </c>
      <c r="R52" s="708">
        <f>_xlfn.IFNA(VLOOKUP(CONCATENATE($RR$5,$B52,$C52),'DRY1'!$A$6:$N$133,14,FALSE),0)</f>
        <v>0</v>
      </c>
      <c r="S52" s="708">
        <f>_xlfn.IFNA(VLOOKUP(CONCATENATE($S$5,$B52,$C52),DARD!G56,FALSE),0)</f>
        <v>0</v>
      </c>
      <c r="T52" s="708">
        <f>_xlfn.IFNA(VLOOKUP(CONCATENATE($T$5,$B52,$C52),'HO1'!$A$6:$N$56,14,FALSE),0)</f>
        <v>0</v>
      </c>
      <c r="U52" s="708">
        <f>_xlfn.IFNA(VLOOKUP(CONCATENATE($U$5,$B52,$C52),VIR!$A$6:$N$135,14,FALSE),0)</f>
        <v>0</v>
      </c>
      <c r="V52" s="708">
        <f>_xlfn.IFNA(VLOOKUP(CONCATENATE($UW$5,$B52,$C52),'BUS2'!$A$8:$N$135,14,FALSE),0)</f>
        <v>0</v>
      </c>
      <c r="W52" s="708">
        <f>_xlfn.IFNA(VLOOKUP(CONCATENATE($W$5,$B52,$C52),BEV!$A$8:$N$135,14,FALSE),0)</f>
        <v>0</v>
      </c>
      <c r="X52" s="194">
        <f>_xlfn.IFNA(VLOOKUP(CONCATENATE($X$5,$B52,$C52),'OG2'!$A$6:$N$133,14,FALSE),0)</f>
        <v>0</v>
      </c>
      <c r="Y52" s="708">
        <f>_xlfn.IFNA(VLOOKUP(CONCATENATE($Y$5,$B52,$C52),'SER2'!$A$6:$N$133,14,FALSE),0)</f>
        <v>0</v>
      </c>
      <c r="Z52" s="708">
        <f>_xlfn.IFNA(VLOOKUP(CONCATENATE($Z$5,$B52,$C52),'DRY2'!$A$6:$N$133,14,FALSE),0)</f>
        <v>0</v>
      </c>
      <c r="AA52" s="708">
        <f>_xlfn.IFNA(VLOOKUP(CONCATENATE($AA$5,$B52,$C52),'BUN1'!$A$6:$N$124,14,FALSE),0)</f>
        <v>0</v>
      </c>
      <c r="AB52" s="194">
        <f>_xlfn.IFNA(VLOOKUP(CONCATENATE($AC$5,$B52,$C52),VIR!$A$6:$O$129,14,FALSE),0)</f>
        <v>0</v>
      </c>
      <c r="AC52" s="194">
        <f>_xlfn.IFNA(VLOOKUP(CONCATENATE($AC$5,$B52,$C52),VIR!$A$6:$O$129,14,FALSE),0)</f>
        <v>0</v>
      </c>
      <c r="AD52" s="194" cm="1">
        <f t="array" ref="AD52">_xlfn.IFNA(VLOOKUP(CONCATENATE($AD$5,$B52,$C52),BUP47,AD53:AE64,FALSE),0)</f>
        <v>0</v>
      </c>
      <c r="AE52" s="194">
        <f>_xlfn.IFNA(VLOOKUP(CONCATENATE($AE$5,$B52,$C52),'CAP2'!$A$6:$N$135,14,FALSE),0)</f>
        <v>0</v>
      </c>
      <c r="AF52" s="194">
        <f>_xlfn.IFNA(VLOOKUP(CONCATENATE($AF$5,$B52,$C52),FEST!$A$6:$N$135,14,FALSE),0)</f>
        <v>0</v>
      </c>
      <c r="AG52" s="708">
        <f>_xlfn.IFNA(VLOOKUP(CONCATENATE($AG$5,$B52,$C52),SC!$A$6:$N$135,14,FALSE),0)</f>
        <v>0</v>
      </c>
      <c r="AH52" s="195">
        <f>_xlfn.IFNA(VLOOKUP(CONCATENATE($AG$5,$B52,$C52),'OG2'!$A$6:$N$131,14,FALSE),0)</f>
        <v>0</v>
      </c>
      <c r="AI52" s="195">
        <f>_xlfn.IFNA(VLOOKUP(CONCATENATE($AI$5,$B52,$C52),'BUN2'!$A$6:$N$134,14,FALSE),0)</f>
        <v>0</v>
      </c>
      <c r="AJ52" s="194">
        <f>_xlfn.IFNA(VLOOKUP(CONCATENATE($AJ$5,$B52,$C52),SC!$A$6:$N$135,14,FALSE),0)</f>
        <v>0</v>
      </c>
      <c r="AK52" s="194">
        <f>_xlfn.IFNA(VLOOKUP(CONCATENATE($AK$5,$B52,$C52),'MR3'!$A$6:$N$133,14,FALSE),0)</f>
        <v>0</v>
      </c>
      <c r="AL52" s="195">
        <f>_xlfn.IFNA(VLOOKUP(CONCATENATE($AK$5,$B52,$C52),BAL!$A$6:$N$133,14,FALSE),0)</f>
        <v>0</v>
      </c>
      <c r="AM52" s="195">
        <f>_xlfn.IFNA(VLOOKUP(CONCATENATE($AM$5,$B52,$C52),'ESP4'!$A$6:$N$135,14,FALSE),0)</f>
        <v>0</v>
      </c>
      <c r="AN52" s="454">
        <f>_xlfn.IFNA(VLOOKUP(CONCATENATE($AN$5,$B52,$C52),'BUS4'!$A$6:$N$133,14,FALSE),0)</f>
        <v>0</v>
      </c>
      <c r="AO52" s="454"/>
      <c r="AP52" s="195"/>
      <c r="AQ52" s="195"/>
      <c r="AR52" s="195"/>
      <c r="AS52" s="195"/>
      <c r="AT52" s="195"/>
      <c r="AU52" s="402"/>
      <c r="AV52" s="196"/>
      <c r="AW52" s="77"/>
    </row>
    <row r="53" spans="1:49" x14ac:dyDescent="0.3">
      <c r="A53" s="822"/>
      <c r="B53" s="29"/>
      <c r="C53" s="30"/>
      <c r="D53" s="30"/>
      <c r="E53" s="30"/>
      <c r="F53" s="31"/>
      <c r="G53" s="32"/>
      <c r="H53" s="33">
        <f t="shared" si="3"/>
        <v>0</v>
      </c>
      <c r="I53" s="34">
        <f t="shared" si="4"/>
        <v>0</v>
      </c>
      <c r="J53" s="32">
        <f t="shared" si="5"/>
        <v>13</v>
      </c>
      <c r="K53" s="194">
        <f>_xlfn.IFNA(VLOOKUP(CONCATENATE($K$5,$B53,$C53),'CAP1'!$A$6:$N$107,14,FALSE),0)</f>
        <v>0</v>
      </c>
      <c r="L53" s="194">
        <f>_xlfn.IFNA(VLOOKUP(CONCATENATE($L$5,$B53,$C53),'ESP1'!$A$6:$N$135,14,FALSE),0)</f>
        <v>0</v>
      </c>
      <c r="M53" s="194">
        <f>_xlfn.IFNA(VLOOKUP(CONCATENATE($M$5,$B53,$C53),WEST!$A$6:$N$95,14,FALSE),0)</f>
        <v>0</v>
      </c>
      <c r="N53" s="194">
        <f>_xlfn.IFNA(VLOOKUP(CONCATENATE($N$5,$B53,$C53),MUR!$A$6:$L$131,14,FALSE),0)</f>
        <v>0</v>
      </c>
      <c r="O53" s="194">
        <f>_xlfn.IFNA(VLOOKUP(CONCATENATE($O$5,$B53,$C53),'SER1'!$A$6:$N$110,14,FALSE),0)</f>
        <v>0</v>
      </c>
      <c r="P53" s="194">
        <f>_xlfn.IFNA(VLOOKUP(CONCATENATE($P$5,$B53,$C53),'BUS1'!$A$6:$N$135,14,FALSE),0)</f>
        <v>0</v>
      </c>
      <c r="Q53" s="708">
        <f>_xlfn.IFNA(VLOOKUP(CONCATENATE($Q$5,$B53,$C53),'OG1'!$A$6:$N$135,14,FALSE),0)</f>
        <v>0</v>
      </c>
      <c r="R53" s="708">
        <f>_xlfn.IFNA(VLOOKUP(CONCATENATE($RR$5,$B53,$C53),'DRY1'!$A$6:$N$133,14,FALSE),0)</f>
        <v>0</v>
      </c>
      <c r="S53" s="708">
        <f>_xlfn.IFNA(VLOOKUP(CONCATENATE($S$5,$B53,$C53),DARD!G57,FALSE),0)</f>
        <v>0</v>
      </c>
      <c r="T53" s="708">
        <f>_xlfn.IFNA(VLOOKUP(CONCATENATE($T$5,$B53,$C53),'HO1'!$A$6:$N$56,14,FALSE),0)</f>
        <v>0</v>
      </c>
      <c r="U53" s="708">
        <f>_xlfn.IFNA(VLOOKUP(CONCATENATE($U$5,$B53,$C53),VIR!$A$6:$N$135,14,FALSE),0)</f>
        <v>0</v>
      </c>
      <c r="V53" s="708">
        <f>_xlfn.IFNA(VLOOKUP(CONCATENATE($UW$5,$B53,$C53),'BUS2'!$A$8:$N$135,14,FALSE),0)</f>
        <v>0</v>
      </c>
      <c r="W53" s="708">
        <f>_xlfn.IFNA(VLOOKUP(CONCATENATE($W$5,$B53,$C53),BEV!$A$8:$N$135,14,FALSE),0)</f>
        <v>0</v>
      </c>
      <c r="X53" s="194">
        <f>_xlfn.IFNA(VLOOKUP(CONCATENATE($X$5,$B53,$C53),'OG2'!$A$6:$N$133,14,FALSE),0)</f>
        <v>0</v>
      </c>
      <c r="Y53" s="708">
        <f>_xlfn.IFNA(VLOOKUP(CONCATENATE($Y$5,$B53,$C53),'SER2'!$A$6:$N$133,14,FALSE),0)</f>
        <v>0</v>
      </c>
      <c r="Z53" s="708">
        <f>_xlfn.IFNA(VLOOKUP(CONCATENATE($Z$5,$B53,$C53),'DRY2'!$A$6:$N$133,14,FALSE),0)</f>
        <v>0</v>
      </c>
      <c r="AA53" s="708">
        <f>_xlfn.IFNA(VLOOKUP(CONCATENATE($AA$5,$B53,$C53),'BUN1'!$A$6:$N$124,14,FALSE),0)</f>
        <v>0</v>
      </c>
      <c r="AB53" s="194">
        <f>_xlfn.IFNA(VLOOKUP(CONCATENATE($AC$5,$B53,$C53),VIR!$A$6:$O$129,14,FALSE),0)</f>
        <v>0</v>
      </c>
      <c r="AC53" s="194">
        <f>_xlfn.IFNA(VLOOKUP(CONCATENATE($AC$5,$B53,$C53),VIR!$A$6:$O$129,14,FALSE),0)</f>
        <v>0</v>
      </c>
      <c r="AD53" s="194" cm="1">
        <f t="array" ref="AD53">_xlfn.IFNA(VLOOKUP(CONCATENATE($AD$5,$B53,$C53),BUP48,AD54:AE65,FALSE),0)</f>
        <v>0</v>
      </c>
      <c r="AE53" s="194">
        <f>_xlfn.IFNA(VLOOKUP(CONCATENATE($AE$5,$B53,$C53),'CAP2'!$A$6:$N$135,14,FALSE),0)</f>
        <v>0</v>
      </c>
      <c r="AF53" s="194">
        <f>_xlfn.IFNA(VLOOKUP(CONCATENATE($AF$5,$B53,$C53),FEST!$A$6:$N$135,14,FALSE),0)</f>
        <v>0</v>
      </c>
      <c r="AG53" s="708">
        <f>_xlfn.IFNA(VLOOKUP(CONCATENATE($AG$5,$B53,$C53),SC!$A$6:$N$135,14,FALSE),0)</f>
        <v>0</v>
      </c>
      <c r="AH53" s="195">
        <f>_xlfn.IFNA(VLOOKUP(CONCATENATE($AG$5,$B53,$C53),'OG2'!$A$6:$N$131,14,FALSE),0)</f>
        <v>0</v>
      </c>
      <c r="AI53" s="195">
        <f>_xlfn.IFNA(VLOOKUP(CONCATENATE($AI$5,$B53,$C53),'BUN2'!$A$6:$N$134,14,FALSE),0)</f>
        <v>0</v>
      </c>
      <c r="AJ53" s="194">
        <f>_xlfn.IFNA(VLOOKUP(CONCATENATE($AJ$5,$B53,$C53),SC!$A$6:$N$135,14,FALSE),0)</f>
        <v>0</v>
      </c>
      <c r="AK53" s="194">
        <f>_xlfn.IFNA(VLOOKUP(CONCATENATE($AK$5,$B53,$C53),'MR3'!$A$6:$N$133,14,FALSE),0)</f>
        <v>0</v>
      </c>
      <c r="AL53" s="195">
        <f>_xlfn.IFNA(VLOOKUP(CONCATENATE($AK$5,$B53,$C53),BAL!$A$6:$N$133,14,FALSE),0)</f>
        <v>0</v>
      </c>
      <c r="AM53" s="195">
        <f>_xlfn.IFNA(VLOOKUP(CONCATENATE($AM$5,$B53,$C53),'ESP4'!$A$6:$N$135,14,FALSE),0)</f>
        <v>0</v>
      </c>
      <c r="AN53" s="454">
        <f>_xlfn.IFNA(VLOOKUP(CONCATENATE($AN$5,$B53,$C53),'BUS4'!$A$6:$N$133,14,FALSE),0)</f>
        <v>0</v>
      </c>
      <c r="AO53" s="454"/>
      <c r="AP53" s="195"/>
      <c r="AQ53" s="195"/>
      <c r="AR53" s="195"/>
      <c r="AS53" s="195"/>
      <c r="AT53" s="195"/>
      <c r="AU53" s="402"/>
      <c r="AV53" s="196"/>
      <c r="AW53" s="77"/>
    </row>
    <row r="54" spans="1:49" x14ac:dyDescent="0.3">
      <c r="A54" s="822"/>
      <c r="B54" s="29"/>
      <c r="C54" s="30"/>
      <c r="D54" s="30"/>
      <c r="E54" s="30"/>
      <c r="F54" s="31"/>
      <c r="G54" s="32"/>
      <c r="H54" s="33">
        <f t="shared" si="3"/>
        <v>0</v>
      </c>
      <c r="I54" s="34">
        <f t="shared" si="4"/>
        <v>0</v>
      </c>
      <c r="J54" s="32">
        <f t="shared" si="5"/>
        <v>13</v>
      </c>
      <c r="K54" s="194">
        <f>_xlfn.IFNA(VLOOKUP(CONCATENATE($K$5,$B54,$C54),'CAP1'!$A$6:$N$107,14,FALSE),0)</f>
        <v>0</v>
      </c>
      <c r="L54" s="194">
        <f>_xlfn.IFNA(VLOOKUP(CONCATENATE($L$5,$B54,$C54),'ESP1'!$A$6:$N$135,14,FALSE),0)</f>
        <v>0</v>
      </c>
      <c r="M54" s="194">
        <f>_xlfn.IFNA(VLOOKUP(CONCATENATE($M$5,$B54,$C54),WEST!$A$6:$N$95,14,FALSE),0)</f>
        <v>0</v>
      </c>
      <c r="N54" s="194">
        <f>_xlfn.IFNA(VLOOKUP(CONCATENATE($N$5,$B54,$C54),MUR!$A$6:$L$131,14,FALSE),0)</f>
        <v>0</v>
      </c>
      <c r="O54" s="194">
        <f>_xlfn.IFNA(VLOOKUP(CONCATENATE($O$5,$B54,$C54),'SER1'!$A$6:$N$110,14,FALSE),0)</f>
        <v>0</v>
      </c>
      <c r="P54" s="194">
        <f>_xlfn.IFNA(VLOOKUP(CONCATENATE($P$5,$B54,$C54),'BUS1'!$A$6:$N$135,14,FALSE),0)</f>
        <v>0</v>
      </c>
      <c r="Q54" s="708">
        <f>_xlfn.IFNA(VLOOKUP(CONCATENATE($Q$5,$B54,$C54),'OG1'!$A$6:$N$135,14,FALSE),0)</f>
        <v>0</v>
      </c>
      <c r="R54" s="708">
        <f>_xlfn.IFNA(VLOOKUP(CONCATENATE($RR$5,$B54,$C54),'DRY1'!$A$6:$N$133,14,FALSE),0)</f>
        <v>0</v>
      </c>
      <c r="S54" s="708">
        <f>_xlfn.IFNA(VLOOKUP(CONCATENATE($S$5,$B54,$C54),DARD!G58,FALSE),0)</f>
        <v>0</v>
      </c>
      <c r="T54" s="708">
        <f>_xlfn.IFNA(VLOOKUP(CONCATENATE($T$5,$B54,$C54),'HO1'!$A$6:$N$56,14,FALSE),0)</f>
        <v>0</v>
      </c>
      <c r="U54" s="708">
        <f>_xlfn.IFNA(VLOOKUP(CONCATENATE($U$5,$B54,$C54),VIR!$A$6:$N$135,14,FALSE),0)</f>
        <v>0</v>
      </c>
      <c r="V54" s="708">
        <f>_xlfn.IFNA(VLOOKUP(CONCATENATE($UW$5,$B54,$C54),'BUS2'!$A$8:$N$135,14,FALSE),0)</f>
        <v>0</v>
      </c>
      <c r="W54" s="708">
        <f>_xlfn.IFNA(VLOOKUP(CONCATENATE($W$5,$B54,$C54),BEV!$A$8:$N$135,14,FALSE),0)</f>
        <v>0</v>
      </c>
      <c r="X54" s="194">
        <f>_xlfn.IFNA(VLOOKUP(CONCATENATE($X$5,$B54,$C54),'OG2'!$A$6:$N$133,14,FALSE),0)</f>
        <v>0</v>
      </c>
      <c r="Y54" s="708">
        <f>_xlfn.IFNA(VLOOKUP(CONCATENATE($Y$5,$B54,$C54),'SER2'!$A$6:$N$133,14,FALSE),0)</f>
        <v>0</v>
      </c>
      <c r="Z54" s="708">
        <f>_xlfn.IFNA(VLOOKUP(CONCATENATE($Z$5,$B54,$C54),'DRY2'!$A$6:$N$133,14,FALSE),0)</f>
        <v>0</v>
      </c>
      <c r="AA54" s="708">
        <f>_xlfn.IFNA(VLOOKUP(CONCATENATE($AA$5,$B54,$C54),'BUN1'!$A$6:$N$124,14,FALSE),0)</f>
        <v>0</v>
      </c>
      <c r="AB54" s="194">
        <f>_xlfn.IFNA(VLOOKUP(CONCATENATE($AC$5,$B54,$C54),VIR!$A$6:$O$129,14,FALSE),0)</f>
        <v>0</v>
      </c>
      <c r="AC54" s="194">
        <f>_xlfn.IFNA(VLOOKUP(CONCATENATE($AC$5,$B54,$C54),VIR!$A$6:$O$129,14,FALSE),0)</f>
        <v>0</v>
      </c>
      <c r="AD54" s="194" cm="1">
        <f t="array" ref="AD54">_xlfn.IFNA(VLOOKUP(CONCATENATE($AD$5,$B54,$C54),BUP49,AD55:AE66,FALSE),0)</f>
        <v>0</v>
      </c>
      <c r="AE54" s="194">
        <f>_xlfn.IFNA(VLOOKUP(CONCATENATE($AE$5,$B54,$C54),'CAP2'!$A$6:$N$135,14,FALSE),0)</f>
        <v>0</v>
      </c>
      <c r="AF54" s="194">
        <f>_xlfn.IFNA(VLOOKUP(CONCATENATE($AF$5,$B54,$C54),FEST!$A$6:$N$135,14,FALSE),0)</f>
        <v>0</v>
      </c>
      <c r="AG54" s="708">
        <f>_xlfn.IFNA(VLOOKUP(CONCATENATE($AG$5,$B54,$C54),SC!$A$6:$N$135,14,FALSE),0)</f>
        <v>0</v>
      </c>
      <c r="AH54" s="195">
        <f>_xlfn.IFNA(VLOOKUP(CONCATENATE($AG$5,$B54,$C54),'OG2'!$A$6:$N$131,14,FALSE),0)</f>
        <v>0</v>
      </c>
      <c r="AI54" s="195">
        <f>_xlfn.IFNA(VLOOKUP(CONCATENATE($AI$5,$B54,$C54),'BUN2'!$A$6:$N$134,14,FALSE),0)</f>
        <v>0</v>
      </c>
      <c r="AJ54" s="194">
        <f>_xlfn.IFNA(VLOOKUP(CONCATENATE($AJ$5,$B54,$C54),SC!$A$6:$N$135,14,FALSE),0)</f>
        <v>0</v>
      </c>
      <c r="AK54" s="194">
        <f>_xlfn.IFNA(VLOOKUP(CONCATENATE($AK$5,$B54,$C54),'MR3'!$A$6:$N$133,14,FALSE),0)</f>
        <v>0</v>
      </c>
      <c r="AL54" s="195">
        <f>_xlfn.IFNA(VLOOKUP(CONCATENATE($AK$5,$B54,$C54),BAL!$A$6:$N$133,14,FALSE),0)</f>
        <v>0</v>
      </c>
      <c r="AM54" s="195">
        <f>_xlfn.IFNA(VLOOKUP(CONCATENATE($AM$5,$B54,$C54),'ESP4'!$A$6:$N$135,14,FALSE),0)</f>
        <v>0</v>
      </c>
      <c r="AN54" s="195">
        <f>_xlfn.IFNA(VLOOKUP(CONCATENATE($AN$5,$B54,$C54),'MR2'!$A$6:$N$77,14,FALSE),0)</f>
        <v>0</v>
      </c>
      <c r="AO54" s="195"/>
      <c r="AP54" s="195"/>
      <c r="AQ54" s="195">
        <f>_xlfn.IFNA(VLOOKUP(CONCATENATE($AQ$5,$B54,$C54),'DRY2'!$A$6:$O$130,14,FALSE),0)</f>
        <v>0</v>
      </c>
      <c r="AR54" s="195">
        <f>_xlfn.IFNA(VLOOKUP(CONCATENATE($AR$5,$B54,$C54),BAL!$A$6:$N$134,14,FALSE),0)</f>
        <v>0</v>
      </c>
      <c r="AS54" s="195">
        <f>_xlfn.IFNA(VLOOKUP(CONCATENATE($AS$5,$B54,$C54),SC!$A$6:$O$135,14,FALSE),0)</f>
        <v>0</v>
      </c>
      <c r="AT54" s="195"/>
      <c r="AU54" s="402"/>
      <c r="AV54" s="196"/>
      <c r="AW54" s="77"/>
    </row>
    <row r="55" spans="1:49" x14ac:dyDescent="0.3">
      <c r="A55" s="822"/>
      <c r="B55" s="29"/>
      <c r="C55" s="30"/>
      <c r="D55" s="30"/>
      <c r="E55" s="30"/>
      <c r="F55" s="31"/>
      <c r="G55" s="32"/>
      <c r="H55" s="33">
        <f t="shared" si="3"/>
        <v>0</v>
      </c>
      <c r="I55" s="34">
        <f t="shared" si="4"/>
        <v>0</v>
      </c>
      <c r="J55" s="32">
        <f t="shared" si="5"/>
        <v>13</v>
      </c>
      <c r="K55" s="194">
        <f>_xlfn.IFNA(VLOOKUP(CONCATENATE($K$5,$B55,$C55),'CAP1'!$A$6:$N$107,14,FALSE),0)</f>
        <v>0</v>
      </c>
      <c r="L55" s="194">
        <f>_xlfn.IFNA(VLOOKUP(CONCATENATE($L$5,$B55,$C55),'ESP1'!$A$6:$N$135,14,FALSE),0)</f>
        <v>0</v>
      </c>
      <c r="M55" s="194">
        <f>_xlfn.IFNA(VLOOKUP(CONCATENATE($M$5,$B55,$C55),WEST!$A$6:$N$95,14,FALSE),0)</f>
        <v>0</v>
      </c>
      <c r="N55" s="194">
        <f>_xlfn.IFNA(VLOOKUP(CONCATENATE($N$5,$B55,$C55),MUR!$A$6:$L$131,14,FALSE),0)</f>
        <v>0</v>
      </c>
      <c r="O55" s="194">
        <f>_xlfn.IFNA(VLOOKUP(CONCATENATE($O$5,$B55,$C55),'SER1'!$A$6:$N$110,14,FALSE),0)</f>
        <v>0</v>
      </c>
      <c r="P55" s="194">
        <f>_xlfn.IFNA(VLOOKUP(CONCATENATE($P$5,$B55,$C55),'BUS1'!$A$6:$N$135,14,FALSE),0)</f>
        <v>0</v>
      </c>
      <c r="Q55" s="708">
        <f>_xlfn.IFNA(VLOOKUP(CONCATENATE($Q$5,$B55,$C55),'OG1'!$A$6:$N$135,14,FALSE),0)</f>
        <v>0</v>
      </c>
      <c r="R55" s="708">
        <f>_xlfn.IFNA(VLOOKUP(CONCATENATE($RR$5,$B55,$C55),'DRY1'!$A$6:$N$133,14,FALSE),0)</f>
        <v>0</v>
      </c>
      <c r="S55" s="708">
        <f>_xlfn.IFNA(VLOOKUP(CONCATENATE($S$5,$B55,$C55),DARD!G59,FALSE),0)</f>
        <v>0</v>
      </c>
      <c r="T55" s="708">
        <f>_xlfn.IFNA(VLOOKUP(CONCATENATE($T$5,$B55,$C55),'HO1'!$A$6:$N$56,14,FALSE),0)</f>
        <v>0</v>
      </c>
      <c r="U55" s="708">
        <f>_xlfn.IFNA(VLOOKUP(CONCATENATE($U$5,$B55,$C55),VIR!$A$6:$N$135,14,FALSE),0)</f>
        <v>0</v>
      </c>
      <c r="V55" s="708">
        <f>_xlfn.IFNA(VLOOKUP(CONCATENATE($UW$5,$B55,$C55),'BUS2'!$A$8:$N$135,14,FALSE),0)</f>
        <v>0</v>
      </c>
      <c r="W55" s="708">
        <f>_xlfn.IFNA(VLOOKUP(CONCATENATE($W$5,$B55,$C55),BEV!$A$8:$N$135,14,FALSE),0)</f>
        <v>0</v>
      </c>
      <c r="X55" s="194">
        <f>_xlfn.IFNA(VLOOKUP(CONCATENATE($X$5,$B55,$C55),'OG2'!$A$6:$N$133,14,FALSE),0)</f>
        <v>0</v>
      </c>
      <c r="Y55" s="708">
        <f>_xlfn.IFNA(VLOOKUP(CONCATENATE($Y$5,$B55,$C55),'SER2'!$A$6:$N$133,14,FALSE),0)</f>
        <v>0</v>
      </c>
      <c r="Z55" s="708">
        <f>_xlfn.IFNA(VLOOKUP(CONCATENATE($Z$5,$B55,$C55),'DRY2'!$A$6:$N$133,14,FALSE),0)</f>
        <v>0</v>
      </c>
      <c r="AA55" s="708">
        <f>_xlfn.IFNA(VLOOKUP(CONCATENATE($AA$5,$B55,$C55),'BUN1'!$A$6:$N$124,14,FALSE),0)</f>
        <v>0</v>
      </c>
      <c r="AB55" s="194">
        <f>_xlfn.IFNA(VLOOKUP(CONCATENATE($AC$5,$B55,$C55),VIR!$A$6:$O$129,14,FALSE),0)</f>
        <v>0</v>
      </c>
      <c r="AC55" s="194">
        <f>_xlfn.IFNA(VLOOKUP(CONCATENATE($AC$5,$B55,$C55),VIR!$A$6:$O$129,14,FALSE),0)</f>
        <v>0</v>
      </c>
      <c r="AD55" s="194" cm="1">
        <f t="array" ref="AD55">_xlfn.IFNA(VLOOKUP(CONCATENATE($AD$5,$B55,$C55),BUP50,AD56:AE67,FALSE),0)</f>
        <v>0</v>
      </c>
      <c r="AE55" s="194">
        <f>_xlfn.IFNA(VLOOKUP(CONCATENATE($AE$5,$B55,$C55),'CAP2'!$A$6:$N$135,14,FALSE),0)</f>
        <v>0</v>
      </c>
      <c r="AF55" s="194">
        <f>_xlfn.IFNA(VLOOKUP(CONCATENATE($AF$5,$B55,$C55),FEST!$A$6:$N$135,14,FALSE),0)</f>
        <v>0</v>
      </c>
      <c r="AG55" s="708">
        <f>_xlfn.IFNA(VLOOKUP(CONCATENATE($AG$5,$B55,$C55),SC!$A$6:$N$135,14,FALSE),0)</f>
        <v>0</v>
      </c>
      <c r="AH55" s="195">
        <f>_xlfn.IFNA(VLOOKUP(CONCATENATE($AG$5,$B55,$C55),'OG2'!$A$6:$N$131,14,FALSE),0)</f>
        <v>0</v>
      </c>
      <c r="AI55" s="195">
        <f>_xlfn.IFNA(VLOOKUP(CONCATENATE($AI$5,$B55,$C55),'BUN2'!$A$6:$N$134,14,FALSE),0)</f>
        <v>0</v>
      </c>
      <c r="AJ55" s="194">
        <f>_xlfn.IFNA(VLOOKUP(CONCATENATE($AJ$5,$B55,$C55),SC!$A$6:$N$135,14,FALSE),0)</f>
        <v>0</v>
      </c>
      <c r="AK55" s="194">
        <f>_xlfn.IFNA(VLOOKUP(CONCATENATE($AK$5,$B55,$C55),'MR3'!$A$6:$N$133,14,FALSE),0)</f>
        <v>0</v>
      </c>
      <c r="AL55" s="195">
        <f>_xlfn.IFNA(VLOOKUP(CONCATENATE($AK$5,$B55,$C55),BAL!$A$6:$N$133,14,FALSE),0)</f>
        <v>0</v>
      </c>
      <c r="AM55" s="195">
        <f>_xlfn.IFNA(VLOOKUP(CONCATENATE($AM$5,$B55,$C55),'ESP4'!$A$6:$N$135,14,FALSE),0)</f>
        <v>0</v>
      </c>
      <c r="AN55" s="195">
        <f>_xlfn.IFNA(VLOOKUP(CONCATENATE($AN$5,$B55,$C55),'MR2'!$A$6:$N$77,14,FALSE),0)</f>
        <v>0</v>
      </c>
      <c r="AO55" s="195"/>
      <c r="AP55" s="195"/>
      <c r="AQ55" s="195">
        <f>_xlfn.IFNA(VLOOKUP(CONCATENATE($AQ$5,$B55,$C55),'DRY2'!$A$6:$O$130,14,FALSE),0)</f>
        <v>0</v>
      </c>
      <c r="AR55" s="195">
        <f>_xlfn.IFNA(VLOOKUP(CONCATENATE($AR$5,$B55,$C55),BAL!$A$6:$N$134,14,FALSE),0)</f>
        <v>0</v>
      </c>
      <c r="AS55" s="195">
        <f>_xlfn.IFNA(VLOOKUP(CONCATENATE($AS$5,$B55,$C55),SC!$A$6:$O$135,14,FALSE),0)</f>
        <v>0</v>
      </c>
      <c r="AT55" s="195"/>
      <c r="AU55" s="402"/>
      <c r="AV55" s="196"/>
      <c r="AW55" s="77"/>
    </row>
    <row r="56" spans="1:49" x14ac:dyDescent="0.3">
      <c r="A56" s="822"/>
      <c r="B56" s="29"/>
      <c r="C56" s="30"/>
      <c r="D56" s="30"/>
      <c r="E56" s="30"/>
      <c r="F56" s="31"/>
      <c r="G56" s="32"/>
      <c r="H56" s="33">
        <f t="shared" si="3"/>
        <v>0</v>
      </c>
      <c r="I56" s="34">
        <f t="shared" si="4"/>
        <v>0</v>
      </c>
      <c r="J56" s="32">
        <f t="shared" si="5"/>
        <v>13</v>
      </c>
      <c r="K56" s="194">
        <f>_xlfn.IFNA(VLOOKUP(CONCATENATE($K$5,$B56,$C56),'CAP1'!$A$6:$N$107,14,FALSE),0)</f>
        <v>0</v>
      </c>
      <c r="L56" s="194">
        <f>_xlfn.IFNA(VLOOKUP(CONCATENATE($L$5,$B56,$C56),'ESP1'!$A$6:$N$135,14,FALSE),0)</f>
        <v>0</v>
      </c>
      <c r="M56" s="194">
        <f>_xlfn.IFNA(VLOOKUP(CONCATENATE($M$5,$B56,$C56),WEST!$A$6:$N$95,14,FALSE),0)</f>
        <v>0</v>
      </c>
      <c r="N56" s="194">
        <f>_xlfn.IFNA(VLOOKUP(CONCATENATE($N$5,$B56,$C56),MUR!$A$6:$L$131,14,FALSE),0)</f>
        <v>0</v>
      </c>
      <c r="O56" s="194">
        <f>_xlfn.IFNA(VLOOKUP(CONCATENATE($O$5,$B56,$C56),'SER1'!$A$6:$N$110,14,FALSE),0)</f>
        <v>0</v>
      </c>
      <c r="P56" s="194">
        <f>_xlfn.IFNA(VLOOKUP(CONCATENATE($P$5,$B56,$C56),'BUS1'!$A$6:$N$135,14,FALSE),0)</f>
        <v>0</v>
      </c>
      <c r="Q56" s="708">
        <f>_xlfn.IFNA(VLOOKUP(CONCATENATE($Q$5,$B56,$C56),'OG1'!$A$6:$N$135,14,FALSE),0)</f>
        <v>0</v>
      </c>
      <c r="R56" s="708">
        <f>_xlfn.IFNA(VLOOKUP(CONCATENATE($RR$5,$B56,$C56),'DRY1'!$A$6:$N$133,14,FALSE),0)</f>
        <v>0</v>
      </c>
      <c r="S56" s="708">
        <f>_xlfn.IFNA(VLOOKUP(CONCATENATE($S$5,$B56,$C56),DARD!G60,FALSE),0)</f>
        <v>0</v>
      </c>
      <c r="T56" s="708">
        <f>_xlfn.IFNA(VLOOKUP(CONCATENATE($T$5,$B56,$C56),'HO1'!$A$6:$N$56,14,FALSE),0)</f>
        <v>0</v>
      </c>
      <c r="U56" s="708">
        <f>_xlfn.IFNA(VLOOKUP(CONCATENATE($U$5,$B56,$C56),VIR!$A$6:$N$135,14,FALSE),0)</f>
        <v>0</v>
      </c>
      <c r="V56" s="708">
        <f>_xlfn.IFNA(VLOOKUP(CONCATENATE($UW$5,$B56,$C56),'BUS2'!$A$8:$N$135,14,FALSE),0)</f>
        <v>0</v>
      </c>
      <c r="W56" s="708">
        <f>_xlfn.IFNA(VLOOKUP(CONCATENATE($W$5,$B56,$C56),BEV!$A$8:$N$135,14,FALSE),0)</f>
        <v>0</v>
      </c>
      <c r="X56" s="194">
        <f>_xlfn.IFNA(VLOOKUP(CONCATENATE($X$5,$B56,$C56),'OG2'!$A$6:$N$133,14,FALSE),0)</f>
        <v>0</v>
      </c>
      <c r="Y56" s="708">
        <f>_xlfn.IFNA(VLOOKUP(CONCATENATE($Y$5,$B56,$C56),'SER2'!$A$6:$N$133,14,FALSE),0)</f>
        <v>0</v>
      </c>
      <c r="Z56" s="708">
        <f>_xlfn.IFNA(VLOOKUP(CONCATENATE($Z$5,$B56,$C56),'DRY2'!$A$6:$N$133,14,FALSE),0)</f>
        <v>0</v>
      </c>
      <c r="AA56" s="708">
        <f>_xlfn.IFNA(VLOOKUP(CONCATENATE($AA$5,$B56,$C56),'BUN1'!$A$6:$N$124,14,FALSE),0)</f>
        <v>0</v>
      </c>
      <c r="AB56" s="194"/>
      <c r="AC56" s="194">
        <f>_xlfn.IFNA(VLOOKUP(CONCATENATE($AC$5,$B56,$C56),VIR!$A$6:$O$129,14,FALSE),0)</f>
        <v>0</v>
      </c>
      <c r="AD56" s="194" cm="1">
        <f t="array" ref="AD56">_xlfn.IFNA(VLOOKUP(CONCATENATE($AD$5,$B56,$C56),BUP51,AD57:AE68,FALSE),0)</f>
        <v>0</v>
      </c>
      <c r="AE56" s="194">
        <f>_xlfn.IFNA(VLOOKUP(CONCATENATE($AE$5,$B56,$C56),'CAP2'!$A$6:$N$135,14,FALSE),0)</f>
        <v>0</v>
      </c>
      <c r="AF56" s="194">
        <f>_xlfn.IFNA(VLOOKUP(CONCATENATE($AF$5,$B56,$C56),FEST!$A$6:$N$135,14,FALSE),0)</f>
        <v>0</v>
      </c>
      <c r="AG56" s="708">
        <f>_xlfn.IFNA(VLOOKUP(CONCATENATE($AG$5,$B56,$C56),SC!$A$6:$N$135,14,FALSE),0)</f>
        <v>0</v>
      </c>
      <c r="AH56" s="195">
        <f>_xlfn.IFNA(VLOOKUP(CONCATENATE($AG$5,$B56,$C56),'OG2'!$A$6:$N$131,14,FALSE),0)</f>
        <v>0</v>
      </c>
      <c r="AI56" s="195">
        <f>_xlfn.IFNA(VLOOKUP(CONCATENATE($AI$5,$B56,$C56),'BUN2'!$A$6:$N$134,14,FALSE),0)</f>
        <v>0</v>
      </c>
      <c r="AJ56" s="194">
        <f>_xlfn.IFNA(VLOOKUP(CONCATENATE($AJ$5,$B56,$C56),SC!$A$6:$N$135,14,FALSE),0)</f>
        <v>0</v>
      </c>
      <c r="AK56" s="194">
        <f>_xlfn.IFNA(VLOOKUP(CONCATENATE($AK$5,$B56,$C56),'MR3'!$A$6:$N$133,14,FALSE),0)</f>
        <v>0</v>
      </c>
      <c r="AL56" s="195">
        <f>_xlfn.IFNA(VLOOKUP(CONCATENATE($AK$5,$B56,$C56),BAL!$A$6:$N$133,14,FALSE),0)</f>
        <v>0</v>
      </c>
      <c r="AM56" s="195">
        <f>_xlfn.IFNA(VLOOKUP(CONCATENATE($AM$5,$B56,$C56),'ESP4'!$A$6:$N$135,14,FALSE),0)</f>
        <v>0</v>
      </c>
      <c r="AN56" s="195">
        <f>_xlfn.IFNA(VLOOKUP(CONCATENATE($AN$5,$B56,$C56),'MR2'!$A$6:$N$77,14,FALSE),0)</f>
        <v>0</v>
      </c>
      <c r="AO56" s="195"/>
      <c r="AP56" s="195"/>
      <c r="AQ56" s="195">
        <f>_xlfn.IFNA(VLOOKUP(CONCATENATE($AQ$5,$B56,$C56),'DRY2'!$A$6:$O$130,14,FALSE),0)</f>
        <v>0</v>
      </c>
      <c r="AR56" s="195">
        <f>_xlfn.IFNA(VLOOKUP(CONCATENATE($AR$5,$B56,$C56),BAL!$A$6:$N$134,14,FALSE),0)</f>
        <v>0</v>
      </c>
      <c r="AS56" s="195">
        <f>_xlfn.IFNA(VLOOKUP(CONCATENATE($AS$5,$B56,$C56),SC!$A$6:$O$135,14,FALSE),0)</f>
        <v>0</v>
      </c>
      <c r="AT56" s="195"/>
      <c r="AU56" s="402"/>
      <c r="AV56" s="196"/>
      <c r="AW56" s="77"/>
    </row>
    <row r="57" spans="1:49" x14ac:dyDescent="0.3">
      <c r="A57" s="822"/>
      <c r="B57" s="29"/>
      <c r="C57" s="30"/>
      <c r="D57" s="30"/>
      <c r="E57" s="30"/>
      <c r="F57" s="31"/>
      <c r="G57" s="32"/>
      <c r="H57" s="33">
        <f t="shared" si="3"/>
        <v>0</v>
      </c>
      <c r="I57" s="34">
        <f t="shared" si="4"/>
        <v>0</v>
      </c>
      <c r="J57" s="32">
        <f t="shared" si="5"/>
        <v>13</v>
      </c>
      <c r="K57" s="194">
        <f>_xlfn.IFNA(VLOOKUP(CONCATENATE($K$5,$B57,$C57),'CAP1'!$A$6:$N$107,14,FALSE),0)</f>
        <v>0</v>
      </c>
      <c r="L57" s="194">
        <f>_xlfn.IFNA(VLOOKUP(CONCATENATE($L$5,$B57,$C57),'ESP1'!$A$6:$N$135,14,FALSE),0)</f>
        <v>0</v>
      </c>
      <c r="M57" s="194">
        <f>_xlfn.IFNA(VLOOKUP(CONCATENATE($M$5,$B57,$C57),WEST!$A$6:$N$95,14,FALSE),0)</f>
        <v>0</v>
      </c>
      <c r="N57" s="194">
        <f>_xlfn.IFNA(VLOOKUP(CONCATENATE($N$5,$B57,$C57),MUR!$A$6:$L$131,14,FALSE),0)</f>
        <v>0</v>
      </c>
      <c r="O57" s="194">
        <f>_xlfn.IFNA(VLOOKUP(CONCATENATE($O$5,$B57,$C57),'SER1'!$A$6:$N$110,14,FALSE),0)</f>
        <v>0</v>
      </c>
      <c r="P57" s="194">
        <f>_xlfn.IFNA(VLOOKUP(CONCATENATE($P$5,$B57,$C57),'BUS1'!$A$6:$N$135,14,FALSE),0)</f>
        <v>0</v>
      </c>
      <c r="Q57" s="708">
        <f>_xlfn.IFNA(VLOOKUP(CONCATENATE($Q$5,$B57,$C57),'OG1'!$A$6:$N$135,14,FALSE),0)</f>
        <v>0</v>
      </c>
      <c r="R57" s="708">
        <f>_xlfn.IFNA(VLOOKUP(CONCATENATE($RR$5,$B57,$C57),'DRY1'!$A$6:$N$133,14,FALSE),0)</f>
        <v>0</v>
      </c>
      <c r="S57" s="708">
        <f>_xlfn.IFNA(VLOOKUP(CONCATENATE($S$5,$B57,$C57),DARD!G61,FALSE),0)</f>
        <v>0</v>
      </c>
      <c r="T57" s="708">
        <f>_xlfn.IFNA(VLOOKUP(CONCATENATE($T$5,$B57,$C57),'HO1'!$A$6:$N$56,14,FALSE),0)</f>
        <v>0</v>
      </c>
      <c r="U57" s="708">
        <f>_xlfn.IFNA(VLOOKUP(CONCATENATE($U$5,$B57,$C57),VIR!$A$6:$N$135,14,FALSE),0)</f>
        <v>0</v>
      </c>
      <c r="V57" s="708">
        <f>_xlfn.IFNA(VLOOKUP(CONCATENATE($UW$5,$B57,$C57),'BUS2'!$A$8:$N$135,14,FALSE),0)</f>
        <v>0</v>
      </c>
      <c r="W57" s="708">
        <f>_xlfn.IFNA(VLOOKUP(CONCATENATE($W$5,$B57,$C57),BEV!$A$8:$N$135,14,FALSE),0)</f>
        <v>0</v>
      </c>
      <c r="X57" s="194">
        <f>_xlfn.IFNA(VLOOKUP(CONCATENATE($X$5,$B57,$C57),'OG2'!$A$6:$N$133,14,FALSE),0)</f>
        <v>0</v>
      </c>
      <c r="Y57" s="708">
        <f>_xlfn.IFNA(VLOOKUP(CONCATENATE($Y$5,$B57,$C57),'SER2'!$A$6:$N$133,14,FALSE),0)</f>
        <v>0</v>
      </c>
      <c r="Z57" s="708">
        <f>_xlfn.IFNA(VLOOKUP(CONCATENATE($Z$5,$B57,$C57),'DRY2'!$A$6:$N$133,14,FALSE),0)</f>
        <v>0</v>
      </c>
      <c r="AA57" s="708">
        <f>_xlfn.IFNA(VLOOKUP(CONCATENATE($AA$5,$B57,$C57),'BUN1'!$A$6:$N$124,14,FALSE),0)</f>
        <v>0</v>
      </c>
      <c r="AB57" s="194"/>
      <c r="AC57" s="194">
        <f>_xlfn.IFNA(VLOOKUP(CONCATENATE($AC$5,$B57,$C57),VIR!$A$6:$O$129,14,FALSE),0)</f>
        <v>0</v>
      </c>
      <c r="AD57" s="194" cm="1">
        <f t="array" ref="AD57">_xlfn.IFNA(VLOOKUP(CONCATENATE($AD$5,$B57,$C57),BUP52,AD58:AE69,FALSE),0)</f>
        <v>0</v>
      </c>
      <c r="AE57" s="194">
        <f>_xlfn.IFNA(VLOOKUP(CONCATENATE($AE$5,$B57,$C57),'CAP2'!$A$6:$N$135,14,FALSE),0)</f>
        <v>0</v>
      </c>
      <c r="AF57" s="194">
        <f>_xlfn.IFNA(VLOOKUP(CONCATENATE($AF$5,$B57,$C57),FEST!$A$6:$N$135,14,FALSE),0)</f>
        <v>0</v>
      </c>
      <c r="AG57" s="708">
        <f>_xlfn.IFNA(VLOOKUP(CONCATENATE($AG$5,$B57,$C57),SC!$A$6:$N$135,14,FALSE),0)</f>
        <v>0</v>
      </c>
      <c r="AH57" s="195">
        <f>_xlfn.IFNA(VLOOKUP(CONCATENATE($AG$5,$B57,$C57),'OG2'!$A$6:$N$131,14,FALSE),0)</f>
        <v>0</v>
      </c>
      <c r="AI57" s="195">
        <f>_xlfn.IFNA(VLOOKUP(CONCATENATE($AI$5,$B57,$C57),'BUN2'!$A$6:$N$134,14,FALSE),0)</f>
        <v>0</v>
      </c>
      <c r="AJ57" s="194">
        <f>_xlfn.IFNA(VLOOKUP(CONCATENATE($AJ$5,$B57,$C57),SC!$A$6:$N$135,14,FALSE),0)</f>
        <v>0</v>
      </c>
      <c r="AK57" s="194">
        <f>_xlfn.IFNA(VLOOKUP(CONCATENATE($AK$5,$B57,$C57),'MR3'!$A$6:$N$133,14,FALSE),0)</f>
        <v>0</v>
      </c>
      <c r="AL57" s="195">
        <f>_xlfn.IFNA(VLOOKUP(CONCATENATE($AK$5,$B57,$C57),BAL!$A$6:$N$133,14,FALSE),0)</f>
        <v>0</v>
      </c>
      <c r="AM57" s="195">
        <f>_xlfn.IFNA(VLOOKUP(CONCATENATE($AM$5,$B57,$C57),'ESP4'!$A$6:$N$135,14,FALSE),0)</f>
        <v>0</v>
      </c>
      <c r="AN57" s="195">
        <f>_xlfn.IFNA(VLOOKUP(CONCATENATE($AN$5,$B57,$C57),'MR2'!$A$6:$N$77,14,FALSE),0)</f>
        <v>0</v>
      </c>
      <c r="AO57" s="195"/>
      <c r="AP57" s="195"/>
      <c r="AQ57" s="195">
        <f>_xlfn.IFNA(VLOOKUP(CONCATENATE($AQ$5,$B57,$C57),'DRY2'!$A$6:$O$130,14,FALSE),0)</f>
        <v>0</v>
      </c>
      <c r="AR57" s="195">
        <f>_xlfn.IFNA(VLOOKUP(CONCATENATE($AR$5,$B57,$C57),BAL!$A$6:$N$134,14,FALSE),0)</f>
        <v>0</v>
      </c>
      <c r="AS57" s="195">
        <f>_xlfn.IFNA(VLOOKUP(CONCATENATE($AS$5,$B57,$C57),SC!$A$6:$O$135,14,FALSE),0)</f>
        <v>0</v>
      </c>
      <c r="AT57" s="195">
        <f>_xlfn.IFNA(VLOOKUP(CONCATENATE($AT$5,$B57,$C57),'MR1'!$A$6:$N$135,14,FALSE),0)</f>
        <v>0</v>
      </c>
      <c r="AU57" s="402"/>
      <c r="AV57" s="196">
        <f>_xlfn.IFNA(VLOOKUP(CONCATENATE($AV$5,$B57,$C57),'BUS4'!$A$6:$N$135,14,FALSE),0)</f>
        <v>0</v>
      </c>
      <c r="AW57" s="77"/>
    </row>
    <row r="58" spans="1:49" x14ac:dyDescent="0.3">
      <c r="A58" s="822"/>
      <c r="B58" s="29"/>
      <c r="C58" s="30"/>
      <c r="D58" s="30"/>
      <c r="E58" s="30"/>
      <c r="F58" s="31"/>
      <c r="G58" s="32"/>
      <c r="H58" s="33"/>
      <c r="I58" s="34"/>
      <c r="J58" s="32"/>
      <c r="K58" s="194">
        <f>_xlfn.IFNA(VLOOKUP(CONCATENATE($K$5,$B58,$C58),'CAP1'!$A$6:$N$107,14,FALSE),0)</f>
        <v>0</v>
      </c>
      <c r="L58" s="194">
        <f>_xlfn.IFNA(VLOOKUP(CONCATENATE($L$5,$B58,$C58),'ESP1'!$A$6:$N$135,14,FALSE),0)</f>
        <v>0</v>
      </c>
      <c r="M58" s="194">
        <f>_xlfn.IFNA(VLOOKUP(CONCATENATE($M$5,$B58,$C58),WEST!$A$6:$N$95,14,FALSE),0)</f>
        <v>0</v>
      </c>
      <c r="N58" s="194">
        <f>_xlfn.IFNA(VLOOKUP(CONCATENATE($N$5,$B58,$C58),MUR!$A$6:$L$131,14,FALSE),0)</f>
        <v>0</v>
      </c>
      <c r="O58" s="194">
        <f>_xlfn.IFNA(VLOOKUP(CONCATENATE($O$5,$B58,$C58),'SER1'!$A$6:$N$110,14,FALSE),0)</f>
        <v>0</v>
      </c>
      <c r="P58" s="194">
        <f>_xlfn.IFNA(VLOOKUP(CONCATENATE($P$5,$B58,$C58),'BUS1'!$A$6:$N$135,14,FALSE),0)</f>
        <v>0</v>
      </c>
      <c r="Q58" s="708">
        <f>_xlfn.IFNA(VLOOKUP(CONCATENATE($Q$5,$B58,$C58),'OG1'!$A$6:$N$135,14,FALSE),0)</f>
        <v>0</v>
      </c>
      <c r="R58" s="708">
        <f>_xlfn.IFNA(VLOOKUP(CONCATENATE($RR$5,$B58,$C58),'DRY1'!$A$6:$N$133,14,FALSE),0)</f>
        <v>0</v>
      </c>
      <c r="S58" s="708">
        <f>_xlfn.IFNA(VLOOKUP(CONCATENATE($S$5,$B58,$C58),DARD!G62,FALSE),0)</f>
        <v>0</v>
      </c>
      <c r="T58" s="708">
        <f>_xlfn.IFNA(VLOOKUP(CONCATENATE($T$5,$B58,$C58),'HO1'!$A$6:$N$56,14,FALSE),0)</f>
        <v>0</v>
      </c>
      <c r="U58" s="708">
        <f>_xlfn.IFNA(VLOOKUP(CONCATENATE($U$5,$B58,$C58),VIR!$A$6:$N$135,14,FALSE),0)</f>
        <v>0</v>
      </c>
      <c r="V58" s="708">
        <f>_xlfn.IFNA(VLOOKUP(CONCATENATE($UW$5,$B58,$C58),'BUS2'!$A$8:$N$135,14,FALSE),0)</f>
        <v>0</v>
      </c>
      <c r="W58" s="708">
        <f>_xlfn.IFNA(VLOOKUP(CONCATENATE($W$5,$B58,$C58),BEV!$A$8:$N$135,14,FALSE),0)</f>
        <v>0</v>
      </c>
      <c r="X58" s="194">
        <f>_xlfn.IFNA(VLOOKUP(CONCATENATE($X$5,$B58,$C58),'OG2'!$A$6:$N$133,14,FALSE),0)</f>
        <v>0</v>
      </c>
      <c r="Y58" s="708">
        <f>_xlfn.IFNA(VLOOKUP(CONCATENATE($Y$5,$B58,$C58),'SER2'!$A$6:$N$133,14,FALSE),0)</f>
        <v>0</v>
      </c>
      <c r="Z58" s="708">
        <f>_xlfn.IFNA(VLOOKUP(CONCATENATE($Z$5,$B58,$C58),'DRY2'!$A$6:$N$133,14,FALSE),0)</f>
        <v>0</v>
      </c>
      <c r="AA58" s="708">
        <f>_xlfn.IFNA(VLOOKUP(CONCATENATE($AA$5,$B58,$C58),'BUN1'!$A$6:$N$124,14,FALSE),0)</f>
        <v>0</v>
      </c>
      <c r="AB58" s="194"/>
      <c r="AC58" s="194">
        <f>_xlfn.IFNA(VLOOKUP(CONCATENATE($AC$5,$B58,$C58),VIR!$A$6:$O$129,14,FALSE),0)</f>
        <v>0</v>
      </c>
      <c r="AD58" s="194" cm="1">
        <f t="array" ref="AD58">_xlfn.IFNA(VLOOKUP(CONCATENATE($AD$5,$B58,$C58),BUP53,AD59:AE70,FALSE),0)</f>
        <v>0</v>
      </c>
      <c r="AE58" s="194">
        <f>_xlfn.IFNA(VLOOKUP(CONCATENATE($AE$5,$B58,$C58),'CAP2'!$A$6:$N$135,14,FALSE),0)</f>
        <v>0</v>
      </c>
      <c r="AF58" s="194">
        <f>_xlfn.IFNA(VLOOKUP(CONCATENATE($AF$5,$B58,$C58),FEST!$A$6:$N$135,14,FALSE),0)</f>
        <v>0</v>
      </c>
      <c r="AG58" s="708">
        <f>_xlfn.IFNA(VLOOKUP(CONCATENATE($AG$5,$B58,$C58),SC!$A$6:$N$135,14,FALSE),0)</f>
        <v>0</v>
      </c>
      <c r="AH58" s="195">
        <f>_xlfn.IFNA(VLOOKUP(CONCATENATE($AG$5,$B58,$C58),'OG2'!$A$6:$N$131,14,FALSE),0)</f>
        <v>0</v>
      </c>
      <c r="AI58" s="195">
        <f>_xlfn.IFNA(VLOOKUP(CONCATENATE($AI$5,$B58,$C58),'BUN2'!$A$6:$N$134,14,FALSE),0)</f>
        <v>0</v>
      </c>
      <c r="AJ58" s="194">
        <f>_xlfn.IFNA(VLOOKUP(CONCATENATE($AJ$5,$B58,$C58),SC!$A$6:$N$135,14,FALSE),0)</f>
        <v>0</v>
      </c>
      <c r="AK58" s="194">
        <f>_xlfn.IFNA(VLOOKUP(CONCATENATE($AK$5,$B58,$C58),'MR3'!$A$6:$N$133,14,FALSE),0)</f>
        <v>0</v>
      </c>
      <c r="AL58" s="195">
        <f>_xlfn.IFNA(VLOOKUP(CONCATENATE($AK$5,$B58,$C58),BAL!$A$6:$N$133,14,FALSE),0)</f>
        <v>0</v>
      </c>
      <c r="AM58" s="195">
        <f>_xlfn.IFNA(VLOOKUP(CONCATENATE($AM$5,$B58,$C58),'ESP4'!$A$6:$N$135,14,FALSE),0)</f>
        <v>0</v>
      </c>
      <c r="AN58" s="195">
        <f>_xlfn.IFNA(VLOOKUP(CONCATENATE($AN$5,$B58,$C58),'MR2'!$A$6:$N$77,14,FALSE),0)</f>
        <v>0</v>
      </c>
      <c r="AO58" s="195"/>
      <c r="AP58" s="195"/>
      <c r="AQ58" s="195"/>
      <c r="AR58" s="195"/>
      <c r="AS58" s="195"/>
      <c r="AT58" s="195"/>
      <c r="AU58" s="402"/>
      <c r="AV58" s="196"/>
      <c r="AW58" s="77"/>
    </row>
    <row r="59" spans="1:49" x14ac:dyDescent="0.3">
      <c r="A59" s="822"/>
      <c r="B59" s="29"/>
      <c r="C59" s="30"/>
      <c r="D59" s="30"/>
      <c r="E59" s="30"/>
      <c r="F59" s="31"/>
      <c r="G59" s="32"/>
      <c r="H59" s="33"/>
      <c r="I59" s="34"/>
      <c r="J59" s="32"/>
      <c r="K59" s="194">
        <f>_xlfn.IFNA(VLOOKUP(CONCATENATE($K$5,$B59,$C59),'CAP1'!$A$6:$N$107,14,FALSE),0)</f>
        <v>0</v>
      </c>
      <c r="L59" s="194">
        <f>_xlfn.IFNA(VLOOKUP(CONCATENATE($L$5,$B59,$C59),'ESP1'!$A$6:$N$135,14,FALSE),0)</f>
        <v>0</v>
      </c>
      <c r="M59" s="194">
        <f>_xlfn.IFNA(VLOOKUP(CONCATENATE($M$5,$B59,$C59),WEST!$A$6:$N$95,14,FALSE),0)</f>
        <v>0</v>
      </c>
      <c r="N59" s="194">
        <f>_xlfn.IFNA(VLOOKUP(CONCATENATE($N$5,$B59,$C59),MUR!$A$6:$L$131,14,FALSE),0)</f>
        <v>0</v>
      </c>
      <c r="O59" s="194">
        <f>_xlfn.IFNA(VLOOKUP(CONCATENATE($O$5,$B59,$C59),'SER1'!$A$6:$N$110,14,FALSE),0)</f>
        <v>0</v>
      </c>
      <c r="P59" s="194">
        <f>_xlfn.IFNA(VLOOKUP(CONCATENATE($P$5,$B59,$C59),'BUS1'!$A$6:$N$135,14,FALSE),0)</f>
        <v>0</v>
      </c>
      <c r="Q59" s="708">
        <f>_xlfn.IFNA(VLOOKUP(CONCATENATE($Q$5,$B59,$C59),'OG1'!$A$6:$N$135,14,FALSE),0)</f>
        <v>0</v>
      </c>
      <c r="R59" s="708">
        <f>_xlfn.IFNA(VLOOKUP(CONCATENATE($RR$5,$B59,$C59),'DRY1'!$A$6:$N$133,14,FALSE),0)</f>
        <v>0</v>
      </c>
      <c r="S59" s="708">
        <f>_xlfn.IFNA(VLOOKUP(CONCATENATE($S$5,$B59,$C59),DARD!G63,FALSE),0)</f>
        <v>0</v>
      </c>
      <c r="T59" s="708">
        <f>_xlfn.IFNA(VLOOKUP(CONCATENATE($T$5,$B59,$C59),'HO1'!$A$6:$N$56,14,FALSE),0)</f>
        <v>0</v>
      </c>
      <c r="U59" s="708">
        <f>_xlfn.IFNA(VLOOKUP(CONCATENATE($U$5,$B59,$C59),VIR!$A$6:$N$135,14,FALSE),0)</f>
        <v>0</v>
      </c>
      <c r="V59" s="708">
        <f>_xlfn.IFNA(VLOOKUP(CONCATENATE($UW$5,$B59,$C59),'BUS2'!$A$8:$N$135,14,FALSE),0)</f>
        <v>0</v>
      </c>
      <c r="W59" s="708">
        <f>_xlfn.IFNA(VLOOKUP(CONCATENATE($W$5,$B59,$C59),BEV!$A$8:$N$135,14,FALSE),0)</f>
        <v>0</v>
      </c>
      <c r="X59" s="194">
        <f>_xlfn.IFNA(VLOOKUP(CONCATENATE($X$5,$B59,$C59),'OG2'!$A$6:$N$133,14,FALSE),0)</f>
        <v>0</v>
      </c>
      <c r="Y59" s="708">
        <f>_xlfn.IFNA(VLOOKUP(CONCATENATE($Y$5,$B59,$C59),'SER2'!$A$6:$N$133,14,FALSE),0)</f>
        <v>0</v>
      </c>
      <c r="Z59" s="708">
        <f>_xlfn.IFNA(VLOOKUP(CONCATENATE($Z$5,$B59,$C59),'DRY2'!$A$6:$N$133,14,FALSE),0)</f>
        <v>0</v>
      </c>
      <c r="AA59" s="708">
        <f>_xlfn.IFNA(VLOOKUP(CONCATENATE($AA$5,$B59,$C59),'BUN1'!$A$6:$N$124,14,FALSE),0)</f>
        <v>0</v>
      </c>
      <c r="AB59" s="194"/>
      <c r="AC59" s="194">
        <f>_xlfn.IFNA(VLOOKUP(CONCATENATE($AC$5,$B59,$C59),VIR!$A$6:$O$129,14,FALSE),0)</f>
        <v>0</v>
      </c>
      <c r="AD59" s="194" cm="1">
        <f t="array" ref="AD59">_xlfn.IFNA(VLOOKUP(CONCATENATE($AD$5,$B59,$C59),BUP54,AD60:AE71,FALSE),0)</f>
        <v>0</v>
      </c>
      <c r="AE59" s="194">
        <f>_xlfn.IFNA(VLOOKUP(CONCATENATE($AE$5,$B59,$C59),'CAP2'!$A$6:$N$135,14,FALSE),0)</f>
        <v>0</v>
      </c>
      <c r="AF59" s="194">
        <f>_xlfn.IFNA(VLOOKUP(CONCATENATE($AF$5,$B59,$C59),FEST!$A$6:$N$135,14,FALSE),0)</f>
        <v>0</v>
      </c>
      <c r="AG59" s="194">
        <f>_xlfn.IFNA(VLOOKUP(CONCATENATE($AG$5,$B59,$C59),'ESP2'!$A$6:$N$131,14,FALSE),0)</f>
        <v>0</v>
      </c>
      <c r="AH59" s="195">
        <f>_xlfn.IFNA(VLOOKUP(CONCATENATE($AG$5,$B59,$C59),'OG2'!$A$6:$N$131,14,FALSE),0)</f>
        <v>0</v>
      </c>
      <c r="AI59" s="195">
        <f>_xlfn.IFNA(VLOOKUP(CONCATENATE($AI$5,$B59,$C59),'BUN2'!$A$6:$N$134,14,FALSE),0)</f>
        <v>0</v>
      </c>
      <c r="AJ59" s="194">
        <f>_xlfn.IFNA(VLOOKUP(CONCATENATE($AJ$5,$B59,$C59),SC!$A$6:$N$135,14,FALSE),0)</f>
        <v>0</v>
      </c>
      <c r="AK59" s="194">
        <f>_xlfn.IFNA(VLOOKUP(CONCATENATE($AK$5,$B59,$C59),'MR3'!$A$6:$N$133,14,FALSE),0)</f>
        <v>0</v>
      </c>
      <c r="AL59" s="195">
        <f>_xlfn.IFNA(VLOOKUP(CONCATENATE($AK$5,$B59,$C59),BAL!$A$6:$N$133,14,FALSE),0)</f>
        <v>0</v>
      </c>
      <c r="AM59" s="195">
        <f>_xlfn.IFNA(VLOOKUP(CONCATENATE($AM$5,$B59,$C59),'ESP4'!$A$6:$N$135,14,FALSE),0)</f>
        <v>0</v>
      </c>
      <c r="AN59" s="195">
        <f>_xlfn.IFNA(VLOOKUP(CONCATENATE($AN$5,$B59,$C59),'MR2'!$A$6:$N$77,14,FALSE),0)</f>
        <v>0</v>
      </c>
      <c r="AO59" s="195"/>
      <c r="AP59" s="195"/>
      <c r="AQ59" s="195">
        <f>_xlfn.IFNA(VLOOKUP(CONCATENATE($AQ$5,$B59,$C59),'DRY2'!$A$6:$O$130,14,FALSE),0)</f>
        <v>0</v>
      </c>
      <c r="AR59" s="195">
        <f>_xlfn.IFNA(VLOOKUP(CONCATENATE($AR$5,$B59,$C59),BAL!$A$6:$N$134,14,FALSE),0)</f>
        <v>0</v>
      </c>
      <c r="AS59" s="195">
        <f>_xlfn.IFNA(VLOOKUP(CONCATENATE($AS$5,$B59,$C59),SC!$A$6:$O$135,14,FALSE),0)</f>
        <v>0</v>
      </c>
      <c r="AT59" s="195">
        <f>_xlfn.IFNA(VLOOKUP(CONCATENATE($AT$5,$B59,$C59),'MR1'!$A$6:$N$135,14,FALSE),0)</f>
        <v>0</v>
      </c>
      <c r="AU59" s="402"/>
      <c r="AV59" s="196">
        <f>_xlfn.IFNA(VLOOKUP(CONCATENATE($AV$5,$B59,$C59),'BUS4'!$A$6:$N$135,14,FALSE),0)</f>
        <v>0</v>
      </c>
      <c r="AW59" s="77"/>
    </row>
    <row r="60" spans="1:49" x14ac:dyDescent="0.3">
      <c r="A60" s="822"/>
      <c r="B60" s="29"/>
      <c r="C60" s="30"/>
      <c r="D60" s="30"/>
      <c r="E60" s="30"/>
      <c r="F60" s="31"/>
      <c r="G60" s="32"/>
      <c r="H60" s="33"/>
      <c r="I60" s="34"/>
      <c r="J60" s="32"/>
      <c r="K60" s="194">
        <f>_xlfn.IFNA(VLOOKUP(CONCATENATE($K$5,$B60,$C60),'CAP1'!$A$6:$N$107,14,FALSE),0)</f>
        <v>0</v>
      </c>
      <c r="L60" s="194">
        <f>_xlfn.IFNA(VLOOKUP(CONCATENATE($L$5,$B60,$C60),'ESP1'!$A$6:$N$135,14,FALSE),0)</f>
        <v>0</v>
      </c>
      <c r="M60" s="194">
        <f>_xlfn.IFNA(VLOOKUP(CONCATENATE($M$5,$B60,$C60),WEST!$A$6:$N$95,14,FALSE),0)</f>
        <v>0</v>
      </c>
      <c r="N60" s="194">
        <f>_xlfn.IFNA(VLOOKUP(CONCATENATE($N$5,$B60,$C60),MUR!$A$6:$L$131,14,FALSE),0)</f>
        <v>0</v>
      </c>
      <c r="O60" s="194">
        <f>_xlfn.IFNA(VLOOKUP(CONCATENATE($O$5,$B60,$C60),'SER1'!$A$6:$N$110,14,FALSE),0)</f>
        <v>0</v>
      </c>
      <c r="P60" s="194">
        <f>_xlfn.IFNA(VLOOKUP(CONCATENATE($P$5,$B60,$C60),'BUS1'!$A$6:$N$135,14,FALSE),0)</f>
        <v>0</v>
      </c>
      <c r="Q60" s="708">
        <f>_xlfn.IFNA(VLOOKUP(CONCATENATE($Q$5,$B60,$C60),'OG1'!$A$6:$N$135,14,FALSE),0)</f>
        <v>0</v>
      </c>
      <c r="R60" s="708">
        <f>_xlfn.IFNA(VLOOKUP(CONCATENATE($RR$5,$B60,$C60),'DRY1'!$A$6:$N$133,14,FALSE),0)</f>
        <v>0</v>
      </c>
      <c r="S60" s="708">
        <f>_xlfn.IFNA(VLOOKUP(CONCATENATE($S$5,$B60,$C60),DARD!G64,FALSE),0)</f>
        <v>0</v>
      </c>
      <c r="T60" s="708">
        <f>_xlfn.IFNA(VLOOKUP(CONCATENATE($T$5,$B60,$C60),'HO1'!$A$6:$N$56,14,FALSE),0)</f>
        <v>0</v>
      </c>
      <c r="U60" s="708">
        <f>_xlfn.IFNA(VLOOKUP(CONCATENATE($U$5,$B60,$C60),VIR!$A$6:$N$135,14,FALSE),0)</f>
        <v>0</v>
      </c>
      <c r="V60" s="194">
        <f>_xlfn.IFNA(VLOOKUP(CONCATENATE($V$5,$B60,$C60),'BUS3'!$A$8:$N$135,14,FALSE),0)</f>
        <v>0</v>
      </c>
      <c r="W60" s="194">
        <f>_xlfn.IFNA(VLOOKUP(CONCATENATE($W$5,$B60,$C60),'DRY2'!$A$6:$N$169,14,FALSE),0)</f>
        <v>0</v>
      </c>
      <c r="X60" s="194">
        <f>_xlfn.IFNA(VLOOKUP(CONCATENATE($X$5,$B60,$C60),'OG2'!$A$6:$N$133,14,FALSE),0)</f>
        <v>0</v>
      </c>
      <c r="Y60" s="708">
        <f>_xlfn.IFNA(VLOOKUP(CONCATENATE($Y$5,$B60,$C60),'SER2'!$A$6:$N$133,14,FALSE),0)</f>
        <v>0</v>
      </c>
      <c r="Z60" s="708">
        <f>_xlfn.IFNA(VLOOKUP(CONCATENATE($Z$5,$B60,$C60),'DRY2'!$A$6:$N$133,14,FALSE),0)</f>
        <v>0</v>
      </c>
      <c r="AA60" s="708">
        <f>_xlfn.IFNA(VLOOKUP(CONCATENATE($AA$5,$B60,$C60),'BUN1'!$A$6:$N$124,14,FALSE),0)</f>
        <v>0</v>
      </c>
      <c r="AB60" s="194"/>
      <c r="AC60" s="194">
        <f>_xlfn.IFNA(VLOOKUP(CONCATENATE($AC$5,$B60,$C60),VIR!$A$6:$O$129,14,FALSE),0)</f>
        <v>0</v>
      </c>
      <c r="AD60" s="194" cm="1">
        <f t="array" ref="AD60">_xlfn.IFNA(VLOOKUP(CONCATENATE($AD$5,$B60,$C60),BUP55,AD61:AE72,FALSE),0)</f>
        <v>0</v>
      </c>
      <c r="AE60" s="194">
        <f>_xlfn.IFNA(VLOOKUP(CONCATENATE($AE$5,$B60,$C60),'CAP2'!$A$6:$N$135,14,FALSE),0)</f>
        <v>0</v>
      </c>
      <c r="AF60" s="194">
        <f>_xlfn.IFNA(VLOOKUP(CONCATENATE($AF$5,$B60,$C60),FEST!$A$6:$N$135,14,FALSE),0)</f>
        <v>0</v>
      </c>
      <c r="AG60" s="194">
        <f>_xlfn.IFNA(VLOOKUP(CONCATENATE($AG$5,$B60,$C60),'ESP2'!$A$6:$N$131,14,FALSE),0)</f>
        <v>0</v>
      </c>
      <c r="AH60" s="195">
        <f>_xlfn.IFNA(VLOOKUP(CONCATENATE($AG$5,$B60,$C60),'OG2'!$A$6:$N$131,14,FALSE),0)</f>
        <v>0</v>
      </c>
      <c r="AI60" s="195">
        <f>_xlfn.IFNA(VLOOKUP(CONCATENATE($AI$5,$B60,$C60),'BUN2'!$A$6:$N$134,14,FALSE),0)</f>
        <v>0</v>
      </c>
      <c r="AJ60" s="194">
        <f>_xlfn.IFNA(VLOOKUP(CONCATENATE($AJ$5,$B60,$C60),SC!$A$6:$N$135,14,FALSE),0)</f>
        <v>0</v>
      </c>
      <c r="AK60" s="194">
        <f>_xlfn.IFNA(VLOOKUP(CONCATENATE($AK$5,$B60,$C60),'MR3'!$A$6:$N$133,14,FALSE),0)</f>
        <v>0</v>
      </c>
      <c r="AL60" s="195">
        <f>_xlfn.IFNA(VLOOKUP(CONCATENATE($AK$5,$B60,$C60),BAL!$A$6:$N$133,14,FALSE),0)</f>
        <v>0</v>
      </c>
      <c r="AM60" s="195">
        <f>_xlfn.IFNA(VLOOKUP(CONCATENATE($AM$5,$B60,$C60),'ESP4'!$A$6:$N$135,14,FALSE),0)</f>
        <v>0</v>
      </c>
      <c r="AN60" s="195">
        <f>_xlfn.IFNA(VLOOKUP(CONCATENATE($AN$5,$B60,$C60),'MR2'!$A$6:$N$77,14,FALSE),0)</f>
        <v>0</v>
      </c>
      <c r="AO60" s="195"/>
      <c r="AP60" s="195"/>
      <c r="AQ60" s="195">
        <f>_xlfn.IFNA(VLOOKUP(CONCATENATE($AQ$5,$B60,$C60),'DRY2'!$A$6:$O$130,14,FALSE),0)</f>
        <v>0</v>
      </c>
      <c r="AR60" s="195">
        <f>_xlfn.IFNA(VLOOKUP(CONCATENATE($AR$5,$B60,$C60),BAL!$A$6:$N$134,14,FALSE),0)</f>
        <v>0</v>
      </c>
      <c r="AS60" s="195">
        <f>_xlfn.IFNA(VLOOKUP(CONCATENATE($AS$5,$B60,$C60),SC!$A$6:$O$135,14,FALSE),0)</f>
        <v>0</v>
      </c>
      <c r="AT60" s="195">
        <f>_xlfn.IFNA(VLOOKUP(CONCATENATE($AT$5,$B60,$C60),'MR1'!$A$6:$N$135,14,FALSE),0)</f>
        <v>0</v>
      </c>
      <c r="AU60" s="402"/>
      <c r="AV60" s="196">
        <f>_xlfn.IFNA(VLOOKUP(CONCATENATE($AV$5,$B60,$C60),'BUS4'!$A$6:$N$135,14,FALSE),0)</f>
        <v>0</v>
      </c>
      <c r="AW60" s="77"/>
    </row>
    <row r="61" spans="1:49" x14ac:dyDescent="0.3">
      <c r="A61" s="822"/>
      <c r="B61" s="29"/>
      <c r="C61" s="30"/>
      <c r="D61" s="30"/>
      <c r="E61" s="30"/>
      <c r="F61" s="31"/>
      <c r="G61" s="32"/>
      <c r="H61" s="33"/>
      <c r="I61" s="34"/>
      <c r="J61" s="32"/>
      <c r="K61" s="194">
        <f>_xlfn.IFNA(VLOOKUP(CONCATENATE($K$5,$B61,$C61),'CAP1'!$A$6:$N$107,14,FALSE),0)</f>
        <v>0</v>
      </c>
      <c r="L61" s="194">
        <f>_xlfn.IFNA(VLOOKUP(CONCATENATE($L$5,$B61,$C61),'ESP1'!$A$6:$N$135,14,FALSE),0)</f>
        <v>0</v>
      </c>
      <c r="M61" s="194">
        <f>_xlfn.IFNA(VLOOKUP(CONCATENATE($M$5,$B61,$C61),WEST!$A$6:$N$95,14,FALSE),0)</f>
        <v>0</v>
      </c>
      <c r="N61" s="194">
        <f>_xlfn.IFNA(VLOOKUP(CONCATENATE($N$5,$B61,$C61),MUR!$A$6:$L$131,14,FALSE),0)</f>
        <v>0</v>
      </c>
      <c r="O61" s="194">
        <f>_xlfn.IFNA(VLOOKUP(CONCATENATE($O$5,$B61,$C61),'SER1'!$A$6:$N$110,14,FALSE),0)</f>
        <v>0</v>
      </c>
      <c r="P61" s="194">
        <f>_xlfn.IFNA(VLOOKUP(CONCATENATE($P$5,$B61,$C61),'BUS1'!$A$6:$N$135,14,FALSE),0)</f>
        <v>0</v>
      </c>
      <c r="Q61" s="708">
        <f>_xlfn.IFNA(VLOOKUP(CONCATENATE($Q$5,$B61,$C61),'OG1'!$A$6:$N$135,14,FALSE),0)</f>
        <v>0</v>
      </c>
      <c r="R61" s="708">
        <f>_xlfn.IFNA(VLOOKUP(CONCATENATE($RR$5,$B61,$C61),'DRY1'!$A$6:$N$133,14,FALSE),0)</f>
        <v>0</v>
      </c>
      <c r="S61" s="708">
        <f>_xlfn.IFNA(VLOOKUP(CONCATENATE($S$5,$B61,$C61),DARD!G65,FALSE),0)</f>
        <v>0</v>
      </c>
      <c r="T61" s="708">
        <f>_xlfn.IFNA(VLOOKUP(CONCATENATE($T$5,$B61,$C61),'HO1'!$A$6:$N$56,14,FALSE),0)</f>
        <v>0</v>
      </c>
      <c r="U61" s="708">
        <f>_xlfn.IFNA(VLOOKUP(CONCATENATE($U$5,$B61,$C61),VIR!$A$6:$N$135,14,FALSE),0)</f>
        <v>0</v>
      </c>
      <c r="V61" s="194">
        <f>_xlfn.IFNA(VLOOKUP(CONCATENATE($V$5,$B61,$C61),'BUS3'!$A$8:$N$135,14,FALSE),0)</f>
        <v>0</v>
      </c>
      <c r="W61" s="194">
        <f>_xlfn.IFNA(VLOOKUP(CONCATENATE($W$5,$B61,$C61),'DRY2'!$A$6:$N$169,14,FALSE),0)</f>
        <v>0</v>
      </c>
      <c r="X61" s="194">
        <f>_xlfn.IFNA(VLOOKUP(CONCATENATE($X$5,$B61,$C61),'OG2'!$A$6:$N$133,14,FALSE),0)</f>
        <v>0</v>
      </c>
      <c r="Y61" s="194">
        <f>_xlfn.IFNA(VLOOKUP(CONCATENATE($Y$5,$B61,$C61),'MR1'!$A$6:$N$133,14,FALSE),0)</f>
        <v>0</v>
      </c>
      <c r="Z61" s="194">
        <f>_xlfn.IFNA(VLOOKUP(CONCATENATE($Z$5,$B61,$C61),BEV!$A$6:$N$124,14,FALSE),0)</f>
        <v>0</v>
      </c>
      <c r="AA61" s="194">
        <f>_xlfn.IFNA(VLOOKUP(CONCATENATE($AA$5,$B61,$C61),'SER2'!$A$6:$N$135,14,FALSE),0)</f>
        <v>0</v>
      </c>
      <c r="AB61" s="194"/>
      <c r="AC61" s="194">
        <f>_xlfn.IFNA(VLOOKUP(CONCATENATE($AC$5,$B61,$C61),VIR!$A$6:$O$129,14,FALSE),0)</f>
        <v>0</v>
      </c>
      <c r="AD61" s="194" cm="1">
        <f t="array" ref="AD61">_xlfn.IFNA(VLOOKUP(CONCATENATE($AD$5,$B61,$C61),BUP56,AD62:AE73,FALSE),0)</f>
        <v>0</v>
      </c>
      <c r="AE61" s="194">
        <f>_xlfn.IFNA(VLOOKUP(CONCATENATE($AE$5,$B61,$C61),'CAP2'!$A$6:$N$135,14,FALSE),0)</f>
        <v>0</v>
      </c>
      <c r="AF61" s="194">
        <f>_xlfn.IFNA(VLOOKUP(CONCATENATE($AF$5,$B61,$C61),FEST!$A$6:$N$135,14,FALSE),0)</f>
        <v>0</v>
      </c>
      <c r="AG61" s="194">
        <f>_xlfn.IFNA(VLOOKUP(CONCATENATE($AG$5,$B61,$C61),'ESP2'!$A$6:$N$131,14,FALSE),0)</f>
        <v>0</v>
      </c>
      <c r="AH61" s="195">
        <f>_xlfn.IFNA(VLOOKUP(CONCATENATE($AG$5,$B61,$C61),'OG2'!$A$6:$N$131,14,FALSE),0)</f>
        <v>0</v>
      </c>
      <c r="AI61" s="195">
        <f>_xlfn.IFNA(VLOOKUP(CONCATENATE($AI$5,$B61,$C61),'BUN2'!$A$6:$N$134,14,FALSE),0)</f>
        <v>0</v>
      </c>
      <c r="AJ61" s="194">
        <f>_xlfn.IFNA(VLOOKUP(CONCATENATE($AJ$5,$B61,$C61),SC!$A$6:$N$135,14,FALSE),0)</f>
        <v>0</v>
      </c>
      <c r="AK61" s="194">
        <f>_xlfn.IFNA(VLOOKUP(CONCATENATE($AK$5,$B61,$C61),'MR3'!$A$6:$N$133,14,FALSE),0)</f>
        <v>0</v>
      </c>
      <c r="AL61" s="195">
        <f>_xlfn.IFNA(VLOOKUP(CONCATENATE($AK$5,$B61,$C61),BAL!$A$6:$N$133,14,FALSE),0)</f>
        <v>0</v>
      </c>
      <c r="AM61" s="195">
        <f>_xlfn.IFNA(VLOOKUP(CONCATENATE($AM$5,$B61,$C61),'ESP4'!$A$6:$N$135,14,FALSE),0)</f>
        <v>0</v>
      </c>
      <c r="AN61" s="195">
        <f>_xlfn.IFNA(VLOOKUP(CONCATENATE($AN$5,$B61,$C61),'MR2'!$A$6:$N$77,14,FALSE),0)</f>
        <v>0</v>
      </c>
      <c r="AO61" s="195">
        <f>_xlfn.IFNA(VLOOKUP(CONCATENATE($AO$5,$B61,$C61),'BUS4'!$A$6:$N$250,14,FALSE),0)</f>
        <v>0</v>
      </c>
      <c r="AP61" s="195"/>
      <c r="AQ61" s="195">
        <f>_xlfn.IFNA(VLOOKUP(CONCATENATE($AQ$5,$B61,$C61),'DRY2'!$A$6:$O$130,14,FALSE),0)</f>
        <v>0</v>
      </c>
      <c r="AR61" s="195">
        <f>_xlfn.IFNA(VLOOKUP(CONCATENATE($AR$5,$B61,$C61),BAL!$A$6:$N$134,14,FALSE),0)</f>
        <v>0</v>
      </c>
      <c r="AS61" s="195">
        <f>_xlfn.IFNA(VLOOKUP(CONCATENATE($AS$5,$B61,$C61),SC!$A$6:$O$135,14,FALSE),0)</f>
        <v>0</v>
      </c>
      <c r="AT61" s="195">
        <f>_xlfn.IFNA(VLOOKUP(CONCATENATE($AT$5,$B61,$C61),'MR1'!$A$6:$N$135,14,FALSE),0)</f>
        <v>0</v>
      </c>
      <c r="AU61" s="402"/>
      <c r="AV61" s="196" t="e">
        <f>_xlfn.IFNA(VLOOKUP(CONCATENATE($AV$5,$B61,$C61),#REF!,14,FALSE),0)</f>
        <v>#REF!</v>
      </c>
      <c r="AW61" s="77"/>
    </row>
    <row r="62" spans="1:49" x14ac:dyDescent="0.3">
      <c r="A62" s="822"/>
      <c r="B62" s="29"/>
      <c r="C62" s="30"/>
      <c r="D62" s="30"/>
      <c r="E62" s="30"/>
      <c r="F62" s="31"/>
      <c r="G62" s="32"/>
      <c r="H62" s="33"/>
      <c r="I62" s="34"/>
      <c r="J62" s="32"/>
      <c r="K62" s="194">
        <f>_xlfn.IFNA(VLOOKUP(CONCATENATE($K$5,$B62,$C62),'CAP1'!$A$6:$N$107,14,FALSE),0)</f>
        <v>0</v>
      </c>
      <c r="L62" s="194">
        <f>_xlfn.IFNA(VLOOKUP(CONCATENATE($L$5,$B62,$C62),'ESP1'!$A$6:$N$135,14,FALSE),0)</f>
        <v>0</v>
      </c>
      <c r="M62" s="194">
        <f>_xlfn.IFNA(VLOOKUP(CONCATENATE($M$5,$B62,$C62),WEST!$A$6:$N$95,14,FALSE),0)</f>
        <v>0</v>
      </c>
      <c r="N62" s="194">
        <f>_xlfn.IFNA(VLOOKUP(CONCATENATE($N$5,$B62,$C62),MUR!$A$6:$L$131,14,FALSE),0)</f>
        <v>0</v>
      </c>
      <c r="O62" s="194">
        <f>_xlfn.IFNA(VLOOKUP(CONCATENATE($O$5,$B62,$C62),'SER1'!$A$6:$N$110,14,FALSE),0)</f>
        <v>0</v>
      </c>
      <c r="P62" s="194">
        <f>_xlfn.IFNA(VLOOKUP(CONCATENATE($P$5,$B62,$C62),'BUS1'!$A$6:$N$135,14,FALSE),0)</f>
        <v>0</v>
      </c>
      <c r="Q62" s="708">
        <f>_xlfn.IFNA(VLOOKUP(CONCATENATE($Q$5,$B62,$C62),'OG1'!$A$6:$N$135,14,FALSE),0)</f>
        <v>0</v>
      </c>
      <c r="R62" s="708">
        <f>_xlfn.IFNA(VLOOKUP(CONCATENATE($RR$5,$B62,$C62),'DRY1'!$A$6:$N$133,14,FALSE),0)</f>
        <v>0</v>
      </c>
      <c r="S62" s="708">
        <f>_xlfn.IFNA(VLOOKUP(CONCATENATE($S$5,$B62,$C62),DARD!G66,FALSE),0)</f>
        <v>0</v>
      </c>
      <c r="T62" s="708">
        <f>_xlfn.IFNA(VLOOKUP(CONCATENATE($T$5,$B62,$C62),'HO1'!$A$6:$N$56,14,FALSE),0)</f>
        <v>0</v>
      </c>
      <c r="U62" s="708">
        <f>_xlfn.IFNA(VLOOKUP(CONCATENATE($U$5,$B62,$C62),VIR!$A$6:$N$135,14,FALSE),0)</f>
        <v>0</v>
      </c>
      <c r="V62" s="194">
        <f>_xlfn.IFNA(VLOOKUP(CONCATENATE($V$5,$B62,$C62),'BUS3'!$A$8:$N$135,14,FALSE),0)</f>
        <v>0</v>
      </c>
      <c r="W62" s="194">
        <f>_xlfn.IFNA(VLOOKUP(CONCATENATE($W$5,$B62,$C62),'DRY2'!$A$6:$N$169,14,FALSE),0)</f>
        <v>0</v>
      </c>
      <c r="X62" s="194">
        <f>_xlfn.IFNA(VLOOKUP(CONCATENATE($X$5,$B62,$C62),'OG2'!$A$6:$N$133,14,FALSE),0)</f>
        <v>0</v>
      </c>
      <c r="Y62" s="194">
        <f>_xlfn.IFNA(VLOOKUP(CONCATENATE($Y$5,$B62,$C62),'MR1'!$A$6:$N$133,14,FALSE),0)</f>
        <v>0</v>
      </c>
      <c r="Z62" s="194">
        <f>_xlfn.IFNA(VLOOKUP(CONCATENATE($Z$5,$B62,$C62),BEV!$A$6:$N$124,14,FALSE),0)</f>
        <v>0</v>
      </c>
      <c r="AA62" s="194">
        <f>_xlfn.IFNA(VLOOKUP(CONCATENATE($AA$5,$B62,$C62),'SER2'!$A$6:$N$135,14,FALSE),0)</f>
        <v>0</v>
      </c>
      <c r="AB62" s="194"/>
      <c r="AC62" s="194">
        <f>_xlfn.IFNA(VLOOKUP(CONCATENATE($AC$5,$B62,$C62),VIR!$A$6:$O$129,14,FALSE),0)</f>
        <v>0</v>
      </c>
      <c r="AD62" s="194" cm="1">
        <f t="array" ref="AD62">_xlfn.IFNA(VLOOKUP(CONCATENATE($AD$5,$B62,$C62),BUP57,AD63:AE74,FALSE),0)</f>
        <v>0</v>
      </c>
      <c r="AE62" s="194">
        <f>_xlfn.IFNA(VLOOKUP(CONCATENATE($AE$5,$B62,$C62),'CAP2'!$A$6:$N$135,14,FALSE),0)</f>
        <v>0</v>
      </c>
      <c r="AF62" s="194">
        <f>_xlfn.IFNA(VLOOKUP(CONCATENATE($AF$5,$B62,$C62),FEST!$A$6:$N$135,14,FALSE),0)</f>
        <v>0</v>
      </c>
      <c r="AG62" s="194">
        <f>_xlfn.IFNA(VLOOKUP(CONCATENATE($AG$5,$B62,$C62),'ESP2'!$A$6:$N$131,14,FALSE),0)</f>
        <v>0</v>
      </c>
      <c r="AH62" s="195">
        <f>_xlfn.IFNA(VLOOKUP(CONCATENATE($AG$5,$B62,$C62),'OG2'!$A$6:$N$131,14,FALSE),0)</f>
        <v>0</v>
      </c>
      <c r="AI62" s="195">
        <f>_xlfn.IFNA(VLOOKUP(CONCATENATE($AI$5,$B62,$C62),'BUN2'!$A$6:$N$134,14,FALSE),0)</f>
        <v>0</v>
      </c>
      <c r="AJ62" s="194">
        <f>_xlfn.IFNA(VLOOKUP(CONCATENATE($AJ$5,$B62,$C62),SC!$A$6:$N$135,14,FALSE),0)</f>
        <v>0</v>
      </c>
      <c r="AK62" s="194">
        <f>_xlfn.IFNA(VLOOKUP(CONCATENATE($AK$5,$B62,$C62),'MR3'!$A$6:$N$133,14,FALSE),0)</f>
        <v>0</v>
      </c>
      <c r="AL62" s="195">
        <f>_xlfn.IFNA(VLOOKUP(CONCATENATE($AK$5,$B62,$C62),BAL!$A$6:$N$133,14,FALSE),0)</f>
        <v>0</v>
      </c>
      <c r="AM62" s="195">
        <f>_xlfn.IFNA(VLOOKUP(CONCATENATE($AM$5,$B62,$C62),'ESP4'!$A$6:$N$135,14,FALSE),0)</f>
        <v>0</v>
      </c>
      <c r="AN62" s="195">
        <f>_xlfn.IFNA(VLOOKUP(CONCATENATE($AN$5,$B62,$C62),'MR2'!$A$6:$N$77,14,FALSE),0)</f>
        <v>0</v>
      </c>
      <c r="AO62" s="195">
        <f>_xlfn.IFNA(VLOOKUP(CONCATENATE($AO$5,$B62,$C62),'BUS4'!$A$6:$N$250,14,FALSE),0)</f>
        <v>0</v>
      </c>
      <c r="AP62" s="195"/>
      <c r="AQ62" s="195">
        <f>_xlfn.IFNA(VLOOKUP(CONCATENATE($AQ$5,$B62,$C62),'DRY2'!$A$6:$O$130,14,FALSE),0)</f>
        <v>0</v>
      </c>
      <c r="AR62" s="195">
        <f>_xlfn.IFNA(VLOOKUP(CONCATENATE($AR$5,$B62,$C62),BAL!$A$6:$N$134,14,FALSE),0)</f>
        <v>0</v>
      </c>
      <c r="AS62" s="195">
        <f>_xlfn.IFNA(VLOOKUP(CONCATENATE($AS$5,$B62,$C62),SC!$A$6:$O$135,14,FALSE),0)</f>
        <v>0</v>
      </c>
      <c r="AT62" s="195">
        <f>_xlfn.IFNA(VLOOKUP(CONCATENATE($AT$5,$B62,$C62),'MR1'!$A$6:$N$135,14,FALSE),0)</f>
        <v>0</v>
      </c>
      <c r="AU62" s="402"/>
      <c r="AV62" s="196" t="e">
        <f>_xlfn.IFNA(VLOOKUP(CONCATENATE($AV$5,$B62,$C62),#REF!,14,FALSE),0)</f>
        <v>#REF!</v>
      </c>
      <c r="AW62" s="77"/>
    </row>
    <row r="63" spans="1:49" x14ac:dyDescent="0.3">
      <c r="A63" s="822"/>
      <c r="B63" s="29"/>
      <c r="C63" s="30"/>
      <c r="D63" s="30"/>
      <c r="E63" s="30"/>
      <c r="F63" s="31"/>
      <c r="G63" s="32"/>
      <c r="H63" s="33"/>
      <c r="I63" s="34"/>
      <c r="J63" s="32"/>
      <c r="K63" s="194">
        <f>_xlfn.IFNA(VLOOKUP(CONCATENATE($K$5,$B63,$C63),'CAP1'!$A$6:$N$107,14,FALSE),0)</f>
        <v>0</v>
      </c>
      <c r="L63" s="194">
        <f>_xlfn.IFNA(VLOOKUP(CONCATENATE($L$5,$B63,$C63),'ESP1'!$A$6:$N$135,14,FALSE),0)</f>
        <v>0</v>
      </c>
      <c r="M63" s="194">
        <f>_xlfn.IFNA(VLOOKUP(CONCATENATE($M$5,$B63,$C63),WEST!$A$6:$N$95,14,FALSE),0)</f>
        <v>0</v>
      </c>
      <c r="N63" s="194">
        <f>_xlfn.IFNA(VLOOKUP(CONCATENATE($N$5,$B63,$C63),MUR!$A$6:$L$131,14,FALSE),0)</f>
        <v>0</v>
      </c>
      <c r="O63" s="194">
        <f>_xlfn.IFNA(VLOOKUP(CONCATENATE($O$5,$B63,$C63),'SER1'!$A$6:$N$110,14,FALSE),0)</f>
        <v>0</v>
      </c>
      <c r="P63" s="194">
        <f>_xlfn.IFNA(VLOOKUP(CONCATENATE($P$5,$B63,$C63),'BUS1'!$A$6:$N$135,14,FALSE),0)</f>
        <v>0</v>
      </c>
      <c r="Q63" s="708">
        <f>_xlfn.IFNA(VLOOKUP(CONCATENATE($Q$5,$B63,$C63),'OG1'!$A$6:$N$135,14,FALSE),0)</f>
        <v>0</v>
      </c>
      <c r="R63" s="708">
        <f>_xlfn.IFNA(VLOOKUP(CONCATENATE($RR$5,$B63,$C63),'DRY1'!$A$6:$N$133,14,FALSE),0)</f>
        <v>0</v>
      </c>
      <c r="S63" s="708">
        <f>_xlfn.IFNA(VLOOKUP(CONCATENATE($S$5,$B63,$C63),DARD!G67,FALSE),0)</f>
        <v>0</v>
      </c>
      <c r="T63" s="708">
        <f>_xlfn.IFNA(VLOOKUP(CONCATENATE($T$5,$B63,$C63),'HO1'!$A$6:$N$56,14,FALSE),0)</f>
        <v>0</v>
      </c>
      <c r="U63" s="708">
        <f>_xlfn.IFNA(VLOOKUP(CONCATENATE($U$5,$B63,$C63),VIR!$A$6:$N$135,14,FALSE),0)</f>
        <v>0</v>
      </c>
      <c r="V63" s="194">
        <f>_xlfn.IFNA(VLOOKUP(CONCATENATE($V$5,$B63,$C63),'BUS3'!$A$8:$N$135,14,FALSE),0)</f>
        <v>0</v>
      </c>
      <c r="W63" s="194">
        <f>_xlfn.IFNA(VLOOKUP(CONCATENATE($W$5,$B63,$C63),'DRY2'!$A$6:$N$169,14,FALSE),0)</f>
        <v>0</v>
      </c>
      <c r="X63" s="194">
        <f>_xlfn.IFNA(VLOOKUP(CONCATENATE($X$5,$B63,$C63),'OG2'!$A$6:$N$133,14,FALSE),0)</f>
        <v>0</v>
      </c>
      <c r="Y63" s="194">
        <f>_xlfn.IFNA(VLOOKUP(CONCATENATE($Y$5,$B63,$C63),'MR1'!$A$6:$N$133,14,FALSE),0)</f>
        <v>0</v>
      </c>
      <c r="Z63" s="194">
        <f>_xlfn.IFNA(VLOOKUP(CONCATENATE($Z$5,$B63,$C63),BEV!$A$6:$N$124,14,FALSE),0)</f>
        <v>0</v>
      </c>
      <c r="AA63" s="194">
        <f>_xlfn.IFNA(VLOOKUP(CONCATENATE($AA$5,$B63,$C63),'SER2'!$A$6:$N$135,14,FALSE),0)</f>
        <v>0</v>
      </c>
      <c r="AB63" s="194"/>
      <c r="AC63" s="194">
        <f>_xlfn.IFNA(VLOOKUP(CONCATENATE($AC$5,$B63,$C63),VIR!$A$6:$O$129,14,FALSE),0)</f>
        <v>0</v>
      </c>
      <c r="AD63" s="194" cm="1">
        <f t="array" ref="AD63">_xlfn.IFNA(VLOOKUP(CONCATENATE($AD$5,$B63,$C63),BUP58,AD64:AE75,FALSE),0)</f>
        <v>0</v>
      </c>
      <c r="AE63" s="194">
        <f>_xlfn.IFNA(VLOOKUP(CONCATENATE($AE$5,$B63,$C63),'CAP2'!$A$6:$N$135,14,FALSE),0)</f>
        <v>0</v>
      </c>
      <c r="AF63" s="194">
        <f>_xlfn.IFNA(VLOOKUP(CONCATENATE($AF$5,$B63,$C63),FEST!$A$6:$N$135,14,FALSE),0)</f>
        <v>0</v>
      </c>
      <c r="AG63" s="194">
        <f>_xlfn.IFNA(VLOOKUP(CONCATENATE($AG$5,$B63,$C63),'ESP2'!$A$6:$N$131,14,FALSE),0)</f>
        <v>0</v>
      </c>
      <c r="AH63" s="195">
        <f>_xlfn.IFNA(VLOOKUP(CONCATENATE($AG$5,$B63,$C63),'OG2'!$A$6:$N$131,14,FALSE),0)</f>
        <v>0</v>
      </c>
      <c r="AI63" s="195">
        <f>_xlfn.IFNA(VLOOKUP(CONCATENATE($AI$5,$B63,$C63),'BUN2'!$A$6:$N$134,14,FALSE),0)</f>
        <v>0</v>
      </c>
      <c r="AJ63" s="194">
        <f>_xlfn.IFNA(VLOOKUP(CONCATENATE($AJ$5,$B63,$C63),SC!$A$6:$N$135,14,FALSE),0)</f>
        <v>0</v>
      </c>
      <c r="AK63" s="194">
        <f>_xlfn.IFNA(VLOOKUP(CONCATENATE($AK$5,$B63,$C63),'MR3'!$A$6:$N$133,14,FALSE),0)</f>
        <v>0</v>
      </c>
      <c r="AL63" s="195">
        <f>_xlfn.IFNA(VLOOKUP(CONCATENATE($AK$5,$B63,$C63),BAL!$A$6:$N$133,14,FALSE),0)</f>
        <v>0</v>
      </c>
      <c r="AM63" s="195">
        <f>_xlfn.IFNA(VLOOKUP(CONCATENATE($AM$5,$B63,$C63),'ESP4'!$A$6:$N$135,14,FALSE),0)</f>
        <v>0</v>
      </c>
      <c r="AN63" s="195">
        <f>_xlfn.IFNA(VLOOKUP(CONCATENATE($AN$5,$B63,$C63),'MR2'!$A$6:$N$77,14,FALSE),0)</f>
        <v>0</v>
      </c>
      <c r="AO63" s="195">
        <f>_xlfn.IFNA(VLOOKUP(CONCATENATE($AO$5,$B63,$C63),'BUS4'!$A$6:$N$250,14,FALSE),0)</f>
        <v>0</v>
      </c>
      <c r="AP63" s="195"/>
      <c r="AQ63" s="195">
        <f>_xlfn.IFNA(VLOOKUP(CONCATENATE($AQ$5,$B63,$C63),'DRY2'!$A$6:$O$130,14,FALSE),0)</f>
        <v>0</v>
      </c>
      <c r="AR63" s="195">
        <f>_xlfn.IFNA(VLOOKUP(CONCATENATE($AR$5,$B63,$C63),BAL!$A$6:$N$134,14,FALSE),0)</f>
        <v>0</v>
      </c>
      <c r="AS63" s="195">
        <f>_xlfn.IFNA(VLOOKUP(CONCATENATE($AS$5,$B63,$C63),SC!$A$6:$O$135,14,FALSE),0)</f>
        <v>0</v>
      </c>
      <c r="AT63" s="195">
        <f>_xlfn.IFNA(VLOOKUP(CONCATENATE($AT$5,$B63,$C63),'MR1'!$A$6:$N$135,14,FALSE),0)</f>
        <v>0</v>
      </c>
      <c r="AU63" s="402"/>
      <c r="AV63" s="196" t="e">
        <f>_xlfn.IFNA(VLOOKUP(CONCATENATE($AV$5,$B63,$C63),#REF!,14,FALSE),0)</f>
        <v>#REF!</v>
      </c>
      <c r="AW63" s="77"/>
    </row>
    <row r="64" spans="1:49" ht="14.4" thickBot="1" x14ac:dyDescent="0.35">
      <c r="A64" s="822"/>
      <c r="B64" s="222"/>
      <c r="C64" s="223"/>
      <c r="D64" s="223"/>
      <c r="E64" s="223"/>
      <c r="F64" s="224"/>
      <c r="G64" s="225"/>
      <c r="H64" s="226"/>
      <c r="I64" s="227"/>
      <c r="J64" s="225"/>
      <c r="K64" s="194">
        <f>_xlfn.IFNA(VLOOKUP(CONCATENATE($K$5,$B64,$C64),'CAP1'!$A$6:$N$107,14,FALSE),0)</f>
        <v>0</v>
      </c>
      <c r="L64" s="194">
        <f>_xlfn.IFNA(VLOOKUP(CONCATENATE($L$5,$B64,$C64),'ESP1'!$A$6:$N$135,14,FALSE),0)</f>
        <v>0</v>
      </c>
      <c r="M64" s="194">
        <f>_xlfn.IFNA(VLOOKUP(CONCATENATE($M$5,$B64,$C64),WEST!$A$6:$N$95,14,FALSE),0)</f>
        <v>0</v>
      </c>
      <c r="N64" s="194">
        <f>_xlfn.IFNA(VLOOKUP(CONCATENATE($N$5,$B64,$C64),MUR!$A$6:$L$131,14,FALSE),0)</f>
        <v>0</v>
      </c>
      <c r="O64" s="194">
        <f>_xlfn.IFNA(VLOOKUP(CONCATENATE($O$5,$B64,$C64),'SER1'!$A$6:$N$110,14,FALSE),0)</f>
        <v>0</v>
      </c>
      <c r="P64" s="194">
        <f>_xlfn.IFNA(VLOOKUP(CONCATENATE($P$5,$B64,$C64),'BUS1'!$A$6:$N$135,14,FALSE),0)</f>
        <v>0</v>
      </c>
      <c r="Q64" s="708">
        <f>_xlfn.IFNA(VLOOKUP(CONCATENATE($Q$5,$B64,$C64),'OG1'!$A$6:$N$135,14,FALSE),0)</f>
        <v>0</v>
      </c>
      <c r="R64" s="708">
        <f>_xlfn.IFNA(VLOOKUP(CONCATENATE($RR$5,$B64,$C64),'DRY1'!$A$6:$N$133,14,FALSE),0)</f>
        <v>0</v>
      </c>
      <c r="S64" s="708">
        <f>_xlfn.IFNA(VLOOKUP(CONCATENATE($S$5,$B64,$C64),DARD!G68,FALSE),0)</f>
        <v>0</v>
      </c>
      <c r="T64" s="708">
        <f>_xlfn.IFNA(VLOOKUP(CONCATENATE($T$5,$B64,$C64),'HO1'!$A$6:$N$56,14,FALSE),0)</f>
        <v>0</v>
      </c>
      <c r="U64" s="708">
        <f>_xlfn.IFNA(VLOOKUP(CONCATENATE($U$5,$B64,$C64),VIR!$A$6:$N$135,14,FALSE),0)</f>
        <v>0</v>
      </c>
      <c r="V64" s="194">
        <f>_xlfn.IFNA(VLOOKUP(CONCATENATE($V$5,$B64,$C64),'BUS3'!$A$8:$N$135,14,FALSE),0)</f>
        <v>0</v>
      </c>
      <c r="W64" s="194">
        <f>_xlfn.IFNA(VLOOKUP(CONCATENATE($W$5,$B64,$C64),'DRY2'!$A$6:$N$169,14,FALSE),0)</f>
        <v>0</v>
      </c>
      <c r="X64" s="194">
        <f>_xlfn.IFNA(VLOOKUP(CONCATENATE($X$5,$B64,$C64),'OG2'!$A$6:$N$133,14,FALSE),0)</f>
        <v>0</v>
      </c>
      <c r="Y64" s="194">
        <f>_xlfn.IFNA(VLOOKUP(CONCATENATE($Y$5,$B64,$C64),'MR1'!$A$6:$N$133,14,FALSE),0)</f>
        <v>0</v>
      </c>
      <c r="Z64" s="194">
        <f>_xlfn.IFNA(VLOOKUP(CONCATENATE($Z$5,$B64,$C64),BEV!$A$6:$N$124,14,FALSE),0)</f>
        <v>0</v>
      </c>
      <c r="AA64" s="194">
        <f>_xlfn.IFNA(VLOOKUP(CONCATENATE($AA$5,$B64,$C64),'SER2'!$A$6:$N$135,14,FALSE),0)</f>
        <v>0</v>
      </c>
      <c r="AB64" s="194"/>
      <c r="AC64" s="194">
        <f>_xlfn.IFNA(VLOOKUP(CONCATENATE($AC$5,$B64,$C64),VIR!$A$6:$O$129,14,FALSE),0)</f>
        <v>0</v>
      </c>
      <c r="AD64" s="194" cm="1">
        <f t="array" ref="AD64">_xlfn.IFNA(VLOOKUP(CONCATENATE($AD$5,$B64,$C64),BUP59,AD65:AE76,FALSE),0)</f>
        <v>0</v>
      </c>
      <c r="AE64" s="194">
        <f>_xlfn.IFNA(VLOOKUP(CONCATENATE($AE$5,$B64,$C64),'CAP2'!$A$6:$N$135,14,FALSE),0)</f>
        <v>0</v>
      </c>
      <c r="AF64" s="194">
        <f>_xlfn.IFNA(VLOOKUP(CONCATENATE($AF$5,$B64,$C64),FEST!$A$6:$N$135,14,FALSE),0)</f>
        <v>0</v>
      </c>
      <c r="AG64" s="194">
        <f>_xlfn.IFNA(VLOOKUP(CONCATENATE($AG$5,$B64,$C64),'ESP2'!$A$6:$N$131,14,FALSE),0)</f>
        <v>0</v>
      </c>
      <c r="AH64" s="195">
        <f>_xlfn.IFNA(VLOOKUP(CONCATENATE($AG$5,$B64,$C64),'OG2'!$A$6:$N$131,14,FALSE),0)</f>
        <v>0</v>
      </c>
      <c r="AI64" s="195">
        <f>_xlfn.IFNA(VLOOKUP(CONCATENATE($AI$5,$B64,$C64),'BUN2'!$A$6:$N$134,14,FALSE),0)</f>
        <v>0</v>
      </c>
      <c r="AJ64" s="194">
        <f>_xlfn.IFNA(VLOOKUP(CONCATENATE($AJ$5,$B64,$C64),SC!$A$6:$N$135,14,FALSE),0)</f>
        <v>0</v>
      </c>
      <c r="AK64" s="194">
        <f>_xlfn.IFNA(VLOOKUP(CONCATENATE($AK$5,$B64,$C64),'MR3'!$A$6:$N$133,14,FALSE),0)</f>
        <v>0</v>
      </c>
      <c r="AL64" s="195">
        <f>_xlfn.IFNA(VLOOKUP(CONCATENATE($AK$5,$B64,$C64),BAL!$A$6:$N$133,14,FALSE),0)</f>
        <v>0</v>
      </c>
      <c r="AM64" s="195">
        <f>_xlfn.IFNA(VLOOKUP(CONCATENATE($AM$5,$B64,$C64),'ESP4'!$A$6:$N$135,14,FALSE),0)</f>
        <v>0</v>
      </c>
      <c r="AN64" s="195">
        <f>_xlfn.IFNA(VLOOKUP(CONCATENATE($AN$5,$B64,$C64),'MR2'!$A$6:$N$77,14,FALSE),0)</f>
        <v>0</v>
      </c>
      <c r="AO64" s="195">
        <f>_xlfn.IFNA(VLOOKUP(CONCATENATE($AO$5,$B64,$C64),'BUS4'!$A$6:$N$250,14,FALSE),0)</f>
        <v>0</v>
      </c>
      <c r="AP64" s="228">
        <f>_xlfn.IFNA(VLOOKUP(CONCATENATE($AP$5,$B64,$C64),'CAP2'!$A$6:$N$77,14,FALSE),0)</f>
        <v>0</v>
      </c>
      <c r="AQ64" s="228">
        <f>_xlfn.IFNA(VLOOKUP(CONCATENATE($AQ$5,$B64,$C64),'DRY2'!$A$6:$O$130,14,FALSE),0)</f>
        <v>0</v>
      </c>
      <c r="AR64" s="228">
        <f>_xlfn.IFNA(VLOOKUP(CONCATENATE($AR$5,$B64,$C64),BAL!$A$6:$N$134,14,FALSE),0)</f>
        <v>0</v>
      </c>
      <c r="AS64" s="228">
        <f>_xlfn.IFNA(VLOOKUP(CONCATENATE($AS$5,$B64,$C64),SC!$A$6:$O$135,14,FALSE),0)</f>
        <v>0</v>
      </c>
      <c r="AT64" s="228">
        <f>_xlfn.IFNA(VLOOKUP(CONCATENATE($AT$5,$B64,$C64),'MR1'!$A$6:$N$135,14,FALSE),0)</f>
        <v>0</v>
      </c>
      <c r="AU64" s="403"/>
      <c r="AV64" s="229" t="e">
        <f>_xlfn.IFNA(VLOOKUP(CONCATENATE($AV$5,$B64,$C64),#REF!,14,FALSE),0)</f>
        <v>#REF!</v>
      </c>
      <c r="AW64" s="77"/>
    </row>
    <row r="65" spans="1:49" ht="15.6" x14ac:dyDescent="0.3">
      <c r="A65" s="822"/>
      <c r="B65" s="79" t="s">
        <v>40</v>
      </c>
      <c r="C65" s="79"/>
      <c r="D65" s="79"/>
      <c r="E65" s="79"/>
      <c r="F65" s="79"/>
      <c r="G65" s="79"/>
      <c r="H65" s="79"/>
      <c r="I65" s="79"/>
      <c r="J65" s="79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725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77"/>
    </row>
    <row r="66" spans="1:49" x14ac:dyDescent="0.3">
      <c r="AB66" s="5"/>
    </row>
    <row r="69" spans="1:49" x14ac:dyDescent="0.3">
      <c r="B69"/>
      <c r="C69"/>
    </row>
    <row r="70" spans="1:49" x14ac:dyDescent="0.3">
      <c r="B70"/>
      <c r="C70"/>
    </row>
    <row r="71" spans="1:49" x14ac:dyDescent="0.3">
      <c r="B71"/>
      <c r="C71"/>
    </row>
    <row r="72" spans="1:49" x14ac:dyDescent="0.3">
      <c r="B72"/>
      <c r="C72"/>
    </row>
    <row r="73" spans="1:49" x14ac:dyDescent="0.3">
      <c r="B73"/>
      <c r="C73"/>
    </row>
    <row r="74" spans="1:49" x14ac:dyDescent="0.3">
      <c r="B74"/>
      <c r="C74"/>
    </row>
    <row r="75" spans="1:49" x14ac:dyDescent="0.3">
      <c r="B75"/>
      <c r="C75"/>
    </row>
  </sheetData>
  <sortState xmlns:xlrd2="http://schemas.microsoft.com/office/spreadsheetml/2017/richdata2" ref="B6:AV64">
    <sortCondition descending="1" ref="I6:I64"/>
    <sortCondition ref="J6:J64"/>
  </sortState>
  <mergeCells count="90">
    <mergeCell ref="AL1:AL2"/>
    <mergeCell ref="AG1:AG2"/>
    <mergeCell ref="AG3:AG4"/>
    <mergeCell ref="AH1:AH2"/>
    <mergeCell ref="AH3:AH4"/>
    <mergeCell ref="AL3:AL4"/>
    <mergeCell ref="AK1:AK2"/>
    <mergeCell ref="AK3:AK4"/>
    <mergeCell ref="AE1:AE2"/>
    <mergeCell ref="AE3:AE4"/>
    <mergeCell ref="AF3:AF4"/>
    <mergeCell ref="AI3:AI4"/>
    <mergeCell ref="AJ3:AJ4"/>
    <mergeCell ref="AF1:AF2"/>
    <mergeCell ref="AI1:AI2"/>
    <mergeCell ref="AJ1:AJ2"/>
    <mergeCell ref="AM1:AM2"/>
    <mergeCell ref="AM3:AM4"/>
    <mergeCell ref="AS3:AS4"/>
    <mergeCell ref="AT3:AT4"/>
    <mergeCell ref="AV3:AV4"/>
    <mergeCell ref="AU1:AU2"/>
    <mergeCell ref="AU3:AU4"/>
    <mergeCell ref="AV1:AV2"/>
    <mergeCell ref="AN1:AN2"/>
    <mergeCell ref="AN3:AN4"/>
    <mergeCell ref="AO1:AO2"/>
    <mergeCell ref="AO3:AO4"/>
    <mergeCell ref="AP3:AP4"/>
    <mergeCell ref="AQ3:AQ4"/>
    <mergeCell ref="AR3:AR4"/>
    <mergeCell ref="AT1:AT2"/>
    <mergeCell ref="K3:K4"/>
    <mergeCell ref="L3:L4"/>
    <mergeCell ref="M3:M4"/>
    <mergeCell ref="N3:N4"/>
    <mergeCell ref="O3:O4"/>
    <mergeCell ref="R3:R4"/>
    <mergeCell ref="Q3:Q4"/>
    <mergeCell ref="T3:T4"/>
    <mergeCell ref="V3:V4"/>
    <mergeCell ref="U3:U4"/>
    <mergeCell ref="S3:S4"/>
    <mergeCell ref="B1:B2"/>
    <mergeCell ref="C1:C2"/>
    <mergeCell ref="F1:F2"/>
    <mergeCell ref="G1:G4"/>
    <mergeCell ref="B3:B4"/>
    <mergeCell ref="C3:C4"/>
    <mergeCell ref="F3:F4"/>
    <mergeCell ref="D1:D4"/>
    <mergeCell ref="E1:E4"/>
    <mergeCell ref="Z1:Z2"/>
    <mergeCell ref="R1:R2"/>
    <mergeCell ref="N1:N2"/>
    <mergeCell ref="O1:O2"/>
    <mergeCell ref="Y1:Y2"/>
    <mergeCell ref="T1:T2"/>
    <mergeCell ref="AR1:AR2"/>
    <mergeCell ref="AS1:AS2"/>
    <mergeCell ref="H1:H2"/>
    <mergeCell ref="J3:J4"/>
    <mergeCell ref="J1:J2"/>
    <mergeCell ref="W1:W2"/>
    <mergeCell ref="AD1:AD2"/>
    <mergeCell ref="H3:H4"/>
    <mergeCell ref="I3:I4"/>
    <mergeCell ref="P1:P2"/>
    <mergeCell ref="M1:M2"/>
    <mergeCell ref="I1:I2"/>
    <mergeCell ref="K1:K2"/>
    <mergeCell ref="L1:L2"/>
    <mergeCell ref="U1:U2"/>
    <mergeCell ref="Q1:Q2"/>
    <mergeCell ref="A1:A65"/>
    <mergeCell ref="AP1:AP2"/>
    <mergeCell ref="AQ1:AQ2"/>
    <mergeCell ref="V1:V2"/>
    <mergeCell ref="S1:S2"/>
    <mergeCell ref="X1:X2"/>
    <mergeCell ref="W3:W4"/>
    <mergeCell ref="Y3:Y4"/>
    <mergeCell ref="Z3:Z4"/>
    <mergeCell ref="AA3:AA4"/>
    <mergeCell ref="AD3:AD4"/>
    <mergeCell ref="AC3:AC4"/>
    <mergeCell ref="X3:X4"/>
    <mergeCell ref="P3:P4"/>
    <mergeCell ref="AA1:AA2"/>
    <mergeCell ref="AC1:AC2"/>
  </mergeCells>
  <phoneticPr fontId="20" type="noConversion"/>
  <conditionalFormatting sqref="B66:B1048576 B1:B2">
    <cfRule type="duplicateValues" dxfId="127" priority="421"/>
  </conditionalFormatting>
  <conditionalFormatting sqref="C56:C57">
    <cfRule type="duplicateValues" dxfId="126" priority="35"/>
    <cfRule type="duplicateValues" dxfId="125" priority="36"/>
  </conditionalFormatting>
  <conditionalFormatting sqref="C58:C59">
    <cfRule type="duplicateValues" dxfId="124" priority="40"/>
    <cfRule type="duplicateValues" dxfId="123" priority="41"/>
  </conditionalFormatting>
  <conditionalFormatting sqref="C60:C61">
    <cfRule type="duplicateValues" dxfId="122" priority="45"/>
    <cfRule type="duplicateValues" dxfId="121" priority="46"/>
  </conditionalFormatting>
  <conditionalFormatting sqref="C62:C1048576 C1:C55">
    <cfRule type="duplicateValues" dxfId="120" priority="52"/>
    <cfRule type="duplicateValues" dxfId="119" priority="53"/>
  </conditionalFormatting>
  <conditionalFormatting sqref="D1 D5:D1048576">
    <cfRule type="containsText" dxfId="118" priority="3" operator="containsText" text="10">
      <formula>NOT(ISERROR(SEARCH("10",D1)))</formula>
    </cfRule>
  </conditionalFormatting>
  <conditionalFormatting sqref="D43:D64">
    <cfRule type="duplicateValues" dxfId="117" priority="6"/>
    <cfRule type="duplicateValues" dxfId="116" priority="7"/>
  </conditionalFormatting>
  <conditionalFormatting sqref="D64:D1048576 D5:D42 D1">
    <cfRule type="duplicateValues" dxfId="115" priority="855"/>
    <cfRule type="duplicateValues" dxfId="114" priority="856"/>
  </conditionalFormatting>
  <conditionalFormatting sqref="AB6:AB65">
    <cfRule type="cellIs" dxfId="113" priority="1" operator="lessThan">
      <formula>1</formula>
    </cfRule>
  </conditionalFormatting>
  <conditionalFormatting sqref="AC6:AU6">
    <cfRule type="cellIs" dxfId="112" priority="25" operator="lessThan">
      <formula>1</formula>
    </cfRule>
  </conditionalFormatting>
  <conditionalFormatting sqref="AP54:AU60">
    <cfRule type="cellIs" dxfId="111" priority="37" operator="lessThan">
      <formula>1</formula>
    </cfRule>
  </conditionalFormatting>
  <conditionalFormatting sqref="AP61:AV64">
    <cfRule type="cellIs" dxfId="110" priority="47" operator="lessThan">
      <formula>1</formula>
    </cfRule>
  </conditionalFormatting>
  <conditionalFormatting sqref="AR22:AR50 AP22:AQ53 AR51:AU53">
    <cfRule type="cellIs" dxfId="109" priority="54" operator="lessThan">
      <formula>1</formula>
    </cfRule>
  </conditionalFormatting>
  <conditionalFormatting sqref="AV6:AV60 K6:AA64 AP7:AR21 AS7:AU50 AC7:AO64">
    <cfRule type="cellIs" dxfId="108" priority="34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ADF5-BF3F-461C-ADFC-8EE66BDD1AB9}">
  <sheetPr codeName="Sheet9">
    <tabColor rgb="FFFCE4D6"/>
    <pageSetUpPr fitToPage="1"/>
  </sheetPr>
  <dimension ref="A1:CI75"/>
  <sheetViews>
    <sheetView zoomScale="76" zoomScaleNormal="76" zoomScaleSheetLayoutView="90" workbookViewId="0">
      <pane xSplit="10" ySplit="5" topLeftCell="K6" activePane="bottomRight" state="frozen"/>
      <selection pane="topRight" activeCell="J1" sqref="J1"/>
      <selection pane="bottomLeft" activeCell="A6" sqref="A6"/>
      <selection pane="bottomRight" activeCell="N30" sqref="N30"/>
    </sheetView>
  </sheetViews>
  <sheetFormatPr defaultColWidth="26.88671875" defaultRowHeight="13.8" x14ac:dyDescent="0.3"/>
  <cols>
    <col min="1" max="1" width="4.5546875" style="11" bestFit="1" customWidth="1"/>
    <col min="2" max="2" width="18.6640625" style="6" bestFit="1" customWidth="1"/>
    <col min="3" max="3" width="20.44140625" style="6" customWidth="1"/>
    <col min="4" max="4" width="16.44140625" style="6" bestFit="1" customWidth="1"/>
    <col min="5" max="5" width="18" style="6" customWidth="1"/>
    <col min="6" max="6" width="11.33203125" style="11" bestFit="1" customWidth="1"/>
    <col min="7" max="7" width="5.88671875" style="7" bestFit="1" customWidth="1"/>
    <col min="8" max="8" width="14" style="7" bestFit="1" customWidth="1"/>
    <col min="9" max="9" width="8.6640625" style="5" bestFit="1" customWidth="1"/>
    <col min="10" max="10" width="9.5546875" style="2" bestFit="1" customWidth="1"/>
    <col min="11" max="11" width="11" style="4" bestFit="1" customWidth="1"/>
    <col min="12" max="12" width="10.6640625" style="4" bestFit="1" customWidth="1"/>
    <col min="13" max="15" width="11" style="4" bestFit="1" customWidth="1"/>
    <col min="16" max="21" width="11.33203125" style="4" bestFit="1" customWidth="1"/>
    <col min="22" max="24" width="10.6640625" style="4" bestFit="1" customWidth="1"/>
    <col min="25" max="27" width="11.44140625" style="4" bestFit="1" customWidth="1"/>
    <col min="28" max="28" width="11.44140625" style="4" customWidth="1"/>
    <col min="29" max="31" width="11.44140625" style="4" bestFit="1" customWidth="1"/>
    <col min="32" max="34" width="10.6640625" style="4" bestFit="1" customWidth="1"/>
    <col min="35" max="38" width="10.109375" style="4" bestFit="1" customWidth="1"/>
    <col min="39" max="40" width="10.44140625" style="4" bestFit="1" customWidth="1"/>
    <col min="41" max="41" width="10.44140625" style="43" bestFit="1" customWidth="1"/>
    <col min="42" max="42" width="12" style="43" bestFit="1" customWidth="1"/>
    <col min="43" max="43" width="10.6640625" style="4" bestFit="1" customWidth="1"/>
    <col min="44" max="44" width="11" style="43" bestFit="1" customWidth="1"/>
    <col min="45" max="45" width="10.6640625" style="43" bestFit="1" customWidth="1"/>
    <col min="46" max="46" width="11.109375" style="43" bestFit="1" customWidth="1"/>
    <col min="47" max="48" width="11" style="43" bestFit="1" customWidth="1"/>
    <col min="49" max="49" width="22.44140625" style="41" bestFit="1" customWidth="1"/>
    <col min="50" max="16384" width="26.88671875" style="11"/>
  </cols>
  <sheetData>
    <row r="1" spans="1:87" s="9" customFormat="1" ht="12.75" customHeight="1" x14ac:dyDescent="0.25">
      <c r="A1" s="830" t="s">
        <v>183</v>
      </c>
      <c r="B1" s="758" t="s">
        <v>0</v>
      </c>
      <c r="C1" s="758" t="s">
        <v>23</v>
      </c>
      <c r="D1" s="750" t="s">
        <v>251</v>
      </c>
      <c r="E1" s="758" t="s">
        <v>1</v>
      </c>
      <c r="F1" s="758" t="s">
        <v>115</v>
      </c>
      <c r="G1" s="828" t="s">
        <v>3</v>
      </c>
      <c r="H1" s="832" t="s">
        <v>4</v>
      </c>
      <c r="I1" s="758" t="s">
        <v>5</v>
      </c>
      <c r="J1" s="835" t="s">
        <v>45</v>
      </c>
      <c r="K1" s="769" t="s">
        <v>168</v>
      </c>
      <c r="L1" s="771" t="s">
        <v>420</v>
      </c>
      <c r="M1" s="771" t="s">
        <v>424</v>
      </c>
      <c r="N1" s="771" t="s">
        <v>169</v>
      </c>
      <c r="O1" s="771" t="s">
        <v>133</v>
      </c>
      <c r="P1" s="771" t="s">
        <v>47</v>
      </c>
      <c r="Q1" s="771" t="s">
        <v>49</v>
      </c>
      <c r="R1" s="771" t="s">
        <v>134</v>
      </c>
      <c r="S1" s="771" t="s">
        <v>425</v>
      </c>
      <c r="T1" s="771" t="s">
        <v>170</v>
      </c>
      <c r="U1" s="771" t="s">
        <v>426</v>
      </c>
      <c r="V1" s="771" t="s">
        <v>48</v>
      </c>
      <c r="W1" s="771" t="s">
        <v>427</v>
      </c>
      <c r="X1" s="771" t="s">
        <v>51</v>
      </c>
      <c r="Y1" s="771" t="s">
        <v>54</v>
      </c>
      <c r="Z1" s="771" t="s">
        <v>135</v>
      </c>
      <c r="AA1" s="771" t="s">
        <v>50</v>
      </c>
      <c r="AB1" s="771" t="s">
        <v>532</v>
      </c>
      <c r="AC1" s="771" t="s">
        <v>125</v>
      </c>
      <c r="AD1" s="771" t="s">
        <v>428</v>
      </c>
      <c r="AE1" s="771" t="s">
        <v>171</v>
      </c>
      <c r="AF1" s="771" t="s">
        <v>52</v>
      </c>
      <c r="AG1" s="771" t="s">
        <v>55</v>
      </c>
      <c r="AH1" s="771" t="s">
        <v>53</v>
      </c>
      <c r="AI1" s="771" t="s">
        <v>126</v>
      </c>
      <c r="AJ1" s="771" t="s">
        <v>151</v>
      </c>
      <c r="AK1" s="771" t="s">
        <v>172</v>
      </c>
      <c r="AL1" s="771" t="s">
        <v>136</v>
      </c>
      <c r="AM1" s="771" t="s">
        <v>147</v>
      </c>
      <c r="AN1" s="771" t="s">
        <v>173</v>
      </c>
      <c r="AO1" s="771"/>
      <c r="AP1" s="771"/>
      <c r="AQ1" s="771"/>
      <c r="AR1" s="771"/>
      <c r="AS1" s="771"/>
      <c r="AT1" s="771"/>
      <c r="AU1" s="763"/>
      <c r="AV1" s="837"/>
      <c r="AW1" s="35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9" customFormat="1" ht="12.75" customHeight="1" x14ac:dyDescent="0.25">
      <c r="A2" s="830"/>
      <c r="B2" s="750"/>
      <c r="C2" s="750"/>
      <c r="D2" s="750"/>
      <c r="E2" s="750"/>
      <c r="F2" s="750"/>
      <c r="G2" s="829"/>
      <c r="H2" s="833"/>
      <c r="I2" s="750"/>
      <c r="J2" s="834"/>
      <c r="K2" s="770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4"/>
      <c r="AV2" s="838"/>
      <c r="AW2" s="35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s="9" customFormat="1" ht="12.75" customHeight="1" x14ac:dyDescent="0.25">
      <c r="A3" s="830"/>
      <c r="B3" s="750" t="s">
        <v>6</v>
      </c>
      <c r="C3" s="750" t="s">
        <v>7</v>
      </c>
      <c r="D3" s="750" t="s">
        <v>332</v>
      </c>
      <c r="E3" s="750" t="s">
        <v>12</v>
      </c>
      <c r="F3" s="750" t="s">
        <v>8</v>
      </c>
      <c r="G3" s="829"/>
      <c r="H3" s="833" t="s">
        <v>9</v>
      </c>
      <c r="I3" s="750" t="s">
        <v>10</v>
      </c>
      <c r="J3" s="834" t="s">
        <v>11</v>
      </c>
      <c r="K3" s="831">
        <v>45304</v>
      </c>
      <c r="L3" s="762">
        <v>45340</v>
      </c>
      <c r="M3" s="762">
        <v>45346</v>
      </c>
      <c r="N3" s="762">
        <v>45347</v>
      </c>
      <c r="O3" s="762">
        <v>45355</v>
      </c>
      <c r="P3" s="762">
        <v>45361</v>
      </c>
      <c r="Q3" s="836">
        <v>45361</v>
      </c>
      <c r="R3" s="762">
        <v>45367</v>
      </c>
      <c r="S3" s="762">
        <v>45367</v>
      </c>
      <c r="T3" s="762">
        <v>45368</v>
      </c>
      <c r="U3" s="762" t="s">
        <v>421</v>
      </c>
      <c r="V3" s="762" t="s">
        <v>422</v>
      </c>
      <c r="W3" s="762">
        <v>45395</v>
      </c>
      <c r="X3" s="762">
        <v>45403</v>
      </c>
      <c r="Y3" s="762">
        <v>45409</v>
      </c>
      <c r="Z3" s="762">
        <v>45423</v>
      </c>
      <c r="AA3" s="762">
        <v>45438</v>
      </c>
      <c r="AB3" s="762">
        <v>45438</v>
      </c>
      <c r="AC3" s="762">
        <v>45459</v>
      </c>
      <c r="AD3" s="762">
        <v>45459</v>
      </c>
      <c r="AE3" s="762">
        <v>45472</v>
      </c>
      <c r="AF3" s="762">
        <v>45473</v>
      </c>
      <c r="AG3" s="762" t="s">
        <v>423</v>
      </c>
      <c r="AH3" s="762">
        <v>45494</v>
      </c>
      <c r="AI3" s="762">
        <v>45508</v>
      </c>
      <c r="AJ3" s="762">
        <v>45564</v>
      </c>
      <c r="AK3" s="762">
        <v>45564</v>
      </c>
      <c r="AL3" s="762">
        <v>45565</v>
      </c>
      <c r="AM3" s="762">
        <v>45571</v>
      </c>
      <c r="AN3" s="762">
        <v>45585</v>
      </c>
      <c r="AO3" s="762"/>
      <c r="AP3" s="762"/>
      <c r="AQ3" s="762"/>
      <c r="AR3" s="762"/>
      <c r="AS3" s="762"/>
      <c r="AT3" s="762"/>
      <c r="AU3" s="762"/>
      <c r="AV3" s="762"/>
      <c r="AW3" s="35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s="10" customFormat="1" ht="12.75" customHeight="1" x14ac:dyDescent="0.25">
      <c r="A4" s="830"/>
      <c r="B4" s="750"/>
      <c r="C4" s="750"/>
      <c r="D4" s="750"/>
      <c r="E4" s="750"/>
      <c r="F4" s="750"/>
      <c r="G4" s="829"/>
      <c r="H4" s="833"/>
      <c r="I4" s="750"/>
      <c r="J4" s="834"/>
      <c r="K4" s="831"/>
      <c r="L4" s="762"/>
      <c r="M4" s="762"/>
      <c r="N4" s="762"/>
      <c r="O4" s="762"/>
      <c r="P4" s="762"/>
      <c r="Q4" s="836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2"/>
      <c r="AW4" s="36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</row>
    <row r="5" spans="1:87" s="10" customFormat="1" ht="14.4" thickBot="1" x14ac:dyDescent="0.3">
      <c r="A5" s="830"/>
      <c r="B5" s="35"/>
      <c r="C5" s="35"/>
      <c r="D5" s="35"/>
      <c r="E5" s="35"/>
      <c r="F5" s="35"/>
      <c r="G5" s="36"/>
      <c r="H5" s="81" t="s">
        <v>9</v>
      </c>
      <c r="I5" s="82" t="s">
        <v>10</v>
      </c>
      <c r="J5" s="83" t="s">
        <v>11</v>
      </c>
      <c r="K5" s="375" t="s">
        <v>24</v>
      </c>
      <c r="L5" s="376" t="s">
        <v>24</v>
      </c>
      <c r="M5" s="376" t="s">
        <v>24</v>
      </c>
      <c r="N5" s="376" t="s">
        <v>24</v>
      </c>
      <c r="O5" s="376" t="s">
        <v>24</v>
      </c>
      <c r="P5" s="376" t="s">
        <v>24</v>
      </c>
      <c r="Q5" s="376" t="s">
        <v>24</v>
      </c>
      <c r="R5" s="376" t="s">
        <v>24</v>
      </c>
      <c r="S5" s="376" t="s">
        <v>24</v>
      </c>
      <c r="T5" s="376" t="s">
        <v>24</v>
      </c>
      <c r="U5" s="376" t="s">
        <v>24</v>
      </c>
      <c r="V5" s="376" t="s">
        <v>24</v>
      </c>
      <c r="W5" s="376" t="s">
        <v>24</v>
      </c>
      <c r="X5" s="376" t="s">
        <v>24</v>
      </c>
      <c r="Y5" s="376" t="s">
        <v>24</v>
      </c>
      <c r="Z5" s="376" t="s">
        <v>24</v>
      </c>
      <c r="AA5" s="376" t="s">
        <v>24</v>
      </c>
      <c r="AB5" s="376" t="s">
        <v>24</v>
      </c>
      <c r="AC5" s="376" t="s">
        <v>24</v>
      </c>
      <c r="AD5" s="376" t="s">
        <v>24</v>
      </c>
      <c r="AE5" s="376" t="s">
        <v>24</v>
      </c>
      <c r="AF5" s="376" t="s">
        <v>24</v>
      </c>
      <c r="AG5" s="376" t="s">
        <v>24</v>
      </c>
      <c r="AH5" s="376" t="s">
        <v>24</v>
      </c>
      <c r="AI5" s="376" t="s">
        <v>24</v>
      </c>
      <c r="AJ5" s="376" t="s">
        <v>24</v>
      </c>
      <c r="AK5" s="376" t="s">
        <v>24</v>
      </c>
      <c r="AL5" s="377" t="s">
        <v>24</v>
      </c>
      <c r="AM5" s="377" t="s">
        <v>24</v>
      </c>
      <c r="AN5" s="377" t="s">
        <v>24</v>
      </c>
      <c r="AO5" s="377" t="s">
        <v>24</v>
      </c>
      <c r="AP5" s="377" t="s">
        <v>24</v>
      </c>
      <c r="AQ5" s="377" t="s">
        <v>24</v>
      </c>
      <c r="AR5" s="377" t="s">
        <v>24</v>
      </c>
      <c r="AS5" s="377" t="s">
        <v>24</v>
      </c>
      <c r="AT5" s="377" t="s">
        <v>24</v>
      </c>
      <c r="AU5" s="396" t="s">
        <v>24</v>
      </c>
      <c r="AV5" s="400" t="s">
        <v>24</v>
      </c>
      <c r="AW5" s="36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</row>
    <row r="6" spans="1:87" s="1" customFormat="1" x14ac:dyDescent="0.3">
      <c r="A6" s="830"/>
      <c r="B6" s="211" t="s">
        <v>317</v>
      </c>
      <c r="C6" s="212" t="s">
        <v>318</v>
      </c>
      <c r="D6" s="212" t="s">
        <v>318</v>
      </c>
      <c r="E6" s="212" t="s">
        <v>333</v>
      </c>
      <c r="F6" s="213">
        <v>45366</v>
      </c>
      <c r="G6" s="214">
        <v>17</v>
      </c>
      <c r="H6" s="216">
        <f t="shared" ref="H6:H21" si="0">COUNTIF(K6:AV6,"&gt;0")</f>
        <v>0</v>
      </c>
      <c r="I6" s="217">
        <f t="shared" ref="I6:I21" si="1">SUM(K6:AV6)</f>
        <v>0</v>
      </c>
      <c r="J6" s="214">
        <f t="shared" ref="J6:J21" si="2">RANK(I6,$I$6:$I$69)</f>
        <v>5</v>
      </c>
      <c r="K6" s="65">
        <f>_xlfn.IFNA(VLOOKUP(CONCATENATE($K$5,$B6,$C6),'ESP1'!$A$6:$N$135,14,FALSE),0)</f>
        <v>0</v>
      </c>
      <c r="L6" s="65">
        <f>_xlfn.IFNA(VLOOKUP(CONCATENATE($L$5,$B6,$C6),'CAP1'!$A$6:$N$107,14,FALSE),0)</f>
        <v>0</v>
      </c>
      <c r="M6" s="65">
        <f>_xlfn.IFNA(VLOOKUP(CONCATENATE(M$5,$B6,$C6),WEST!$A$6:$N$107,14,FALSE),0)</f>
        <v>0</v>
      </c>
      <c r="N6" s="65">
        <f>_xlfn.IFNA(VLOOKUP(CONCATENATE($N$5,$B6,$C6),MUR!$A$6:$N$95,14,FALSE),0)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0</v>
      </c>
      <c r="Q6" s="65">
        <f>_xlfn.IFNA(VLOOKUP(CONCATENATE($Q$5,$B6,$C6),'OG1'!$A$6:$N$135,14,FALSE),0)</f>
        <v>0</v>
      </c>
      <c r="R6" s="65">
        <f>_xlfn.IFNA(VLOOKUP(CONCATENATE($RR$5,$B6,$C6),'DRY1'!$A$6:$N$133,14,FALSE),0)</f>
        <v>0</v>
      </c>
      <c r="S6" s="65">
        <f>_xlfn.IFNA(VLOOKUP(CONCATENATE($S$5,$B6,$C6),DARD!G7,FALSE),0)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_xlfn.IFNA(VLOOKUP(CONCATENATE($UW$5,$B6,$C6),'BUS2'!$A$8:$N$135,14,FALSE),0)</f>
        <v>0</v>
      </c>
      <c r="W6" s="65">
        <f>_xlfn.IFNA(VLOOKUP(CONCATENATE($W$5,$B6,$C6),BEV!$A$8:$N$135,14,FALSE),0)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_xlfn.IFNA(VLOOKUP(CONCATENATE($Z$5,$B6,$C6),'DRY2'!$A$6:$N$133,14,FALSE),0)</f>
        <v>0</v>
      </c>
      <c r="AA6" s="65">
        <f>_xlfn.IFNA(VLOOKUP(CONCATENATE($AA$5,$B6,$C6),'BUN1'!$A$6:$N$124,14,FALSE),0)</f>
        <v>0</v>
      </c>
      <c r="AB6" s="65">
        <f>_xlfn.IFNA(VLOOKUP(CONCATENATE($AB$5,$B6,$C6),BAL!$A$6:$N$124,14,FALSE),0)</f>
        <v>0</v>
      </c>
      <c r="AC6" s="65">
        <f>_xlfn.IFNA(VLOOKUP(CONCATENATE($AC$5,$B6,$C6),'MR1'!$A$6:$N$135,14,FALSE),0)</f>
        <v>0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5">
        <f>_xlfn.IFNA(VLOOKUP(CONCATENATE($AG$5,$B6,$C6),SC!$A$6:$N$135,14,FALSE),0)</f>
        <v>0</v>
      </c>
      <c r="AH6" s="65">
        <f>_xlfn.IFNA(VLOOKUP(CONCATENATE($AH$5,$B6,$C6),'OG3'!$A$6:$N$131,14,FALSE),0)</f>
        <v>0</v>
      </c>
      <c r="AI6" s="65">
        <f>_xlfn.IFNA(VLOOKUP(CONCATENATE($AI$5,$B6,$C6),'MR2'!$A$6:$N$131,14,FALSE),0)</f>
        <v>0</v>
      </c>
      <c r="AJ6" s="65">
        <f>_xlfn.IFNA(VLOOKUP(CONCATENATE($AJ$5,$B6,$C6),'BUS3'!$A$6:$N$135,14,FALSE),0)</f>
        <v>0</v>
      </c>
      <c r="AK6" s="65">
        <f>_xlfn.IFNA(VLOOKUP(CONCATENATE($AK$5,$B6,$C6),'ESP4'!$A$6:$N$135,14,FALSE),0)</f>
        <v>0</v>
      </c>
      <c r="AL6" s="66">
        <f>_xlfn.IFNA(VLOOKUP(CONCATENATE($AL$5,$B6,$C6),FEST!$A$6:$N$133,14,FALSE),0)</f>
        <v>0</v>
      </c>
      <c r="AM6" s="66">
        <f>_xlfn.IFNA(VLOOKUP(CONCATENATE($AM$5,$B6,$C6),'MR3'!$A$6:$N$133,14,FALSE),0)</f>
        <v>0</v>
      </c>
      <c r="AN6" s="66">
        <f>_xlfn.IFNA(VLOOKUP(CONCATENATE($AN$5,$B6,$C6),'BUS4'!$A$6:$N$133,14,FALSE),0)</f>
        <v>0</v>
      </c>
      <c r="AO6" s="66">
        <f>_xlfn.IFNA(VLOOKUP(CONCATENATE($AO$5,$B6,$C6),'BUS4'!$A$6:$N$250,14,FALSE),0)</f>
        <v>0</v>
      </c>
      <c r="AP6" s="190">
        <f>_xlfn.IFNA(VLOOKUP(CONCATENATE($AP$5,$B6,$C6),'Spare '!$A$6:$N$77,14,FALSE),0)</f>
        <v>0</v>
      </c>
      <c r="AQ6" s="606">
        <f>_xlfn.IFNA(VLOOKUP(CONCATENATE($AQ$5,$B6,$C6),SC!$A$6:$O$255,14,FALSE),0)</f>
        <v>0</v>
      </c>
      <c r="AR6" s="190">
        <f>_xlfn.IFNA(VLOOKUP(CONCATENATE($AR$5,$B6,$C6),BAL!$A$6:$N$134,14,FALSE),0)</f>
        <v>0</v>
      </c>
      <c r="AS6" s="606">
        <f>_xlfn.IFNA(VLOOKUP(CONCATENATE($AS$5,$B6,$C6),'MR2'!$A$6:$N$135,14,FALSE),0)</f>
        <v>0</v>
      </c>
      <c r="AT6" s="190"/>
      <c r="AU6" s="397"/>
      <c r="AV6" s="191"/>
      <c r="AW6" s="35"/>
    </row>
    <row r="7" spans="1:87" s="1" customFormat="1" x14ac:dyDescent="0.3">
      <c r="A7" s="830"/>
      <c r="B7" s="84" t="s">
        <v>227</v>
      </c>
      <c r="C7" s="26" t="s">
        <v>228</v>
      </c>
      <c r="D7" s="26" t="s">
        <v>228</v>
      </c>
      <c r="E7" s="26" t="s">
        <v>237</v>
      </c>
      <c r="F7" s="27">
        <v>45366</v>
      </c>
      <c r="G7" s="28">
        <v>22</v>
      </c>
      <c r="H7" s="21">
        <f t="shared" si="0"/>
        <v>0</v>
      </c>
      <c r="I7" s="25">
        <f t="shared" si="1"/>
        <v>0</v>
      </c>
      <c r="J7" s="24">
        <f t="shared" si="2"/>
        <v>5</v>
      </c>
      <c r="K7" s="65">
        <f>_xlfn.IFNA(VLOOKUP(CONCATENATE($K$5,$B7,$C7),'ESP1'!$A$6:$N$135,14,FALSE),0)</f>
        <v>0</v>
      </c>
      <c r="L7" s="65">
        <f>_xlfn.IFNA(VLOOKUP(CONCATENATE($L$5,$B7,$C7),'CAP1'!$A$6:$N$107,14,FALSE),0)</f>
        <v>0</v>
      </c>
      <c r="M7" s="65">
        <f>_xlfn.IFNA(VLOOKUP(CONCATENATE(M$5,$B7,$C7),WEST!$A$6:$N$107,14,FALSE),0)</f>
        <v>0</v>
      </c>
      <c r="N7" s="65">
        <f>_xlfn.IFNA(VLOOKUP(CONCATENATE($N$5,$B7,$C7),MUR!$A$6:$N$95,14,FALSE),0)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_xlfn.IFNA(VLOOKUP(CONCATENATE($RR$5,$B7,$C7),'DRY1'!$A$6:$N$133,14,FALSE),0)</f>
        <v>0</v>
      </c>
      <c r="S7" s="65">
        <f>_xlfn.IFNA(VLOOKUP(CONCATENATE($S$5,$B7,$C7),DARD!G8,FALSE),0)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_xlfn.IFNA(VLOOKUP(CONCATENATE($UW$5,$B7,$C7),'BUS2'!$A$8:$N$135,14,FALSE),0)</f>
        <v>0</v>
      </c>
      <c r="W7" s="65">
        <f>_xlfn.IFNA(VLOOKUP(CONCATENATE($W$5,$B7,$C7),BEV!$A$8:$N$135,14,FALSE),0)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_xlfn.IFNA(VLOOKUP(CONCATENATE($Z$5,$B7,$C7),'DRY2'!$A$6:$N$133,14,FALSE),0)</f>
        <v>0</v>
      </c>
      <c r="AA7" s="65">
        <f>_xlfn.IFNA(VLOOKUP(CONCATENATE($AA$5,$B7,$C7),'BUN1'!$A$6:$N$124,14,FALSE),0)</f>
        <v>0</v>
      </c>
      <c r="AB7" s="65">
        <f>_xlfn.IFNA(VLOOKUP(CONCATENATE($AB$5,$B7,$C7),BAL!$A$6:$N$124,14,FALSE),0)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5">
        <f>_xlfn.IFNA(VLOOKUP(CONCATENATE($AG$5,$B7,$C7),SC!$A$6:$N$135,14,FALSE),0)</f>
        <v>0</v>
      </c>
      <c r="AH7" s="65">
        <f>_xlfn.IFNA(VLOOKUP(CONCATENATE($AH$5,$B7,$C7),'OG3'!$A$6:$N$131,14,FALSE),0)</f>
        <v>0</v>
      </c>
      <c r="AI7" s="65">
        <f>_xlfn.IFNA(VLOOKUP(CONCATENATE($AI$5,$B7,$C7),'MR2'!$A$6:$N$131,14,FALSE),0)</f>
        <v>0</v>
      </c>
      <c r="AJ7" s="65">
        <f>_xlfn.IFNA(VLOOKUP(CONCATENATE($AJ$5,$B7,$C7),'BUS3'!$A$6:$N$135,14,FALSE),0)</f>
        <v>0</v>
      </c>
      <c r="AK7" s="65">
        <f>_xlfn.IFNA(VLOOKUP(CONCATENATE($AK$5,$B7,$C7),'ESP4'!$A$6:$N$135,14,FALSE),0)</f>
        <v>0</v>
      </c>
      <c r="AL7" s="66">
        <f>_xlfn.IFNA(VLOOKUP(CONCATENATE($AL$5,$B7,$C7),FEST!$A$6:$N$133,14,FALSE),0)</f>
        <v>0</v>
      </c>
      <c r="AM7" s="66">
        <f>_xlfn.IFNA(VLOOKUP(CONCATENATE($AM$5,$B7,$C7),'MR3'!$A$6:$N$133,14,FALSE),0)</f>
        <v>0</v>
      </c>
      <c r="AN7" s="66">
        <f>_xlfn.IFNA(VLOOKUP(CONCATENATE($AN$5,$B7,$C7),'BUS4'!$A$6:$N$133,14,FALSE),0)</f>
        <v>0</v>
      </c>
      <c r="AO7" s="66">
        <f>_xlfn.IFNA(VLOOKUP(CONCATENATE($AO$5,$B7,$C7),'BUS4'!$A$6:$N$250,14,FALSE),0)</f>
        <v>0</v>
      </c>
      <c r="AP7" s="66">
        <f>_xlfn.IFNA(VLOOKUP(CONCATENATE($AP$5,$B7,$C7),'Spare '!$A$6:$N$77,14,FALSE),0)</f>
        <v>0</v>
      </c>
      <c r="AQ7" s="66">
        <f>_xlfn.IFNA(VLOOKUP(CONCATENATE($AQ$5,$B7,$C7),SC!$A$6:$O$255,14,FALSE),0)</f>
        <v>0</v>
      </c>
      <c r="AR7" s="66">
        <f>_xlfn.IFNA(VLOOKUP(CONCATENATE($AR$5,$B7,$C7),BAL!$A$6:$N$134,14,FALSE),0)</f>
        <v>0</v>
      </c>
      <c r="AS7" s="66">
        <f>_xlfn.IFNA(VLOOKUP(CONCATENATE($AS$5,$B7,$C7),'MR2'!$A$6:$N$135,14,FALSE),0)</f>
        <v>0</v>
      </c>
      <c r="AT7" s="66"/>
      <c r="AU7" s="398"/>
      <c r="AV7" s="67"/>
      <c r="AW7" s="35"/>
    </row>
    <row r="8" spans="1:87" s="1" customFormat="1" x14ac:dyDescent="0.3">
      <c r="A8" s="830"/>
      <c r="B8" s="84" t="s">
        <v>319</v>
      </c>
      <c r="C8" s="22" t="s">
        <v>320</v>
      </c>
      <c r="D8" s="22" t="s">
        <v>321</v>
      </c>
      <c r="E8" s="22" t="s">
        <v>334</v>
      </c>
      <c r="F8" s="23">
        <v>45371</v>
      </c>
      <c r="G8" s="24">
        <v>21</v>
      </c>
      <c r="H8" s="21">
        <f t="shared" si="0"/>
        <v>0</v>
      </c>
      <c r="I8" s="25">
        <f t="shared" si="1"/>
        <v>0</v>
      </c>
      <c r="J8" s="24">
        <f t="shared" si="2"/>
        <v>5</v>
      </c>
      <c r="K8" s="65">
        <f>_xlfn.IFNA(VLOOKUP(CONCATENATE($K$5,$B8,$C8),'ESP1'!$A$6:$N$135,14,FALSE),0)</f>
        <v>0</v>
      </c>
      <c r="L8" s="65">
        <f>_xlfn.IFNA(VLOOKUP(CONCATENATE($L$5,$B8,$C8),'CAP1'!$A$6:$N$107,14,FALSE),0)</f>
        <v>0</v>
      </c>
      <c r="M8" s="65">
        <f>_xlfn.IFNA(VLOOKUP(CONCATENATE(M$5,$B8,$C8),WEST!$A$6:$N$107,14,FALSE),0)</f>
        <v>0</v>
      </c>
      <c r="N8" s="65">
        <f>_xlfn.IFNA(VLOOKUP(CONCATENATE($N$5,$B8,$C8),MUR!$A$6:$N$95,14,FALSE),0)</f>
        <v>0</v>
      </c>
      <c r="O8" s="65">
        <f>_xlfn.IFNA(VLOOKUP(CONCATENATE($O$5,$B8,$C8),'SER1'!$A$6:$N$131,14,FALSE),0)</f>
        <v>0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_xlfn.IFNA(VLOOKUP(CONCATENATE($RR$5,$B8,$C8),'DRY1'!$A$6:$N$133,14,FALSE),0)</f>
        <v>0</v>
      </c>
      <c r="S8" s="65">
        <f>_xlfn.IFNA(VLOOKUP(CONCATENATE($S$5,$B8,$C8),DARD!G9,FALSE),0)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0</v>
      </c>
      <c r="V8" s="65">
        <f>_xlfn.IFNA(VLOOKUP(CONCATENATE($UW$5,$B8,$C8),'BUS2'!$A$8:$N$135,14,FALSE),0)</f>
        <v>0</v>
      </c>
      <c r="W8" s="65">
        <f>_xlfn.IFNA(VLOOKUP(CONCATENATE($W$5,$B8,$C8),BEV!$A$8:$N$135,14,FALSE),0)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0</v>
      </c>
      <c r="Z8" s="65">
        <f>_xlfn.IFNA(VLOOKUP(CONCATENATE($Z$5,$B8,$C8),'DRY2'!$A$6:$N$133,14,FALSE),0)</f>
        <v>0</v>
      </c>
      <c r="AA8" s="65">
        <f>_xlfn.IFNA(VLOOKUP(CONCATENATE($AA$5,$B8,$C8),'BUN1'!$A$6:$N$124,14,FALSE),0)</f>
        <v>0</v>
      </c>
      <c r="AB8" s="65">
        <f>_xlfn.IFNA(VLOOKUP(CONCATENATE($AB$5,$B8,$C8),BAL!$A$6:$N$124,14,FALSE),0)</f>
        <v>0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5">
        <f>_xlfn.IFNA(VLOOKUP(CONCATENATE($AG$5,$B8,$C8),SC!$A$6:$N$135,14,FALSE),0)</f>
        <v>0</v>
      </c>
      <c r="AH8" s="65">
        <f>_xlfn.IFNA(VLOOKUP(CONCATENATE($AH$5,$B8,$C8),'OG3'!$A$6:$N$131,14,FALSE),0)</f>
        <v>0</v>
      </c>
      <c r="AI8" s="65">
        <f>_xlfn.IFNA(VLOOKUP(CONCATENATE($AI$5,$B8,$C8),'MR2'!$A$6:$N$131,14,FALSE),0)</f>
        <v>0</v>
      </c>
      <c r="AJ8" s="65">
        <f>_xlfn.IFNA(VLOOKUP(CONCATENATE($AJ$5,$B8,$C8),'BUS3'!$A$6:$N$135,14,FALSE),0)</f>
        <v>0</v>
      </c>
      <c r="AK8" s="65">
        <f>_xlfn.IFNA(VLOOKUP(CONCATENATE($AK$5,$B8,$C8),'ESP4'!$A$6:$N$135,14,FALSE),0)</f>
        <v>0</v>
      </c>
      <c r="AL8" s="66">
        <f>_xlfn.IFNA(VLOOKUP(CONCATENATE($AL$5,$B8,$C8),FEST!$A$6:$N$133,14,FALSE),0)</f>
        <v>0</v>
      </c>
      <c r="AM8" s="66">
        <f>_xlfn.IFNA(VLOOKUP(CONCATENATE($AM$5,$B8,$C8),'MR3'!$A$6:$N$133,14,FALSE),0)</f>
        <v>0</v>
      </c>
      <c r="AN8" s="66">
        <f>_xlfn.IFNA(VLOOKUP(CONCATENATE($AN$5,$B8,$C8),'BUS4'!$A$6:$N$133,14,FALSE),0)</f>
        <v>0</v>
      </c>
      <c r="AO8" s="66">
        <f>_xlfn.IFNA(VLOOKUP(CONCATENATE($AO$5,$B8,$C8),'BUS4'!$A$6:$N$250,14,FALSE),0)</f>
        <v>0</v>
      </c>
      <c r="AP8" s="66">
        <f>_xlfn.IFNA(VLOOKUP(CONCATENATE($AP$5,$B8,$C8),'Spare '!$A$6:$N$77,14,FALSE),0)</f>
        <v>0</v>
      </c>
      <c r="AQ8" s="66">
        <f>_xlfn.IFNA(VLOOKUP(CONCATENATE($AQ$5,$B8,$C8),SC!$A$6:$O$255,14,FALSE),0)</f>
        <v>0</v>
      </c>
      <c r="AR8" s="66">
        <f>_xlfn.IFNA(VLOOKUP(CONCATENATE($AR$5,$B8,$C8),BAL!$A$6:$N$134,14,FALSE),0)</f>
        <v>0</v>
      </c>
      <c r="AS8" s="66">
        <f>_xlfn.IFNA(VLOOKUP(CONCATENATE($AS$5,$B8,$C8),'MR2'!$A$6:$N$135,14,FALSE),0)</f>
        <v>0</v>
      </c>
      <c r="AT8" s="66"/>
      <c r="AU8" s="398"/>
      <c r="AV8" s="67"/>
      <c r="AW8" s="35"/>
    </row>
    <row r="9" spans="1:87" s="1" customFormat="1" x14ac:dyDescent="0.3">
      <c r="A9" s="830"/>
      <c r="B9" s="84" t="s">
        <v>322</v>
      </c>
      <c r="C9" s="22" t="s">
        <v>323</v>
      </c>
      <c r="D9" s="22" t="s">
        <v>324</v>
      </c>
      <c r="E9" s="22" t="s">
        <v>335</v>
      </c>
      <c r="F9" s="23">
        <v>45372</v>
      </c>
      <c r="G9" s="24">
        <v>17</v>
      </c>
      <c r="H9" s="21">
        <f t="shared" si="0"/>
        <v>0</v>
      </c>
      <c r="I9" s="25">
        <f t="shared" si="1"/>
        <v>0</v>
      </c>
      <c r="J9" s="24">
        <f t="shared" si="2"/>
        <v>5</v>
      </c>
      <c r="K9" s="65">
        <f>_xlfn.IFNA(VLOOKUP(CONCATENATE($K$5,$B9,$C9),'ESP1'!$A$6:$N$135,14,FALSE),0)</f>
        <v>0</v>
      </c>
      <c r="L9" s="65">
        <f>_xlfn.IFNA(VLOOKUP(CONCATENATE($L$5,$B9,$C9),'CAP1'!$A$6:$N$107,14,FALSE),0)</f>
        <v>0</v>
      </c>
      <c r="M9" s="65">
        <f>_xlfn.IFNA(VLOOKUP(CONCATENATE(M$5,$B9,$C9),WEST!$A$6:$N$107,14,FALSE),0)</f>
        <v>0</v>
      </c>
      <c r="N9" s="65">
        <f>_xlfn.IFNA(VLOOKUP(CONCATENATE($N$5,$B9,$C9),MUR!$A$6:$N$95,14,FALSE),0)</f>
        <v>0</v>
      </c>
      <c r="O9" s="65">
        <f>_xlfn.IFNA(VLOOKUP(CONCATENATE($O$5,$B9,$C9),'SER1'!$A$6:$N$131,14,FALSE),0)</f>
        <v>0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_xlfn.IFNA(VLOOKUP(CONCATENATE($RR$5,$B9,$C9),'DRY1'!$A$6:$N$133,14,FALSE),0)</f>
        <v>0</v>
      </c>
      <c r="S9" s="65">
        <f>_xlfn.IFNA(VLOOKUP(CONCATENATE($S$5,$B9,$C9),DARD!G10,FALSE),0)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0</v>
      </c>
      <c r="V9" s="65">
        <f>_xlfn.IFNA(VLOOKUP(CONCATENATE($UW$5,$B9,$C9),'BUS2'!$A$8:$N$135,14,FALSE),0)</f>
        <v>0</v>
      </c>
      <c r="W9" s="65">
        <f>_xlfn.IFNA(VLOOKUP(CONCATENATE($W$5,$B9,$C9),BEV!$A$8:$N$135,14,FALSE),0)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0</v>
      </c>
      <c r="Z9" s="65">
        <f>_xlfn.IFNA(VLOOKUP(CONCATENATE($Z$5,$B9,$C9),'DRY2'!$A$6:$N$133,14,FALSE),0)</f>
        <v>0</v>
      </c>
      <c r="AA9" s="65">
        <f>_xlfn.IFNA(VLOOKUP(CONCATENATE($AA$5,$B9,$C9),'BUN1'!$A$6:$N$124,14,FALSE),0)</f>
        <v>0</v>
      </c>
      <c r="AB9" s="65">
        <f>_xlfn.IFNA(VLOOKUP(CONCATENATE($AB$5,$B9,$C9),BAL!$A$6:$N$124,14,FALSE),0)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0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5">
        <f>_xlfn.IFNA(VLOOKUP(CONCATENATE($AG$5,$B9,$C9),SC!$A$6:$N$135,14,FALSE),0)</f>
        <v>0</v>
      </c>
      <c r="AH9" s="65">
        <f>_xlfn.IFNA(VLOOKUP(CONCATENATE($AH$5,$B9,$C9),'OG3'!$A$6:$N$131,14,FALSE),0)</f>
        <v>0</v>
      </c>
      <c r="AI9" s="65">
        <f>_xlfn.IFNA(VLOOKUP(CONCATENATE($AI$5,$B9,$C9),'MR2'!$A$6:$N$131,14,FALSE),0)</f>
        <v>0</v>
      </c>
      <c r="AJ9" s="65">
        <f>_xlfn.IFNA(VLOOKUP(CONCATENATE($AJ$5,$B9,$C9),'BUS3'!$A$6:$N$135,14,FALSE),0)</f>
        <v>0</v>
      </c>
      <c r="AK9" s="65">
        <f>_xlfn.IFNA(VLOOKUP(CONCATENATE($AK$5,$B9,$C9),'ESP4'!$A$6:$N$135,14,FALSE),0)</f>
        <v>0</v>
      </c>
      <c r="AL9" s="66">
        <f>_xlfn.IFNA(VLOOKUP(CONCATENATE($AL$5,$B9,$C9),FEST!$A$6:$N$133,14,FALSE),0)</f>
        <v>0</v>
      </c>
      <c r="AM9" s="66">
        <f>_xlfn.IFNA(VLOOKUP(CONCATENATE($AM$5,$B9,$C9),'MR3'!$A$6:$N$133,14,FALSE),0)</f>
        <v>0</v>
      </c>
      <c r="AN9" s="66">
        <f>_xlfn.IFNA(VLOOKUP(CONCATENATE($AN$5,$B9,$C9),'BUS4'!$A$6:$N$133,14,FALSE),0)</f>
        <v>0</v>
      </c>
      <c r="AO9" s="66">
        <f>_xlfn.IFNA(VLOOKUP(CONCATENATE($AO$5,$B9,$C9),'MR3'!$A$6:$N$77,14,FALSE),0)</f>
        <v>0</v>
      </c>
      <c r="AP9" s="66">
        <f>_xlfn.IFNA(VLOOKUP(CONCATENATE($AP$5,$B9,$C9),'BUS4'!$A$6:$N$250,14,FALSE),0)</f>
        <v>0</v>
      </c>
      <c r="AQ9" s="66">
        <f>_xlfn.IFNA(VLOOKUP(CONCATENATE($AQ$5,$B9,$C9),SC!$A$6:$O$255,14,FALSE),0)</f>
        <v>0</v>
      </c>
      <c r="AR9" s="66">
        <f>_xlfn.IFNA(VLOOKUP(CONCATENATE($AR$5,$B9,$C9),BAL!$A$6:$N$134,14,FALSE),0)</f>
        <v>0</v>
      </c>
      <c r="AS9" s="66">
        <f>_xlfn.IFNA(VLOOKUP(CONCATENATE($AS$5,$B9,$C9),'MR2'!$A$6:$N$135,14,FALSE),0)</f>
        <v>0</v>
      </c>
      <c r="AT9" s="66"/>
      <c r="AU9" s="398"/>
      <c r="AV9" s="67"/>
      <c r="AW9" s="35"/>
    </row>
    <row r="10" spans="1:87" x14ac:dyDescent="0.3">
      <c r="A10" s="830"/>
      <c r="B10" s="84" t="s">
        <v>229</v>
      </c>
      <c r="C10" s="22" t="s">
        <v>230</v>
      </c>
      <c r="D10" s="22"/>
      <c r="E10" s="22" t="s">
        <v>223</v>
      </c>
      <c r="F10" s="23">
        <v>45375</v>
      </c>
      <c r="G10" s="24">
        <v>21</v>
      </c>
      <c r="H10" s="21">
        <f t="shared" si="0"/>
        <v>0</v>
      </c>
      <c r="I10" s="25">
        <f t="shared" si="1"/>
        <v>0</v>
      </c>
      <c r="J10" s="24">
        <f t="shared" si="2"/>
        <v>5</v>
      </c>
      <c r="K10" s="65">
        <f>_xlfn.IFNA(VLOOKUP(CONCATENATE($K$5,$B10,$C10),'ESP1'!$A$6:$N$135,14,FALSE),0)</f>
        <v>0</v>
      </c>
      <c r="L10" s="65">
        <f>_xlfn.IFNA(VLOOKUP(CONCATENATE($L$5,$B10,$C10),'CAP1'!$A$6:$N$107,14,FALSE),0)</f>
        <v>0</v>
      </c>
      <c r="M10" s="65">
        <f>_xlfn.IFNA(VLOOKUP(CONCATENATE(M$5,$B10,$C10),WEST!$A$6:$N$107,14,FALSE),0)</f>
        <v>0</v>
      </c>
      <c r="N10" s="65">
        <f>_xlfn.IFNA(VLOOKUP(CONCATENATE($N$5,$B10,$C10),MUR!$A$6:$N$95,14,FALSE),0)</f>
        <v>0</v>
      </c>
      <c r="O10" s="65">
        <f>_xlfn.IFNA(VLOOKUP(CONCATENATE($O$5,$B10,$C10),'SER1'!$A$6:$N$110,14,FALSE),0)</f>
        <v>0</v>
      </c>
      <c r="P10" s="65">
        <f>_xlfn.IFNA(VLOOKUP(CONCATENATE($P$5,$B10,$C10),'BUS1'!$A$6:$N$135,14,FALSE),0)</f>
        <v>0</v>
      </c>
      <c r="Q10" s="65">
        <f>_xlfn.IFNA(VLOOKUP(CONCATENATE($Q$5,$B10,$C10),'OG1'!$A$6:$N$135,14,FALSE),0)</f>
        <v>0</v>
      </c>
      <c r="R10" s="65">
        <f>_xlfn.IFNA(VLOOKUP(CONCATENATE($RR$5,$B10,$C10),'DRY1'!$A$6:$N$133,14,FALSE),0)</f>
        <v>0</v>
      </c>
      <c r="S10" s="65">
        <f>_xlfn.IFNA(VLOOKUP(CONCATENATE($S$5,$B10,$C10),DARD!G11,FALSE),0)</f>
        <v>0</v>
      </c>
      <c r="T10" s="65">
        <f>_xlfn.IFNA(VLOOKUP(CONCATENATE($T$5,$B10,$C10),'DRY1'!$A$6:$N$135,14,FALSE),0)</f>
        <v>0</v>
      </c>
      <c r="U10" s="65">
        <f>_xlfn.IFNA(VLOOKUP(CONCATENATE($U$5,$B10,$C10),'HO1'!$A$8:$N$135,14,FALSE),0)</f>
        <v>0</v>
      </c>
      <c r="V10" s="65">
        <f>_xlfn.IFNA(VLOOKUP(CONCATENATE($V$5,$B10,$C10),'BUS3'!$A$8:$N$135,14,FALSE),0)</f>
        <v>0</v>
      </c>
      <c r="W10" s="65">
        <f>_xlfn.IFNA(VLOOKUP(CONCATENATE($W$5,$B10,$C10),'DRY2'!$A$6:$N$169,14,FALSE),0)</f>
        <v>0</v>
      </c>
      <c r="X10" s="65">
        <f>_xlfn.IFNA(VLOOKUP(CONCATENATE($X$5,$B10,$C10),'OG2'!$A$6:$N$133,14,FALSE),0)</f>
        <v>0</v>
      </c>
      <c r="Y10" s="65">
        <f>_xlfn.IFNA(VLOOKUP(CONCATENATE($Y$5,$B10,$C10),'MR1'!$A$6:$N$133,14,FALSE),0)</f>
        <v>0</v>
      </c>
      <c r="Z10" s="65">
        <f>_xlfn.IFNA(VLOOKUP(CONCATENATE($Z$5,$B10,$C10),BEV!$A$6:$N$124,14,FALSE),0)</f>
        <v>0</v>
      </c>
      <c r="AA10" s="65">
        <f>_xlfn.IFNA(VLOOKUP(CONCATENATE($AA$5,$B10,$C10),'SER2'!$A$6:$N$135,14,FALSE),0)</f>
        <v>0</v>
      </c>
      <c r="AB10" s="65">
        <f>_xlfn.IFNA(VLOOKUP(CONCATENATE($AB$5,$B10,$C10),BAL!$A$6:$N$124,14,FALSE),0)</f>
        <v>0</v>
      </c>
      <c r="AC10" s="65">
        <f>_xlfn.IFNA(VLOOKUP(CONCATENATE($AC$5,$B10,$C10),VIR!$A$6:$O$129,14,FALSE),0)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5">
        <f>_xlfn.IFNA(VLOOKUP(CONCATENATE($AG$5,$B10,$C10),SC!$A$6:$N$135,14,FALSE),0)</f>
        <v>0</v>
      </c>
      <c r="AH10" s="65">
        <f>_xlfn.IFNA(VLOOKUP(CONCATENATE($AH$5,$B10,$C10),'OG3'!$A$6:$N$131,14,FALSE),0)</f>
        <v>0</v>
      </c>
      <c r="AI10" s="65">
        <f>_xlfn.IFNA(VLOOKUP(CONCATENATE($AI$5,$B10,$C10),'MR2'!$A$6:$N$131,14,FALSE),0)</f>
        <v>0</v>
      </c>
      <c r="AJ10" s="65">
        <f>_xlfn.IFNA(VLOOKUP(CONCATENATE($AJ$5,$B10,$C10),'BUS3'!$A$6:$N$135,14,FALSE),0)</f>
        <v>0</v>
      </c>
      <c r="AK10" s="65">
        <f>_xlfn.IFNA(VLOOKUP(CONCATENATE($AK$5,$B10,$C10),'ESP4'!$A$6:$N$135,14,FALSE),0)</f>
        <v>0</v>
      </c>
      <c r="AL10" s="66">
        <f>_xlfn.IFNA(VLOOKUP(CONCATENATE($AL$5,$B10,$C10),FEST!$A$6:$N$133,14,FALSE),0)</f>
        <v>0</v>
      </c>
      <c r="AM10" s="66">
        <f>_xlfn.IFNA(VLOOKUP(CONCATENATE($AM$5,$B10,$C10),'MR3'!$A$6:$N$133,14,FALSE),0)</f>
        <v>0</v>
      </c>
      <c r="AN10" s="66">
        <f>_xlfn.IFNA(VLOOKUP(CONCATENATE($AN$5,$B10,$C10),'BUS4'!$A$6:$N$133,14,FALSE),0)</f>
        <v>0</v>
      </c>
      <c r="AO10" s="66">
        <f>_xlfn.IFNA(VLOOKUP(CONCATENATE($AO$5,$B10,$C10),'BUS4'!$A$6:$N$250,14,FALSE),0)</f>
        <v>0</v>
      </c>
      <c r="AP10" s="66">
        <f>_xlfn.IFNA(VLOOKUP(CONCATENATE($AP$5,$B10,$C10),'Spare '!$A$6:$N$77,14,FALSE),0)</f>
        <v>0</v>
      </c>
      <c r="AQ10" s="66">
        <f>_xlfn.IFNA(VLOOKUP(CONCATENATE($AQ$5,$B10,$C10),SC!$A$6:$O$255,14,FALSE),0)</f>
        <v>0</v>
      </c>
      <c r="AR10" s="66">
        <f>_xlfn.IFNA(VLOOKUP(CONCATENATE($AR$5,$B10,$C10),BAL!$A$6:$N$134,14,FALSE),0)</f>
        <v>0</v>
      </c>
      <c r="AS10" s="66">
        <f>_xlfn.IFNA(VLOOKUP(CONCATENATE($AS$5,$B10,$C10),'MR2'!$A$6:$N$135,14,FALSE),0)</f>
        <v>0</v>
      </c>
      <c r="AT10" s="66"/>
      <c r="AU10" s="398"/>
      <c r="AV10" s="67"/>
      <c r="AW10" s="35"/>
    </row>
    <row r="11" spans="1:87" x14ac:dyDescent="0.3">
      <c r="A11" s="830"/>
      <c r="B11" s="84" t="s">
        <v>325</v>
      </c>
      <c r="C11" s="22" t="s">
        <v>326</v>
      </c>
      <c r="D11" s="22"/>
      <c r="E11" s="22" t="s">
        <v>223</v>
      </c>
      <c r="F11" s="23">
        <v>45380</v>
      </c>
      <c r="G11" s="24">
        <v>21</v>
      </c>
      <c r="H11" s="21">
        <f t="shared" si="0"/>
        <v>0</v>
      </c>
      <c r="I11" s="25">
        <f t="shared" si="1"/>
        <v>0</v>
      </c>
      <c r="J11" s="24">
        <f t="shared" si="2"/>
        <v>5</v>
      </c>
      <c r="K11" s="65">
        <f>_xlfn.IFNA(VLOOKUP(CONCATENATE($K$5,$B11,$C11),'ESP1'!$A$6:$N$135,14,FALSE),0)</f>
        <v>0</v>
      </c>
      <c r="L11" s="65">
        <f>_xlfn.IFNA(VLOOKUP(CONCATENATE($L$5,$B11,$C11),'CAP1'!$A$6:$N$107,14,FALSE),0)</f>
        <v>0</v>
      </c>
      <c r="M11" s="65">
        <f>_xlfn.IFNA(VLOOKUP(CONCATENATE(M$5,$B11,$C11),WEST!$A$6:$N$107,14,FALSE),0)</f>
        <v>0</v>
      </c>
      <c r="N11" s="65">
        <f>_xlfn.IFNA(VLOOKUP(CONCATENATE($N$5,$B11,$C11),MUR!$A$6:$N$95,14,FALSE),0)</f>
        <v>0</v>
      </c>
      <c r="O11" s="65">
        <f>_xlfn.IFNA(VLOOKUP(CONCATENATE($O$5,$B11,$C11),'SER1'!$A$6:$N$110,14,FALSE),0)</f>
        <v>0</v>
      </c>
      <c r="P11" s="65">
        <f>_xlfn.IFNA(VLOOKUP(CONCATENATE($P$5,$B11,$C11),'BUS1'!$A$6:$N$135,14,FALSE),0)</f>
        <v>0</v>
      </c>
      <c r="Q11" s="65">
        <f>_xlfn.IFNA(VLOOKUP(CONCATENATE($Q$5,$B11,$C11),'OG1'!$A$6:$N$135,14,FALSE),0)</f>
        <v>0</v>
      </c>
      <c r="R11" s="65">
        <f>_xlfn.IFNA(VLOOKUP(CONCATENATE($RR$5,$B11,$C11),'DRY1'!$A$6:$N$133,14,FALSE),0)</f>
        <v>0</v>
      </c>
      <c r="S11" s="65">
        <f>_xlfn.IFNA(VLOOKUP(CONCATENATE($S$5,$B11,$C11),DARD!G12,FALSE),0)</f>
        <v>0</v>
      </c>
      <c r="T11" s="65">
        <f>_xlfn.IFNA(VLOOKUP(CONCATENATE($T$5,$B11,$C11),'DRY1'!$A$6:$N$135,14,FALSE),0)</f>
        <v>0</v>
      </c>
      <c r="U11" s="65">
        <f>_xlfn.IFNA(VLOOKUP(CONCATENATE($U$5,$B11,$C11),'HO1'!$A$8:$N$135,14,FALSE),0)</f>
        <v>0</v>
      </c>
      <c r="V11" s="65">
        <f>_xlfn.IFNA(VLOOKUP(CONCATENATE($V$5,$B11,$C11),'BUS3'!$A$8:$N$135,14,FALSE),0)</f>
        <v>0</v>
      </c>
      <c r="W11" s="65">
        <f>_xlfn.IFNA(VLOOKUP(CONCATENATE($W$5,$B11,$C11),'DRY2'!$A$6:$N$169,14,FALSE),0)</f>
        <v>0</v>
      </c>
      <c r="X11" s="65">
        <f>_xlfn.IFNA(VLOOKUP(CONCATENATE($X$5,$B11,$C11),'OG2'!$A$6:$N$133,14,FALSE),0)</f>
        <v>0</v>
      </c>
      <c r="Y11" s="65">
        <f>_xlfn.IFNA(VLOOKUP(CONCATENATE($Y$5,$B11,$C11),'MR1'!$A$6:$N$133,14,FALSE),0)</f>
        <v>0</v>
      </c>
      <c r="Z11" s="65">
        <f>_xlfn.IFNA(VLOOKUP(CONCATENATE($Z$5,$B11,$C11),BEV!$A$6:$N$124,14,FALSE),0)</f>
        <v>0</v>
      </c>
      <c r="AA11" s="65">
        <f>_xlfn.IFNA(VLOOKUP(CONCATENATE($AA$5,$B11,$C11),'SER2'!$A$6:$N$135,14,FALSE),0)</f>
        <v>0</v>
      </c>
      <c r="AB11" s="65">
        <f>_xlfn.IFNA(VLOOKUP(CONCATENATE($AB$5,$B11,$C11),BAL!$A$6:$N$124,14,FALSE),0)</f>
        <v>0</v>
      </c>
      <c r="AC11" s="65">
        <f>_xlfn.IFNA(VLOOKUP(CONCATENATE($AC$5,$B11,$C11),VIR!$A$6:$O$129,14,FALSE),0)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5">
        <f>_xlfn.IFNA(VLOOKUP(CONCATENATE($AG$5,$B11,$C11),SC!$A$6:$N$135,14,FALSE),0)</f>
        <v>0</v>
      </c>
      <c r="AH11" s="65">
        <f>_xlfn.IFNA(VLOOKUP(CONCATENATE($AH$5,$B11,$C11),'OG3'!$A$6:$N$131,14,FALSE),0)</f>
        <v>0</v>
      </c>
      <c r="AI11" s="65">
        <f>_xlfn.IFNA(VLOOKUP(CONCATENATE($AI$5,$B11,$C11),'MR2'!$A$6:$N$131,14,FALSE),0)</f>
        <v>0</v>
      </c>
      <c r="AJ11" s="65">
        <f>_xlfn.IFNA(VLOOKUP(CONCATENATE($AJ$5,$B11,$C11),'BUS3'!$A$6:$N$135,14,FALSE),0)</f>
        <v>0</v>
      </c>
      <c r="AK11" s="65">
        <f>_xlfn.IFNA(VLOOKUP(CONCATENATE($AK$5,$B11,$C11),'ESP4'!$A$6:$N$135,14,FALSE),0)</f>
        <v>0</v>
      </c>
      <c r="AL11" s="66">
        <f>_xlfn.IFNA(VLOOKUP(CONCATENATE($AL$5,$B11,$C11),FEST!$A$6:$N$133,14,FALSE),0)</f>
        <v>0</v>
      </c>
      <c r="AM11" s="66">
        <f>_xlfn.IFNA(VLOOKUP(CONCATENATE($AM$5,$B11,$C11),'MR3'!$A$6:$N$133,14,FALSE),0)</f>
        <v>0</v>
      </c>
      <c r="AN11" s="66">
        <f>_xlfn.IFNA(VLOOKUP(CONCATENATE($AN$5,$B11,$C11),'BUS4'!$A$6:$N$133,14,FALSE),0)</f>
        <v>0</v>
      </c>
      <c r="AO11" s="66">
        <f>_xlfn.IFNA(VLOOKUP(CONCATENATE($AO$5,$B11,$C11),'BUS4'!$A$6:$N$250,14,FALSE),0)</f>
        <v>0</v>
      </c>
      <c r="AP11" s="66">
        <f>_xlfn.IFNA(VLOOKUP(CONCATENATE($AP$5,$B11,$C11),'Spare '!$A$6:$N$77,14,FALSE),0)</f>
        <v>0</v>
      </c>
      <c r="AQ11" s="66">
        <f>_xlfn.IFNA(VLOOKUP(CONCATENATE($AQ$5,$B11,$C11),SC!$A$6:$O$255,14,FALSE),0)</f>
        <v>0</v>
      </c>
      <c r="AR11" s="66">
        <f>_xlfn.IFNA(VLOOKUP(CONCATENATE($AR$5,$B11,$C11),BAL!$A$6:$N$134,14,FALSE),0)</f>
        <v>0</v>
      </c>
      <c r="AS11" s="66">
        <f>_xlfn.IFNA(VLOOKUP(CONCATENATE($AS$5,$B11,$C11),'MR2'!$A$6:$N$135,14,FALSE),0)</f>
        <v>0</v>
      </c>
      <c r="AT11" s="66"/>
      <c r="AU11" s="398"/>
      <c r="AV11" s="67"/>
      <c r="AW11" s="63"/>
    </row>
    <row r="12" spans="1:87" x14ac:dyDescent="0.3">
      <c r="A12" s="830"/>
      <c r="B12" s="84" t="s">
        <v>325</v>
      </c>
      <c r="C12" s="22" t="s">
        <v>327</v>
      </c>
      <c r="D12" s="22"/>
      <c r="E12" s="22" t="s">
        <v>223</v>
      </c>
      <c r="F12" s="23">
        <v>45380</v>
      </c>
      <c r="G12" s="24">
        <v>21</v>
      </c>
      <c r="H12" s="21">
        <f t="shared" ref="H12" si="3">COUNTIF(K12:AV12,"&gt;0")</f>
        <v>0</v>
      </c>
      <c r="I12" s="25">
        <f t="shared" ref="I12" si="4">SUM(K12:AV12)</f>
        <v>0</v>
      </c>
      <c r="J12" s="24">
        <f t="shared" ref="J12" si="5">RANK(I12,$I$6:$I$69)</f>
        <v>5</v>
      </c>
      <c r="K12" s="65">
        <f>_xlfn.IFNA(VLOOKUP(CONCATENATE($K$5,$B12,$C12),'ESP1'!$A$6:$N$135,14,FALSE),0)</f>
        <v>0</v>
      </c>
      <c r="L12" s="65">
        <f>_xlfn.IFNA(VLOOKUP(CONCATENATE($L$5,$B12,$C12),'CAP1'!$A$6:$N$107,14,FALSE),0)</f>
        <v>0</v>
      </c>
      <c r="M12" s="65">
        <f>_xlfn.IFNA(VLOOKUP(CONCATENATE(M$5,$B12,$C12),WEST!$A$6:$N$107,14,FALSE),0)</f>
        <v>0</v>
      </c>
      <c r="N12" s="65">
        <f>_xlfn.IFNA(VLOOKUP(CONCATENATE($N$5,$B12,$C12),MUR!$A$6:$N$95,14,FALSE),0)</f>
        <v>0</v>
      </c>
      <c r="O12" s="65">
        <f>_xlfn.IFNA(VLOOKUP(CONCATENATE($O$5,$B12,$C12),'SER1'!$A$6:$N$110,14,FALSE),0)</f>
        <v>0</v>
      </c>
      <c r="P12" s="65">
        <f>_xlfn.IFNA(VLOOKUP(CONCATENATE($P$5,$B12,$C12),'BUS1'!$A$6:$N$135,14,FALSE),0)</f>
        <v>0</v>
      </c>
      <c r="Q12" s="65">
        <f>_xlfn.IFNA(VLOOKUP(CONCATENATE($Q$5,$B12,$C12),'OG1'!$A$6:$N$135,14,FALSE),0)</f>
        <v>0</v>
      </c>
      <c r="R12" s="65">
        <f>_xlfn.IFNA(VLOOKUP(CONCATENATE($RR$5,$B12,$C12),'DRY1'!$A$6:$N$133,14,FALSE),0)</f>
        <v>0</v>
      </c>
      <c r="S12" s="65">
        <f>_xlfn.IFNA(VLOOKUP(CONCATENATE($S$5,$B12,$C12),DARD!G13,FALSE),0)</f>
        <v>0</v>
      </c>
      <c r="T12" s="65">
        <f>_xlfn.IFNA(VLOOKUP(CONCATENATE($T$5,$B12,$C12),'DRY1'!$A$6:$N$135,14,FALSE),0)</f>
        <v>0</v>
      </c>
      <c r="U12" s="65">
        <f>_xlfn.IFNA(VLOOKUP(CONCATENATE($U$5,$B12,$C12),'HO1'!$A$8:$N$135,14,FALSE),0)</f>
        <v>0</v>
      </c>
      <c r="V12" s="65">
        <f>_xlfn.IFNA(VLOOKUP(CONCATENATE($V$5,$B12,$C12),'BUS3'!$A$8:$N$135,14,FALSE),0)</f>
        <v>0</v>
      </c>
      <c r="W12" s="65">
        <f>_xlfn.IFNA(VLOOKUP(CONCATENATE($W$5,$B12,$C12),'DRY2'!$A$6:$N$169,14,FALSE),0)</f>
        <v>0</v>
      </c>
      <c r="X12" s="65">
        <f>_xlfn.IFNA(VLOOKUP(CONCATENATE($X$5,$B12,$C12),'OG2'!$A$6:$N$133,14,FALSE),0)</f>
        <v>0</v>
      </c>
      <c r="Y12" s="65">
        <f>_xlfn.IFNA(VLOOKUP(CONCATENATE($Y$5,$B12,$C12),'MR1'!$A$6:$N$133,14,FALSE),0)</f>
        <v>0</v>
      </c>
      <c r="Z12" s="65">
        <f>_xlfn.IFNA(VLOOKUP(CONCATENATE($Z$5,$B12,$C12),BEV!$A$6:$N$124,14,FALSE),0)</f>
        <v>0</v>
      </c>
      <c r="AA12" s="65">
        <f>_xlfn.IFNA(VLOOKUP(CONCATENATE($AA$5,$B12,$C12),'SER2'!$A$6:$N$135,14,FALSE),0)</f>
        <v>0</v>
      </c>
      <c r="AB12" s="65">
        <f>_xlfn.IFNA(VLOOKUP(CONCATENATE($AB$5,$B12,$C12),BAL!$A$6:$N$124,14,FALSE),0)</f>
        <v>0</v>
      </c>
      <c r="AC12" s="65">
        <f>_xlfn.IFNA(VLOOKUP(CONCATENATE($AC$5,$B12,$C12),VIR!$A$6:$O$129,14,FALSE),0)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5">
        <f>_xlfn.IFNA(VLOOKUP(CONCATENATE($AG$5,$B12,$C12),SC!$A$6:$N$135,14,FALSE),0)</f>
        <v>0</v>
      </c>
      <c r="AH12" s="65">
        <f>_xlfn.IFNA(VLOOKUP(CONCATENATE($AH$5,$B12,$C12),'OG3'!$A$6:$N$131,14,FALSE),0)</f>
        <v>0</v>
      </c>
      <c r="AI12" s="65">
        <f>_xlfn.IFNA(VLOOKUP(CONCATENATE($AI$5,$B12,$C12),'MR2'!$A$6:$N$131,14,FALSE),0)</f>
        <v>0</v>
      </c>
      <c r="AJ12" s="65">
        <f>_xlfn.IFNA(VLOOKUP(CONCATENATE($AJ$5,$B12,$C12),'BUS3'!$A$6:$N$135,14,FALSE),0)</f>
        <v>0</v>
      </c>
      <c r="AK12" s="65">
        <f>_xlfn.IFNA(VLOOKUP(CONCATENATE($AK$5,$B12,$C12),'ESP4'!$A$6:$N$135,14,FALSE),0)</f>
        <v>0</v>
      </c>
      <c r="AL12" s="66">
        <f>_xlfn.IFNA(VLOOKUP(CONCATENATE($AL$5,$B12,$C12),FEST!$A$6:$N$133,14,FALSE),0)</f>
        <v>0</v>
      </c>
      <c r="AM12" s="66">
        <f>_xlfn.IFNA(VLOOKUP(CONCATENATE($AM$5,$B12,$C12),'MR3'!$A$6:$N$133,14,FALSE),0)</f>
        <v>0</v>
      </c>
      <c r="AN12" s="66">
        <f>_xlfn.IFNA(VLOOKUP(CONCATENATE($AN$5,$B12,$C12),'BUS4'!$A$6:$N$133,14,FALSE),0)</f>
        <v>0</v>
      </c>
      <c r="AO12" s="66">
        <f>_xlfn.IFNA(VLOOKUP(CONCATENATE($AO$5,$B12,$C12),'BUS4'!$A$6:$N$250,14,FALSE),0)</f>
        <v>0</v>
      </c>
      <c r="AP12" s="66">
        <f>_xlfn.IFNA(VLOOKUP(CONCATENATE($AP$5,$B12,$C12),'Spare '!$A$6:$N$77,14,FALSE),0)</f>
        <v>0</v>
      </c>
      <c r="AQ12" s="66">
        <f>_xlfn.IFNA(VLOOKUP(CONCATENATE($AQ$5,$B12,$C12),SC!$A$6:$O$255,14,FALSE),0)</f>
        <v>0</v>
      </c>
      <c r="AR12" s="66">
        <f>_xlfn.IFNA(VLOOKUP(CONCATENATE($AR$5,$B12,$C12),BAL!$A$6:$N$134,14,FALSE),0)</f>
        <v>0</v>
      </c>
      <c r="AS12" s="66">
        <f>_xlfn.IFNA(VLOOKUP(CONCATENATE($AS$5,$B12,$C12),'MR2'!$A$6:$N$135,14,FALSE),0)</f>
        <v>0</v>
      </c>
      <c r="AT12" s="66"/>
      <c r="AU12" s="398"/>
      <c r="AV12" s="67"/>
      <c r="AW12" s="63"/>
    </row>
    <row r="13" spans="1:87" x14ac:dyDescent="0.3">
      <c r="A13" s="830"/>
      <c r="B13" s="84" t="s">
        <v>328</v>
      </c>
      <c r="C13" s="22" t="s">
        <v>329</v>
      </c>
      <c r="D13" s="22"/>
      <c r="E13" s="22" t="s">
        <v>198</v>
      </c>
      <c r="F13" s="23">
        <v>45381</v>
      </c>
      <c r="G13" s="24">
        <v>23</v>
      </c>
      <c r="H13" s="21">
        <f t="shared" si="0"/>
        <v>0</v>
      </c>
      <c r="I13" s="25">
        <f t="shared" si="1"/>
        <v>0</v>
      </c>
      <c r="J13" s="24">
        <f t="shared" si="2"/>
        <v>5</v>
      </c>
      <c r="K13" s="65">
        <f>_xlfn.IFNA(VLOOKUP(CONCATENATE($K$5,$B13,$C13),'ESP1'!$A$6:$N$135,14,FALSE),0)</f>
        <v>0</v>
      </c>
      <c r="L13" s="65">
        <f>_xlfn.IFNA(VLOOKUP(CONCATENATE($L$5,$B13,$C13),'CAP1'!$A$6:$N$107,14,FALSE),0)</f>
        <v>0</v>
      </c>
      <c r="M13" s="65">
        <f>_xlfn.IFNA(VLOOKUP(CONCATENATE(M$5,$B13,$C13),WEST!$A$6:$N$107,14,FALSE),0)</f>
        <v>0</v>
      </c>
      <c r="N13" s="65">
        <f>_xlfn.IFNA(VLOOKUP(CONCATENATE($N$5,$B13,$C13),MUR!$A$6:$N$95,14,FALSE),0)</f>
        <v>0</v>
      </c>
      <c r="O13" s="65">
        <f>_xlfn.IFNA(VLOOKUP(CONCATENATE($O$5,$B13,$C13),'SER1'!$A$6:$N$110,14,FALSE),0)</f>
        <v>0</v>
      </c>
      <c r="P13" s="65">
        <f>_xlfn.IFNA(VLOOKUP(CONCATENATE($P$5,$B13,$C13),'BUS1'!$A$6:$N$135,14,FALSE),0)</f>
        <v>0</v>
      </c>
      <c r="Q13" s="65">
        <f>_xlfn.IFNA(VLOOKUP(CONCATENATE($Q$5,$B13,$C13),'OG1'!$A$6:$N$135,14,FALSE),0)</f>
        <v>0</v>
      </c>
      <c r="R13" s="65">
        <f>_xlfn.IFNA(VLOOKUP(CONCATENATE($RR$5,$B13,$C13),'DRY1'!$A$6:$N$133,14,FALSE),0)</f>
        <v>0</v>
      </c>
      <c r="S13" s="65">
        <f>_xlfn.IFNA(VLOOKUP(CONCATENATE($S$5,$B13,$C13),DARD!G14,FALSE),0)</f>
        <v>0</v>
      </c>
      <c r="T13" s="65">
        <f>_xlfn.IFNA(VLOOKUP(CONCATENATE($T$5,$B13,$C13),'DRY1'!$A$6:$N$135,14,FALSE),0)</f>
        <v>0</v>
      </c>
      <c r="U13" s="65">
        <f>_xlfn.IFNA(VLOOKUP(CONCATENATE($U$5,$B13,$C13),'HO1'!$A$8:$N$135,14,FALSE),0)</f>
        <v>0</v>
      </c>
      <c r="V13" s="65">
        <f>_xlfn.IFNA(VLOOKUP(CONCATENATE($V$5,$B13,$C13),'BUS3'!$A$8:$N$135,14,FALSE),0)</f>
        <v>0</v>
      </c>
      <c r="W13" s="65">
        <f>_xlfn.IFNA(VLOOKUP(CONCATENATE($W$5,$B13,$C13),'DRY2'!$A$6:$N$169,14,FALSE),0)</f>
        <v>0</v>
      </c>
      <c r="X13" s="65">
        <f>_xlfn.IFNA(VLOOKUP(CONCATENATE($X$5,$B13,$C13),'OG2'!$A$6:$N$133,14,FALSE),0)</f>
        <v>0</v>
      </c>
      <c r="Y13" s="65">
        <f>_xlfn.IFNA(VLOOKUP(CONCATENATE($Y$5,$B13,$C13),'MR1'!$A$6:$N$133,14,FALSE),0)</f>
        <v>0</v>
      </c>
      <c r="Z13" s="65">
        <f>_xlfn.IFNA(VLOOKUP(CONCATENATE($Z$5,$B13,$C13),BEV!$A$6:$N$124,14,FALSE),0)</f>
        <v>0</v>
      </c>
      <c r="AA13" s="65">
        <f>_xlfn.IFNA(VLOOKUP(CONCATENATE($AA$5,$B13,$C13),'SER2'!$A$6:$N$135,14,FALSE),0)</f>
        <v>0</v>
      </c>
      <c r="AB13" s="65">
        <f>_xlfn.IFNA(VLOOKUP(CONCATENATE($AB$5,$B13,$C13),BAL!$A$6:$N$124,14,FALSE),0)</f>
        <v>0</v>
      </c>
      <c r="AC13" s="65">
        <f>_xlfn.IFNA(VLOOKUP(CONCATENATE($AC$5,$B13,$C13),VIR!$A$6:$O$129,14,FALSE),0)</f>
        <v>0</v>
      </c>
      <c r="AD13" s="65">
        <f>_xlfn.IFNA(VLOOKUP(CONCATENATE($AD$5,$B13,$C13),'CAP2'!$A$6:$O$129,14,FALSE),0)</f>
        <v>0</v>
      </c>
      <c r="AE13" s="65">
        <f>_xlfn.IFNA(VLOOKUP(CONCATENATE($AE$5,$B13,$C13),'ESP2'!$A$6:$O$129,14,FALSE),0)</f>
        <v>0</v>
      </c>
      <c r="AF13" s="65">
        <f>_xlfn.IFNA(VLOOKUP(CONCATENATE($AF$5,$B13,$C13),'BUN2'!$A$6:$N$134,14,FALSE),0)</f>
        <v>0</v>
      </c>
      <c r="AG13" s="65">
        <f>_xlfn.IFNA(VLOOKUP(CONCATENATE($AG$5,$B13,$C13),SC!$A$6:$N$135,14,FALSE),0)</f>
        <v>0</v>
      </c>
      <c r="AH13" s="65">
        <f>_xlfn.IFNA(VLOOKUP(CONCATENATE($AH$5,$B13,$C13),'OG3'!$A$6:$N$131,14,FALSE),0)</f>
        <v>0</v>
      </c>
      <c r="AI13" s="65">
        <f>_xlfn.IFNA(VLOOKUP(CONCATENATE($AI$5,$B13,$C13),'MR2'!$A$6:$N$131,14,FALSE),0)</f>
        <v>0</v>
      </c>
      <c r="AJ13" s="65">
        <f>_xlfn.IFNA(VLOOKUP(CONCATENATE($AJ$5,$B13,$C13),'BUS3'!$A$6:$N$135,14,FALSE),0)</f>
        <v>0</v>
      </c>
      <c r="AK13" s="65">
        <f>_xlfn.IFNA(VLOOKUP(CONCATENATE($AK$5,$B13,$C13),'ESP4'!$A$6:$N$135,14,FALSE),0)</f>
        <v>0</v>
      </c>
      <c r="AL13" s="66">
        <f>_xlfn.IFNA(VLOOKUP(CONCATENATE($AL$5,$B13,$C13),FEST!$A$6:$N$133,14,FALSE),0)</f>
        <v>0</v>
      </c>
      <c r="AM13" s="66">
        <f>_xlfn.IFNA(VLOOKUP(CONCATENATE($AM$5,$B13,$C13),'MR3'!$A$6:$N$133,14,FALSE),0)</f>
        <v>0</v>
      </c>
      <c r="AN13" s="66">
        <f>_xlfn.IFNA(VLOOKUP(CONCATENATE($AN$5,$B13,$C13),'BUS4'!$A$6:$N$133,14,FALSE),0)</f>
        <v>0</v>
      </c>
      <c r="AO13" s="66">
        <f>_xlfn.IFNA(VLOOKUP(CONCATENATE($AO$5,$B13,$C13),'BUS4'!$A$6:$N$250,14,FALSE),0)</f>
        <v>0</v>
      </c>
      <c r="AP13" s="66">
        <f>_xlfn.IFNA(VLOOKUP(CONCATENATE($AP$5,$B13,$C13),'Spare '!$A$6:$N$77,14,FALSE),0)</f>
        <v>0</v>
      </c>
      <c r="AQ13" s="66">
        <f>_xlfn.IFNA(VLOOKUP(CONCATENATE($AQ$5,$B13,$C13),SC!$A$6:$O$255,14,FALSE),0)</f>
        <v>0</v>
      </c>
      <c r="AR13" s="66">
        <f>_xlfn.IFNA(VLOOKUP(CONCATENATE($AR$5,$B13,$C13),BAL!$A$6:$N$134,14,FALSE),0)</f>
        <v>0</v>
      </c>
      <c r="AS13" s="66">
        <f>_xlfn.IFNA(VLOOKUP(CONCATENATE($AS$5,$B13,$C13),'MR2'!$A$6:$N$135,14,FALSE),0)</f>
        <v>0</v>
      </c>
      <c r="AT13" s="66"/>
      <c r="AU13" s="398"/>
      <c r="AV13" s="67"/>
      <c r="AW13" s="63"/>
    </row>
    <row r="14" spans="1:87" x14ac:dyDescent="0.3">
      <c r="A14" s="830"/>
      <c r="B14" s="84" t="s">
        <v>231</v>
      </c>
      <c r="C14" s="22" t="s">
        <v>232</v>
      </c>
      <c r="D14" s="22" t="s">
        <v>233</v>
      </c>
      <c r="E14" s="22" t="s">
        <v>238</v>
      </c>
      <c r="F14" s="23">
        <v>45385</v>
      </c>
      <c r="G14" s="24">
        <v>24</v>
      </c>
      <c r="H14" s="21">
        <f t="shared" si="0"/>
        <v>0</v>
      </c>
      <c r="I14" s="25">
        <f t="shared" si="1"/>
        <v>0</v>
      </c>
      <c r="J14" s="24">
        <f t="shared" si="2"/>
        <v>5</v>
      </c>
      <c r="K14" s="65">
        <f>_xlfn.IFNA(VLOOKUP(CONCATENATE($K$5,$B14,$C14),'ESP1'!$A$6:$N$135,14,FALSE),0)</f>
        <v>0</v>
      </c>
      <c r="L14" s="65">
        <f>_xlfn.IFNA(VLOOKUP(CONCATENATE($L$5,$B14,$C14),'CAP1'!$A$6:$N$107,14,FALSE),0)</f>
        <v>0</v>
      </c>
      <c r="M14" s="65">
        <f>_xlfn.IFNA(VLOOKUP(CONCATENATE(M$5,$B14,$C14),WEST!$A$6:$N$107,14,FALSE),0)</f>
        <v>0</v>
      </c>
      <c r="N14" s="65">
        <f>_xlfn.IFNA(VLOOKUP(CONCATENATE($N$5,$B14,$C14),MUR!$A$6:$N$95,14,FALSE),0)</f>
        <v>0</v>
      </c>
      <c r="O14" s="65">
        <f>_xlfn.IFNA(VLOOKUP(CONCATENATE($O$5,$B14,$C14),'SER1'!$A$6:$N$110,14,FALSE),0)</f>
        <v>0</v>
      </c>
      <c r="P14" s="65">
        <f>_xlfn.IFNA(VLOOKUP(CONCATENATE($P$5,$B14,$C14),'BUS1'!$A$6:$N$135,14,FALSE),0)</f>
        <v>0</v>
      </c>
      <c r="Q14" s="65">
        <f>_xlfn.IFNA(VLOOKUP(CONCATENATE($Q$5,$B14,$C14),'OG1'!$A$6:$N$135,14,FALSE),0)</f>
        <v>0</v>
      </c>
      <c r="R14" s="65">
        <f>_xlfn.IFNA(VLOOKUP(CONCATENATE($RR$5,$B14,$C14),'DRY1'!$A$6:$N$133,14,FALSE),0)</f>
        <v>0</v>
      </c>
      <c r="S14" s="65">
        <f>_xlfn.IFNA(VLOOKUP(CONCATENATE($S$5,$B14,$C14),DARD!G15,FALSE),0)</f>
        <v>0</v>
      </c>
      <c r="T14" s="65">
        <f>_xlfn.IFNA(VLOOKUP(CONCATENATE($T$5,$B14,$C14),'DRY1'!$A$6:$N$135,14,FALSE),0)</f>
        <v>0</v>
      </c>
      <c r="U14" s="65">
        <f>_xlfn.IFNA(VLOOKUP(CONCATENATE($U$5,$B14,$C14),'HO1'!$A$8:$N$135,14,FALSE),0)</f>
        <v>0</v>
      </c>
      <c r="V14" s="65">
        <f>_xlfn.IFNA(VLOOKUP(CONCATENATE($V$5,$B14,$C14),'BUS3'!$A$8:$N$135,14,FALSE),0)</f>
        <v>0</v>
      </c>
      <c r="W14" s="65">
        <f>_xlfn.IFNA(VLOOKUP(CONCATENATE($W$5,$B14,$C14),'DRY2'!$A$6:$N$169,14,FALSE),0)</f>
        <v>0</v>
      </c>
      <c r="X14" s="65">
        <f>_xlfn.IFNA(VLOOKUP(CONCATENATE($X$5,$B14,$C14),'OG2'!$A$6:$N$133,14,FALSE),0)</f>
        <v>0</v>
      </c>
      <c r="Y14" s="65">
        <f>_xlfn.IFNA(VLOOKUP(CONCATENATE($Y$5,$B14,$C14),'MR1'!$A$6:$N$133,14,FALSE),0)</f>
        <v>0</v>
      </c>
      <c r="Z14" s="65">
        <f>_xlfn.IFNA(VLOOKUP(CONCATENATE($Z$5,$B14,$C14),BEV!$A$6:$N$124,14,FALSE),0)</f>
        <v>0</v>
      </c>
      <c r="AA14" s="65">
        <f>_xlfn.IFNA(VLOOKUP(CONCATENATE($AA$5,$B14,$C14),'SER2'!$A$6:$N$135,14,FALSE),0)</f>
        <v>0</v>
      </c>
      <c r="AB14" s="65">
        <f>_xlfn.IFNA(VLOOKUP(CONCATENATE($AB$5,$B14,$C14),BAL!$A$6:$N$124,14,FALSE),0)</f>
        <v>0</v>
      </c>
      <c r="AC14" s="65">
        <f>_xlfn.IFNA(VLOOKUP(CONCATENATE($AC$5,$B14,$C14),VIR!$A$6:$O$129,14,FALSE),0)</f>
        <v>0</v>
      </c>
      <c r="AD14" s="65">
        <f>_xlfn.IFNA(VLOOKUP(CONCATENATE($AD$5,$B14,$C14),'CAP2'!$A$6:$O$129,14,FALSE),0)</f>
        <v>0</v>
      </c>
      <c r="AE14" s="65">
        <f>_xlfn.IFNA(VLOOKUP(CONCATENATE($AE$5,$B14,$C14),'ESP2'!$A$6:$O$129,14,FALSE),0)</f>
        <v>0</v>
      </c>
      <c r="AF14" s="65">
        <f>_xlfn.IFNA(VLOOKUP(CONCATENATE($AF$5,$B14,$C14),'BUN2'!$A$6:$N$134,14,FALSE),0)</f>
        <v>0</v>
      </c>
      <c r="AG14" s="65">
        <f>_xlfn.IFNA(VLOOKUP(CONCATENATE($AG$5,$B14,$C14),SC!$A$6:$N$135,14,FALSE),0)</f>
        <v>0</v>
      </c>
      <c r="AH14" s="65">
        <f>_xlfn.IFNA(VLOOKUP(CONCATENATE($AH$5,$B14,$C14),'OG3'!$A$6:$N$131,14,FALSE),0)</f>
        <v>0</v>
      </c>
      <c r="AI14" s="65">
        <f>_xlfn.IFNA(VLOOKUP(CONCATENATE($AI$5,$B14,$C14),'MR2'!$A$6:$N$131,14,FALSE),0)</f>
        <v>0</v>
      </c>
      <c r="AJ14" s="65">
        <f>_xlfn.IFNA(VLOOKUP(CONCATENATE($AJ$5,$B14,$C14),'BUS3'!$A$6:$N$135,14,FALSE),0)</f>
        <v>0</v>
      </c>
      <c r="AK14" s="65">
        <f>_xlfn.IFNA(VLOOKUP(CONCATENATE($AK$5,$B14,$C14),'ESP4'!$A$6:$N$135,14,FALSE),0)</f>
        <v>0</v>
      </c>
      <c r="AL14" s="66">
        <f>_xlfn.IFNA(VLOOKUP(CONCATENATE($AL$5,$B14,$C14),FEST!$A$6:$N$133,14,FALSE),0)</f>
        <v>0</v>
      </c>
      <c r="AM14" s="66">
        <f>_xlfn.IFNA(VLOOKUP(CONCATENATE($AM$5,$B14,$C14),'MR3'!$A$6:$N$133,14,FALSE),0)</f>
        <v>0</v>
      </c>
      <c r="AN14" s="66">
        <f>_xlfn.IFNA(VLOOKUP(CONCATENATE($AN$5,$B14,$C14),'BUS4'!$A$6:$N$133,14,FALSE),0)</f>
        <v>0</v>
      </c>
      <c r="AO14" s="66">
        <f>_xlfn.IFNA(VLOOKUP(CONCATENATE($AO$5,$B14,$C14),'BUS4'!$A$6:$N$250,14,FALSE),0)</f>
        <v>0</v>
      </c>
      <c r="AP14" s="66">
        <f>_xlfn.IFNA(VLOOKUP(CONCATENATE($AP$5,$B14,$C14),'Spare '!$A$6:$N$77,14,FALSE),0)</f>
        <v>0</v>
      </c>
      <c r="AQ14" s="66">
        <f>_xlfn.IFNA(VLOOKUP(CONCATENATE($AQ$5,$B14,$C14),SC!$A$6:$O$255,14,FALSE),0)</f>
        <v>0</v>
      </c>
      <c r="AR14" s="66">
        <f>_xlfn.IFNA(VLOOKUP(CONCATENATE($AR$5,$B14,$C14),BAL!$A$6:$N$134,14,FALSE),0)</f>
        <v>0</v>
      </c>
      <c r="AS14" s="66">
        <f>_xlfn.IFNA(VLOOKUP(CONCATENATE($AS$5,$B14,$C14),'MR2'!$A$6:$N$135,14,FALSE),0)</f>
        <v>0</v>
      </c>
      <c r="AT14" s="66"/>
      <c r="AU14" s="398"/>
      <c r="AV14" s="67"/>
      <c r="AW14" s="35"/>
    </row>
    <row r="15" spans="1:87" x14ac:dyDescent="0.3">
      <c r="A15" s="830"/>
      <c r="B15" s="84" t="s">
        <v>231</v>
      </c>
      <c r="C15" s="22" t="s">
        <v>234</v>
      </c>
      <c r="D15" s="22"/>
      <c r="E15" s="22" t="s">
        <v>238</v>
      </c>
      <c r="F15" s="23">
        <v>45385</v>
      </c>
      <c r="G15" s="24">
        <v>24</v>
      </c>
      <c r="H15" s="21">
        <f t="shared" si="0"/>
        <v>0</v>
      </c>
      <c r="I15" s="25">
        <f t="shared" si="1"/>
        <v>0</v>
      </c>
      <c r="J15" s="24">
        <f t="shared" si="2"/>
        <v>5</v>
      </c>
      <c r="K15" s="65">
        <f>_xlfn.IFNA(VLOOKUP(CONCATENATE($K$5,$B15,$C15),'ESP1'!$A$6:$N$135,14,FALSE),0)</f>
        <v>0</v>
      </c>
      <c r="L15" s="65">
        <f>_xlfn.IFNA(VLOOKUP(CONCATENATE($L$5,$B15,$C15),'CAP1'!$A$6:$N$107,14,FALSE),0)</f>
        <v>0</v>
      </c>
      <c r="M15" s="65">
        <f>_xlfn.IFNA(VLOOKUP(CONCATENATE(M$5,$B15,$C15),WEST!$A$6:$N$107,14,FALSE),0)</f>
        <v>0</v>
      </c>
      <c r="N15" s="65">
        <f>_xlfn.IFNA(VLOOKUP(CONCATENATE($N$5,$B15,$C15),MUR!$A$6:$N$95,14,FALSE),0)</f>
        <v>0</v>
      </c>
      <c r="O15" s="65">
        <f>_xlfn.IFNA(VLOOKUP(CONCATENATE($O$5,$B15,$C15),'SER1'!$A$6:$N$110,14,FALSE),0)</f>
        <v>0</v>
      </c>
      <c r="P15" s="65">
        <f>_xlfn.IFNA(VLOOKUP(CONCATENATE($P$5,$B15,$C15),'BUS1'!$A$6:$N$135,14,FALSE),0)</f>
        <v>0</v>
      </c>
      <c r="Q15" s="65">
        <f>_xlfn.IFNA(VLOOKUP(CONCATENATE($Q$5,$B15,$C15),'OG1'!$A$6:$N$135,14,FALSE),0)</f>
        <v>0</v>
      </c>
      <c r="R15" s="65">
        <f>_xlfn.IFNA(VLOOKUP(CONCATENATE($RR$5,$B15,$C15),'DRY1'!$A$6:$N$133,14,FALSE),0)</f>
        <v>0</v>
      </c>
      <c r="S15" s="65">
        <f>_xlfn.IFNA(VLOOKUP(CONCATENATE($S$5,$B15,$C15),DARD!G16,FALSE),0)</f>
        <v>0</v>
      </c>
      <c r="T15" s="65">
        <f>_xlfn.IFNA(VLOOKUP(CONCATENATE($T$5,$B15,$C15),'DRY1'!$A$6:$N$135,14,FALSE),0)</f>
        <v>0</v>
      </c>
      <c r="U15" s="65">
        <f>_xlfn.IFNA(VLOOKUP(CONCATENATE($U$5,$B15,$C15),'HO1'!$A$8:$N$135,14,FALSE),0)</f>
        <v>0</v>
      </c>
      <c r="V15" s="65">
        <f>_xlfn.IFNA(VLOOKUP(CONCATENATE($V$5,$B15,$C15),'BUS3'!$A$8:$N$135,14,FALSE),0)</f>
        <v>0</v>
      </c>
      <c r="W15" s="65">
        <f>_xlfn.IFNA(VLOOKUP(CONCATENATE($W$5,$B15,$C15),'DRY2'!$A$6:$N$169,14,FALSE),0)</f>
        <v>0</v>
      </c>
      <c r="X15" s="65">
        <f>_xlfn.IFNA(VLOOKUP(CONCATENATE($X$5,$B15,$C15),'OG2'!$A$6:$N$133,14,FALSE),0)</f>
        <v>0</v>
      </c>
      <c r="Y15" s="65">
        <f>_xlfn.IFNA(VLOOKUP(CONCATENATE($Y$5,$B15,$C15),'MR1'!$A$6:$N$133,14,FALSE),0)</f>
        <v>0</v>
      </c>
      <c r="Z15" s="65">
        <f>_xlfn.IFNA(VLOOKUP(CONCATENATE($Z$5,$B15,$C15),BEV!$A$6:$N$124,14,FALSE),0)</f>
        <v>0</v>
      </c>
      <c r="AA15" s="65">
        <f>_xlfn.IFNA(VLOOKUP(CONCATENATE($AA$5,$B15,$C15),'SER2'!$A$6:$N$135,14,FALSE),0)</f>
        <v>0</v>
      </c>
      <c r="AB15" s="65">
        <f>_xlfn.IFNA(VLOOKUP(CONCATENATE($AB$5,$B15,$C15),BAL!$A$6:$N$124,14,FALSE),0)</f>
        <v>0</v>
      </c>
      <c r="AC15" s="65">
        <f>_xlfn.IFNA(VLOOKUP(CONCATENATE($AC$5,$B15,$C15),VIR!$A$6:$O$129,14,FALSE),0)</f>
        <v>0</v>
      </c>
      <c r="AD15" s="65">
        <f>_xlfn.IFNA(VLOOKUP(CONCATENATE($AD$5,$B15,$C15),'CAP2'!$A$6:$O$129,14,FALSE),0)</f>
        <v>0</v>
      </c>
      <c r="AE15" s="65">
        <f>_xlfn.IFNA(VLOOKUP(CONCATENATE($AE$5,$B15,$C15),'ESP2'!$A$6:$O$129,14,FALSE),0)</f>
        <v>0</v>
      </c>
      <c r="AF15" s="65">
        <f>_xlfn.IFNA(VLOOKUP(CONCATENATE($AF$5,$B15,$C15),'BUN2'!$A$6:$N$134,14,FALSE),0)</f>
        <v>0</v>
      </c>
      <c r="AG15" s="65">
        <f>_xlfn.IFNA(VLOOKUP(CONCATENATE($AG$5,$B15,$C15),SC!$A$6:$N$135,14,FALSE),0)</f>
        <v>0</v>
      </c>
      <c r="AH15" s="65">
        <f>_xlfn.IFNA(VLOOKUP(CONCATENATE($AH$5,$B15,$C15),'OG3'!$A$6:$N$131,14,FALSE),0)</f>
        <v>0</v>
      </c>
      <c r="AI15" s="65">
        <f>_xlfn.IFNA(VLOOKUP(CONCATENATE($AI$5,$B15,$C15),'MR2'!$A$6:$N$131,14,FALSE),0)</f>
        <v>0</v>
      </c>
      <c r="AJ15" s="65">
        <f>_xlfn.IFNA(VLOOKUP(CONCATENATE($AJ$5,$B15,$C15),'BUS3'!$A$6:$N$135,14,FALSE),0)</f>
        <v>0</v>
      </c>
      <c r="AK15" s="65">
        <f>_xlfn.IFNA(VLOOKUP(CONCATENATE($AK$5,$B15,$C15),'ESP4'!$A$6:$N$135,14,FALSE),0)</f>
        <v>0</v>
      </c>
      <c r="AL15" s="66">
        <f>_xlfn.IFNA(VLOOKUP(CONCATENATE($AL$5,$B15,$C15),FEST!$A$6:$N$133,14,FALSE),0)</f>
        <v>0</v>
      </c>
      <c r="AM15" s="66">
        <f>_xlfn.IFNA(VLOOKUP(CONCATENATE($AM$5,$B15,$C15),'MR3'!$A$6:$N$133,14,FALSE),0)</f>
        <v>0</v>
      </c>
      <c r="AN15" s="66">
        <f>_xlfn.IFNA(VLOOKUP(CONCATENATE($AN$5,$B15,$C15),'BUS4'!$A$6:$N$133,14,FALSE),0)</f>
        <v>0</v>
      </c>
      <c r="AO15" s="66">
        <f>_xlfn.IFNA(VLOOKUP(CONCATENATE($AO$5,$B15,$C15),'BUS4'!$A$6:$N$250,14,FALSE),0)</f>
        <v>0</v>
      </c>
      <c r="AP15" s="66">
        <f>_xlfn.IFNA(VLOOKUP(CONCATENATE($AP$5,$B15,$C15),'Spare '!$A$6:$N$77,14,FALSE),0)</f>
        <v>0</v>
      </c>
      <c r="AQ15" s="66">
        <f>_xlfn.IFNA(VLOOKUP(CONCATENATE($AQ$5,$B15,$C15),SC!$A$6:$O$255,14,FALSE),0)</f>
        <v>0</v>
      </c>
      <c r="AR15" s="66">
        <f>_xlfn.IFNA(VLOOKUP(CONCATENATE($AR$5,$B15,$C15),BAL!$A$6:$N$134,14,FALSE),0)</f>
        <v>0</v>
      </c>
      <c r="AS15" s="66">
        <f>_xlfn.IFNA(VLOOKUP(CONCATENATE($AS$5,$B15,$C15),'MR2'!$A$6:$N$135,14,FALSE),0)</f>
        <v>0</v>
      </c>
      <c r="AT15" s="66"/>
      <c r="AU15" s="398"/>
      <c r="AV15" s="67"/>
      <c r="AW15" s="35"/>
    </row>
    <row r="16" spans="1:87" x14ac:dyDescent="0.3">
      <c r="A16" s="830"/>
      <c r="B16" s="84" t="s">
        <v>330</v>
      </c>
      <c r="C16" s="22" t="s">
        <v>331</v>
      </c>
      <c r="D16" s="22"/>
      <c r="E16" s="22" t="s">
        <v>336</v>
      </c>
      <c r="F16" s="23">
        <v>45402</v>
      </c>
      <c r="G16" s="24">
        <v>18</v>
      </c>
      <c r="H16" s="21">
        <f t="shared" si="0"/>
        <v>1</v>
      </c>
      <c r="I16" s="25">
        <f t="shared" si="1"/>
        <v>5</v>
      </c>
      <c r="J16" s="24">
        <f t="shared" si="2"/>
        <v>4</v>
      </c>
      <c r="K16" s="65">
        <f>_xlfn.IFNA(VLOOKUP(CONCATENATE($K$5,$B16,$C16),'ESP1'!$A$6:$N$135,14,FALSE),0)</f>
        <v>0</v>
      </c>
      <c r="L16" s="65">
        <f>_xlfn.IFNA(VLOOKUP(CONCATENATE($L$5,$B16,$C16),'CAP1'!$A$6:$N$107,14,FALSE),0)</f>
        <v>0</v>
      </c>
      <c r="M16" s="65">
        <f>_xlfn.IFNA(VLOOKUP(CONCATENATE(M$5,$B16,$C16),WEST!$A$6:$N$107,14,FALSE),0)</f>
        <v>0</v>
      </c>
      <c r="N16" s="65">
        <f>_xlfn.IFNA(VLOOKUP(CONCATENATE($N$5,$B16,$C16),MUR!$A$6:$N$95,14,FALSE),0)</f>
        <v>5</v>
      </c>
      <c r="O16" s="65">
        <f>_xlfn.IFNA(VLOOKUP(CONCATENATE($O$5,$B16,$C16),'SER1'!$A$6:$N$110,14,FALSE),0)</f>
        <v>0</v>
      </c>
      <c r="P16" s="65">
        <f>_xlfn.IFNA(VLOOKUP(CONCATENATE($P$5,$B16,$C16),'BUS1'!$A$6:$N$135,14,FALSE),0)</f>
        <v>0</v>
      </c>
      <c r="Q16" s="65">
        <f>_xlfn.IFNA(VLOOKUP(CONCATENATE($Q$5,$B16,$C16),'OG1'!$A$6:$N$135,14,FALSE),0)</f>
        <v>0</v>
      </c>
      <c r="R16" s="65">
        <f>_xlfn.IFNA(VLOOKUP(CONCATENATE($RR$5,$B16,$C16),'DRY1'!$A$6:$N$133,14,FALSE),0)</f>
        <v>0</v>
      </c>
      <c r="S16" s="65">
        <f>_xlfn.IFNA(VLOOKUP(CONCATENATE($S$5,$B16,$C16),DARD!G17,FALSE),0)</f>
        <v>0</v>
      </c>
      <c r="T16" s="65">
        <f>_xlfn.IFNA(VLOOKUP(CONCATENATE($T$5,$B16,$C16),'DRY1'!$A$6:$N$135,14,FALSE),0)</f>
        <v>0</v>
      </c>
      <c r="U16" s="65">
        <f>_xlfn.IFNA(VLOOKUP(CONCATENATE($U$5,$B16,$C16),'HO1'!$A$8:$N$135,14,FALSE),0)</f>
        <v>0</v>
      </c>
      <c r="V16" s="65">
        <f>_xlfn.IFNA(VLOOKUP(CONCATENATE($V$5,$B16,$C16),'BUS3'!$A$8:$N$135,14,FALSE),0)</f>
        <v>0</v>
      </c>
      <c r="W16" s="65">
        <f>_xlfn.IFNA(VLOOKUP(CONCATENATE($W$5,$B16,$C16),'DRY2'!$A$6:$N$169,14,FALSE),0)</f>
        <v>0</v>
      </c>
      <c r="X16" s="65">
        <f>_xlfn.IFNA(VLOOKUP(CONCATENATE($X$5,$B16,$C16),'OG2'!$A$6:$N$133,14,FALSE),0)</f>
        <v>0</v>
      </c>
      <c r="Y16" s="65">
        <f>_xlfn.IFNA(VLOOKUP(CONCATENATE($Y$5,$B16,$C16),'MR1'!$A$6:$N$133,14,FALSE),0)</f>
        <v>0</v>
      </c>
      <c r="Z16" s="65">
        <f>_xlfn.IFNA(VLOOKUP(CONCATENATE($Z$5,$B16,$C16),BEV!$A$6:$N$124,14,FALSE),0)</f>
        <v>0</v>
      </c>
      <c r="AA16" s="65">
        <f>_xlfn.IFNA(VLOOKUP(CONCATENATE($AA$5,$B16,$C16),'SER2'!$A$6:$N$135,14,FALSE),0)</f>
        <v>0</v>
      </c>
      <c r="AB16" s="65">
        <f>_xlfn.IFNA(VLOOKUP(CONCATENATE($AB$5,$B16,$C16),BAL!$A$6:$N$124,14,FALSE),0)</f>
        <v>0</v>
      </c>
      <c r="AC16" s="65">
        <f>_xlfn.IFNA(VLOOKUP(CONCATENATE($AC$5,$B16,$C16),VIR!$A$6:$O$129,14,FALSE),0)</f>
        <v>0</v>
      </c>
      <c r="AD16" s="65">
        <f>_xlfn.IFNA(VLOOKUP(CONCATENATE($AD$5,$B16,$C16),'CAP2'!$A$6:$O$129,14,FALSE),0)</f>
        <v>0</v>
      </c>
      <c r="AE16" s="65">
        <f>_xlfn.IFNA(VLOOKUP(CONCATENATE($AE$5,$B16,$C16),'ESP2'!$A$6:$O$129,14,FALSE),0)</f>
        <v>0</v>
      </c>
      <c r="AF16" s="65">
        <f>_xlfn.IFNA(VLOOKUP(CONCATENATE($AF$5,$B16,$C16),'BUN2'!$A$6:$N$134,14,FALSE),0)</f>
        <v>0</v>
      </c>
      <c r="AG16" s="65">
        <f>_xlfn.IFNA(VLOOKUP(CONCATENATE($AG$5,$B16,$C16),SC!$A$6:$N$135,14,FALSE),0)</f>
        <v>0</v>
      </c>
      <c r="AH16" s="65">
        <f>_xlfn.IFNA(VLOOKUP(CONCATENATE($AH$5,$B16,$C16),'OG3'!$A$6:$N$131,14,FALSE),0)</f>
        <v>0</v>
      </c>
      <c r="AI16" s="65">
        <f>_xlfn.IFNA(VLOOKUP(CONCATENATE($AI$5,$B16,$C16),'MR2'!$A$6:$N$131,14,FALSE),0)</f>
        <v>0</v>
      </c>
      <c r="AJ16" s="65">
        <f>_xlfn.IFNA(VLOOKUP(CONCATENATE($AJ$5,$B16,$C16),'BUS3'!$A$6:$N$135,14,FALSE),0)</f>
        <v>0</v>
      </c>
      <c r="AK16" s="65">
        <f>_xlfn.IFNA(VLOOKUP(CONCATENATE($AK$5,$B16,$C16),'ESP4'!$A$6:$N$135,14,FALSE),0)</f>
        <v>0</v>
      </c>
      <c r="AL16" s="66">
        <f>_xlfn.IFNA(VLOOKUP(CONCATENATE($AL$5,$B16,$C16),FEST!$A$6:$N$133,14,FALSE),0)</f>
        <v>0</v>
      </c>
      <c r="AM16" s="66">
        <f>_xlfn.IFNA(VLOOKUP(CONCATENATE($AM$5,$B16,$C16),'MR3'!$A$6:$N$133,14,FALSE),0)</f>
        <v>0</v>
      </c>
      <c r="AN16" s="66">
        <f>_xlfn.IFNA(VLOOKUP(CONCATENATE($AN$5,$B16,$C16),'BUS4'!$A$6:$N$133,14,FALSE),0)</f>
        <v>0</v>
      </c>
      <c r="AO16" s="66">
        <f>_xlfn.IFNA(VLOOKUP(CONCATENATE($AO$5,$B16,$C16),'BUS4'!$A$6:$N$250,14,FALSE),0)</f>
        <v>0</v>
      </c>
      <c r="AP16" s="66">
        <f>_xlfn.IFNA(VLOOKUP(CONCATENATE($AP$5,$B16,$C16),'Spare '!$A$6:$N$77,14,FALSE),0)</f>
        <v>0</v>
      </c>
      <c r="AQ16" s="66">
        <f>_xlfn.IFNA(VLOOKUP(CONCATENATE($AQ$5,$B16,$C16),SC!$A$6:$O$255,14,FALSE),0)</f>
        <v>0</v>
      </c>
      <c r="AR16" s="66">
        <f>_xlfn.IFNA(VLOOKUP(CONCATENATE($AR$5,$B16,$C16),BAL!$A$6:$N$134,14,FALSE),0)</f>
        <v>0</v>
      </c>
      <c r="AS16" s="66">
        <f>_xlfn.IFNA(VLOOKUP(CONCATENATE($AS$5,$B16,$C16),'MR2'!$A$6:$N$135,14,FALSE),0)</f>
        <v>0</v>
      </c>
      <c r="AT16" s="66"/>
      <c r="AU16" s="398"/>
      <c r="AV16" s="67"/>
      <c r="AW16" s="35"/>
    </row>
    <row r="17" spans="1:49" x14ac:dyDescent="0.3">
      <c r="A17" s="830"/>
      <c r="B17" s="84" t="s">
        <v>235</v>
      </c>
      <c r="C17" s="22" t="s">
        <v>236</v>
      </c>
      <c r="D17" s="22" t="s">
        <v>236</v>
      </c>
      <c r="E17" s="22" t="s">
        <v>239</v>
      </c>
      <c r="F17" s="23">
        <v>45405</v>
      </c>
      <c r="G17" s="24">
        <v>17</v>
      </c>
      <c r="H17" s="21">
        <f t="shared" si="0"/>
        <v>0</v>
      </c>
      <c r="I17" s="25">
        <f t="shared" si="1"/>
        <v>0</v>
      </c>
      <c r="J17" s="24">
        <f t="shared" si="2"/>
        <v>5</v>
      </c>
      <c r="K17" s="65">
        <f>_xlfn.IFNA(VLOOKUP(CONCATENATE($K$5,$B17,$C17),'ESP1'!$A$6:$N$135,14,FALSE),0)</f>
        <v>0</v>
      </c>
      <c r="L17" s="65">
        <f>_xlfn.IFNA(VLOOKUP(CONCATENATE($L$5,$B17,$C17),'CAP1'!$A$6:$N$107,14,FALSE),0)</f>
        <v>0</v>
      </c>
      <c r="M17" s="65">
        <f>_xlfn.IFNA(VLOOKUP(CONCATENATE(M$5,$B17,$C17),WEST!$A$6:$N$107,14,FALSE),0)</f>
        <v>0</v>
      </c>
      <c r="N17" s="65">
        <f>_xlfn.IFNA(VLOOKUP(CONCATENATE($N$5,$B17,$C17),MUR!$A$6:$N$95,14,FALSE),0)</f>
        <v>0</v>
      </c>
      <c r="O17" s="65">
        <f>_xlfn.IFNA(VLOOKUP(CONCATENATE($O$5,$B17,$C17),'SER1'!$A$6:$N$110,14,FALSE),0)</f>
        <v>0</v>
      </c>
      <c r="P17" s="65">
        <f>_xlfn.IFNA(VLOOKUP(CONCATENATE($P$5,$B17,$C17),'BUS1'!$A$6:$N$135,14,FALSE),0)</f>
        <v>0</v>
      </c>
      <c r="Q17" s="65">
        <f>_xlfn.IFNA(VLOOKUP(CONCATENATE($Q$5,$B17,$C17),'OG1'!$A$6:$N$135,14,FALSE),0)</f>
        <v>0</v>
      </c>
      <c r="R17" s="65">
        <f>_xlfn.IFNA(VLOOKUP(CONCATENATE($RR$5,$B17,$C17),'DRY1'!$A$6:$N$133,14,FALSE),0)</f>
        <v>0</v>
      </c>
      <c r="S17" s="65">
        <f>_xlfn.IFNA(VLOOKUP(CONCATENATE($S$5,$B17,$C17),DARD!G18,FALSE),0)</f>
        <v>0</v>
      </c>
      <c r="T17" s="65">
        <f>_xlfn.IFNA(VLOOKUP(CONCATENATE($T$5,$B17,$C17),'DRY1'!$A$6:$N$135,14,FALSE),0)</f>
        <v>0</v>
      </c>
      <c r="U17" s="65">
        <f>_xlfn.IFNA(VLOOKUP(CONCATENATE($U$5,$B17,$C17),'HO1'!$A$8:$N$135,14,FALSE),0)</f>
        <v>0</v>
      </c>
      <c r="V17" s="65">
        <f>_xlfn.IFNA(VLOOKUP(CONCATENATE($V$5,$B17,$C17),'BUS3'!$A$8:$N$135,14,FALSE),0)</f>
        <v>0</v>
      </c>
      <c r="W17" s="65">
        <f>_xlfn.IFNA(VLOOKUP(CONCATENATE($W$5,$B17,$C17),'DRY2'!$A$6:$N$169,14,FALSE),0)</f>
        <v>0</v>
      </c>
      <c r="X17" s="65">
        <f>_xlfn.IFNA(VLOOKUP(CONCATENATE($X$5,$B17,$C17),'OG2'!$A$6:$N$133,14,FALSE),0)</f>
        <v>0</v>
      </c>
      <c r="Y17" s="65">
        <f>_xlfn.IFNA(VLOOKUP(CONCATENATE($Y$5,$B17,$C17),'MR1'!$A$6:$N$133,14,FALSE),0)</f>
        <v>0</v>
      </c>
      <c r="Z17" s="65">
        <f>_xlfn.IFNA(VLOOKUP(CONCATENATE($Z$5,$B17,$C17),BEV!$A$6:$N$124,14,FALSE),0)</f>
        <v>0</v>
      </c>
      <c r="AA17" s="65">
        <f>_xlfn.IFNA(VLOOKUP(CONCATENATE($AA$5,$B17,$C17),'SER2'!$A$6:$N$135,14,FALSE),0)</f>
        <v>0</v>
      </c>
      <c r="AB17" s="65">
        <f>_xlfn.IFNA(VLOOKUP(CONCATENATE($AB$5,$B17,$C17),BAL!$A$6:$N$124,14,FALSE),0)</f>
        <v>0</v>
      </c>
      <c r="AC17" s="65">
        <f>_xlfn.IFNA(VLOOKUP(CONCATENATE($AC$5,$B17,$C17),VIR!$A$6:$O$129,14,FALSE),0)</f>
        <v>0</v>
      </c>
      <c r="AD17" s="65">
        <f>_xlfn.IFNA(VLOOKUP(CONCATENATE($AD$5,$B17,$C17),'CAP2'!$A$6:$O$129,14,FALSE),0)</f>
        <v>0</v>
      </c>
      <c r="AE17" s="65">
        <f>_xlfn.IFNA(VLOOKUP(CONCATENATE($AE$5,$B17,$C17),'ESP2'!$A$6:$O$129,14,FALSE),0)</f>
        <v>0</v>
      </c>
      <c r="AF17" s="65">
        <f>_xlfn.IFNA(VLOOKUP(CONCATENATE($AF$5,$B17,$C17),'BUN2'!$A$6:$N$134,14,FALSE),0)</f>
        <v>0</v>
      </c>
      <c r="AG17" s="65">
        <f>_xlfn.IFNA(VLOOKUP(CONCATENATE($AG$5,$B17,$C17),SC!$A$6:$N$135,14,FALSE),0)</f>
        <v>0</v>
      </c>
      <c r="AH17" s="65">
        <f>_xlfn.IFNA(VLOOKUP(CONCATENATE($AH$5,$B17,$C17),'OG3'!$A$6:$N$131,14,FALSE),0)</f>
        <v>0</v>
      </c>
      <c r="AI17" s="65">
        <f>_xlfn.IFNA(VLOOKUP(CONCATENATE($AI$5,$B17,$C17),'MR2'!$A$6:$N$131,14,FALSE),0)</f>
        <v>0</v>
      </c>
      <c r="AJ17" s="65">
        <f>_xlfn.IFNA(VLOOKUP(CONCATENATE($AJ$5,$B17,$C17),'BUS3'!$A$6:$N$135,14,FALSE),0)</f>
        <v>0</v>
      </c>
      <c r="AK17" s="65">
        <f>_xlfn.IFNA(VLOOKUP(CONCATENATE($AK$5,$B17,$C17),'ESP4'!$A$6:$N$135,14,FALSE),0)</f>
        <v>0</v>
      </c>
      <c r="AL17" s="66">
        <f>_xlfn.IFNA(VLOOKUP(CONCATENATE($AL$5,$B17,$C17),FEST!$A$6:$N$133,14,FALSE),0)</f>
        <v>0</v>
      </c>
      <c r="AM17" s="66">
        <f>_xlfn.IFNA(VLOOKUP(CONCATENATE($AM$5,$B17,$C17),'MR3'!$A$6:$N$133,14,FALSE),0)</f>
        <v>0</v>
      </c>
      <c r="AN17" s="66">
        <f>_xlfn.IFNA(VLOOKUP(CONCATENATE($AN$5,$B17,$C17),'BUS4'!$A$6:$N$133,14,FALSE),0)</f>
        <v>0</v>
      </c>
      <c r="AO17" s="66">
        <f>_xlfn.IFNA(VLOOKUP(CONCATENATE($AO$5,$B17,$C17),'BUS4'!$A$6:$N$250,14,FALSE),0)</f>
        <v>0</v>
      </c>
      <c r="AP17" s="66">
        <f>_xlfn.IFNA(VLOOKUP(CONCATENATE($AP$5,$B17,$C17),'Spare '!$A$6:$N$77,14,FALSE),0)</f>
        <v>0</v>
      </c>
      <c r="AQ17" s="66">
        <f>_xlfn.IFNA(VLOOKUP(CONCATENATE($AQ$5,$B17,$C17),SC!$A$6:$O$255,14,FALSE),0)</f>
        <v>0</v>
      </c>
      <c r="AR17" s="66">
        <f>_xlfn.IFNA(VLOOKUP(CONCATENATE($AR$5,$B17,$C17),BAL!$A$6:$N$134,14,FALSE),0)</f>
        <v>0</v>
      </c>
      <c r="AS17" s="66">
        <f>_xlfn.IFNA(VLOOKUP(CONCATENATE($AS$5,$B17,$C17),'MR2'!$A$6:$N$135,14,FALSE),0)</f>
        <v>0</v>
      </c>
      <c r="AT17" s="66"/>
      <c r="AU17" s="398"/>
      <c r="AV17" s="67"/>
      <c r="AW17" s="63"/>
    </row>
    <row r="18" spans="1:49" x14ac:dyDescent="0.3">
      <c r="A18" s="830"/>
      <c r="B18" s="84" t="s">
        <v>225</v>
      </c>
      <c r="C18" s="22" t="s">
        <v>226</v>
      </c>
      <c r="D18" s="22"/>
      <c r="E18" s="22" t="s">
        <v>239</v>
      </c>
      <c r="F18" s="23">
        <v>45412</v>
      </c>
      <c r="G18" s="24">
        <v>23</v>
      </c>
      <c r="H18" s="21">
        <f t="shared" si="0"/>
        <v>0</v>
      </c>
      <c r="I18" s="25">
        <f t="shared" si="1"/>
        <v>0</v>
      </c>
      <c r="J18" s="24">
        <f t="shared" si="2"/>
        <v>5</v>
      </c>
      <c r="K18" s="65">
        <f>_xlfn.IFNA(VLOOKUP(CONCATENATE($K$5,$B18,$C18),'ESP1'!$A$6:$N$135,14,FALSE),0)</f>
        <v>0</v>
      </c>
      <c r="L18" s="65">
        <f>_xlfn.IFNA(VLOOKUP(CONCATENATE($L$5,$B18,$C18),'CAP1'!$A$6:$N$107,14,FALSE),0)</f>
        <v>0</v>
      </c>
      <c r="M18" s="65">
        <f>_xlfn.IFNA(VLOOKUP(CONCATENATE(M$5,$B18,$C18),WEST!$A$6:$N$107,14,FALSE),0)</f>
        <v>0</v>
      </c>
      <c r="N18" s="65">
        <f>_xlfn.IFNA(VLOOKUP(CONCATENATE($N$5,$B18,$C18),MUR!$A$6:$N$95,14,FALSE),0)</f>
        <v>0</v>
      </c>
      <c r="O18" s="65">
        <f>_xlfn.IFNA(VLOOKUP(CONCATENATE($O$5,$B18,$C18),'SER1'!$A$6:$N$110,14,FALSE),0)</f>
        <v>0</v>
      </c>
      <c r="P18" s="65">
        <f>_xlfn.IFNA(VLOOKUP(CONCATENATE($P$5,$B18,$C18),'BUS1'!$A$6:$N$135,14,FALSE),0)</f>
        <v>0</v>
      </c>
      <c r="Q18" s="65">
        <f>_xlfn.IFNA(VLOOKUP(CONCATENATE($Q$5,$B18,$C18),'OG1'!$A$6:$N$135,14,FALSE),0)</f>
        <v>0</v>
      </c>
      <c r="R18" s="65">
        <f>_xlfn.IFNA(VLOOKUP(CONCATENATE($RR$5,$B18,$C18),'DRY1'!$A$6:$N$133,14,FALSE),0)</f>
        <v>0</v>
      </c>
      <c r="S18" s="65">
        <f>_xlfn.IFNA(VLOOKUP(CONCATENATE($S$5,$B18,$C18),DARD!G19,FALSE),0)</f>
        <v>0</v>
      </c>
      <c r="T18" s="65">
        <f>_xlfn.IFNA(VLOOKUP(CONCATENATE($T$5,$B18,$C18),'DRY1'!$A$6:$N$135,14,FALSE),0)</f>
        <v>0</v>
      </c>
      <c r="U18" s="65">
        <f>_xlfn.IFNA(VLOOKUP(CONCATENATE($U$5,$B18,$C18),'HO1'!$A$8:$N$135,14,FALSE),0)</f>
        <v>0</v>
      </c>
      <c r="V18" s="65">
        <f>_xlfn.IFNA(VLOOKUP(CONCATENATE($V$5,$B18,$C18),'BUS3'!$A$8:$N$135,14,FALSE),0)</f>
        <v>0</v>
      </c>
      <c r="W18" s="65">
        <f>_xlfn.IFNA(VLOOKUP(CONCATENATE($W$5,$B18,$C18),'DRY2'!$A$6:$N$169,14,FALSE),0)</f>
        <v>0</v>
      </c>
      <c r="X18" s="65">
        <f>_xlfn.IFNA(VLOOKUP(CONCATENATE($X$5,$B18,$C18),'OG2'!$A$6:$N$133,14,FALSE),0)</f>
        <v>0</v>
      </c>
      <c r="Y18" s="65">
        <f>_xlfn.IFNA(VLOOKUP(CONCATENATE($Y$5,$B18,$C18),'MR1'!$A$6:$N$133,14,FALSE),0)</f>
        <v>0</v>
      </c>
      <c r="Z18" s="65">
        <f>_xlfn.IFNA(VLOOKUP(CONCATENATE($Z$5,$B18,$C18),BEV!$A$6:$N$124,14,FALSE),0)</f>
        <v>0</v>
      </c>
      <c r="AA18" s="65">
        <f>_xlfn.IFNA(VLOOKUP(CONCATENATE($AA$5,$B18,$C18),'SER2'!$A$6:$N$135,14,FALSE),0)</f>
        <v>0</v>
      </c>
      <c r="AB18" s="65">
        <f>_xlfn.IFNA(VLOOKUP(CONCATENATE($AB$5,$B18,$C18),BAL!$A$6:$N$124,14,FALSE),0)</f>
        <v>0</v>
      </c>
      <c r="AC18" s="65">
        <f>_xlfn.IFNA(VLOOKUP(CONCATENATE($AC$5,$B18,$C18),VIR!$A$6:$O$129,14,FALSE),0)</f>
        <v>0</v>
      </c>
      <c r="AD18" s="65">
        <f>_xlfn.IFNA(VLOOKUP(CONCATENATE($AD$5,$B18,$C18),'CAP2'!$A$6:$O$129,14,FALSE),0)</f>
        <v>0</v>
      </c>
      <c r="AE18" s="65">
        <f>_xlfn.IFNA(VLOOKUP(CONCATENATE($AE$5,$B18,$C18),'ESP2'!$A$6:$O$129,14,FALSE),0)</f>
        <v>0</v>
      </c>
      <c r="AF18" s="65">
        <f>_xlfn.IFNA(VLOOKUP(CONCATENATE($AF$5,$B18,$C18),'BUN2'!$A$6:$N$134,14,FALSE),0)</f>
        <v>0</v>
      </c>
      <c r="AG18" s="65">
        <f>_xlfn.IFNA(VLOOKUP(CONCATENATE($AG$5,$B18,$C18),SC!$A$6:$N$135,14,FALSE),0)</f>
        <v>0</v>
      </c>
      <c r="AH18" s="65">
        <f>_xlfn.IFNA(VLOOKUP(CONCATENATE($AH$5,$B18,$C18),'OG3'!$A$6:$N$131,14,FALSE),0)</f>
        <v>0</v>
      </c>
      <c r="AI18" s="65">
        <f>_xlfn.IFNA(VLOOKUP(CONCATENATE($AI$5,$B18,$C18),'MR2'!$A$6:$N$131,14,FALSE),0)</f>
        <v>0</v>
      </c>
      <c r="AJ18" s="65">
        <f>_xlfn.IFNA(VLOOKUP(CONCATENATE($AJ$5,$B18,$C18),'BUS3'!$A$6:$N$135,14,FALSE),0)</f>
        <v>0</v>
      </c>
      <c r="AK18" s="65">
        <f>_xlfn.IFNA(VLOOKUP(CONCATENATE($AK$5,$B18,$C18),'ESP4'!$A$6:$N$135,14,FALSE),0)</f>
        <v>0</v>
      </c>
      <c r="AL18" s="66">
        <f>_xlfn.IFNA(VLOOKUP(CONCATENATE($AL$5,$B18,$C18),FEST!$A$6:$N$133,14,FALSE),0)</f>
        <v>0</v>
      </c>
      <c r="AM18" s="66">
        <f>_xlfn.IFNA(VLOOKUP(CONCATENATE($AM$5,$B18,$C18),'MR3'!$A$6:$N$133,14,FALSE),0)</f>
        <v>0</v>
      </c>
      <c r="AN18" s="66">
        <f>_xlfn.IFNA(VLOOKUP(CONCATENATE($AN$5,$B18,$C18),'BUS4'!$A$6:$N$133,14,FALSE),0)</f>
        <v>0</v>
      </c>
      <c r="AO18" s="66">
        <f>_xlfn.IFNA(VLOOKUP(CONCATENATE($AO$5,$B18,$C18),'BUS4'!$A$6:$N$250,14,FALSE),0)</f>
        <v>0</v>
      </c>
      <c r="AP18" s="66">
        <f>_xlfn.IFNA(VLOOKUP(CONCATENATE($AP$5,$B18,$C18),'Spare '!$A$6:$N$77,14,FALSE),0)</f>
        <v>0</v>
      </c>
      <c r="AQ18" s="66">
        <f>_xlfn.IFNA(VLOOKUP(CONCATENATE($AQ$5,$B18,$C18),SC!$A$6:$O$255,14,FALSE),0)</f>
        <v>0</v>
      </c>
      <c r="AR18" s="66">
        <f>_xlfn.IFNA(VLOOKUP(CONCATENATE($AR$5,$B18,$C18),BAL!$A$6:$N$134,14,FALSE),0)</f>
        <v>0</v>
      </c>
      <c r="AS18" s="66">
        <f>_xlfn.IFNA(VLOOKUP(CONCATENATE($AS$5,$B18,$C18),'MR2'!$A$6:$N$135,14,FALSE),0)</f>
        <v>0</v>
      </c>
      <c r="AT18" s="66"/>
      <c r="AU18" s="398"/>
      <c r="AV18" s="67"/>
      <c r="AW18" s="63"/>
    </row>
    <row r="19" spans="1:49" x14ac:dyDescent="0.3">
      <c r="A19" s="830"/>
      <c r="B19" s="84" t="s">
        <v>462</v>
      </c>
      <c r="C19" s="22" t="s">
        <v>476</v>
      </c>
      <c r="D19" s="22"/>
      <c r="E19" s="22" t="s">
        <v>238</v>
      </c>
      <c r="F19" s="23">
        <v>45471</v>
      </c>
      <c r="G19" s="24">
        <v>18</v>
      </c>
      <c r="H19" s="21">
        <f t="shared" si="0"/>
        <v>4</v>
      </c>
      <c r="I19" s="25">
        <f t="shared" si="1"/>
        <v>28</v>
      </c>
      <c r="J19" s="24">
        <f t="shared" si="2"/>
        <v>1</v>
      </c>
      <c r="K19" s="65">
        <f>_xlfn.IFNA(VLOOKUP(CONCATENATE($K$5,$B19,$C19),'ESP1'!$A$6:$N$135,14,FALSE),0)</f>
        <v>7</v>
      </c>
      <c r="L19" s="65">
        <f>_xlfn.IFNA(VLOOKUP(CONCATENATE($L$5,$B19,$C19),'CAP1'!$A$6:$N$107,14,FALSE),0)</f>
        <v>0</v>
      </c>
      <c r="M19" s="65">
        <f>_xlfn.IFNA(VLOOKUP(CONCATENATE(M$5,$B19,$C19),WEST!$A$6:$N$107,14,FALSE),0)</f>
        <v>0</v>
      </c>
      <c r="N19" s="65">
        <f>_xlfn.IFNA(VLOOKUP(CONCATENATE($N$5,$B19,$C19),MUR!$A$6:$N$95,14,FALSE),0)</f>
        <v>0</v>
      </c>
      <c r="O19" s="65">
        <f>_xlfn.IFNA(VLOOKUP(CONCATENATE($O$5,$B19,$C19),'SER1'!$A$6:$N$110,14,FALSE),0)</f>
        <v>0</v>
      </c>
      <c r="P19" s="65">
        <f>_xlfn.IFNA(VLOOKUP(CONCATENATE($P$5,$B19,$C19),'BUS1'!$A$6:$N$135,14,FALSE),0)</f>
        <v>0</v>
      </c>
      <c r="Q19" s="65">
        <f>_xlfn.IFNA(VLOOKUP(CONCATENATE($Q$5,$B19,$C19),'OG1'!$A$6:$N$135,14,FALSE),0)</f>
        <v>7</v>
      </c>
      <c r="R19" s="65">
        <f>_xlfn.IFNA(VLOOKUP(CONCATENATE($RR$5,$B19,$C19),'DRY1'!$A$6:$N$133,14,FALSE),0)</f>
        <v>0</v>
      </c>
      <c r="S19" s="65">
        <f>_xlfn.IFNA(VLOOKUP(CONCATENATE($S$5,$B19,$C19),DARD!G20,FALSE),0)</f>
        <v>0</v>
      </c>
      <c r="T19" s="65">
        <f>_xlfn.IFNA(VLOOKUP(CONCATENATE($T$5,$B19,$C19),'DRY1'!$A$6:$N$135,14,FALSE),0)</f>
        <v>0</v>
      </c>
      <c r="U19" s="65">
        <f>_xlfn.IFNA(VLOOKUP(CONCATENATE($U$5,$B19,$C19),'HO1'!$A$8:$N$135,14,FALSE),0)</f>
        <v>0</v>
      </c>
      <c r="V19" s="65">
        <f>_xlfn.IFNA(VLOOKUP(CONCATENATE($V$5,$B19,$C19),'BUS3'!$A$8:$N$135,14,FALSE),0)</f>
        <v>0</v>
      </c>
      <c r="W19" s="65">
        <f>_xlfn.IFNA(VLOOKUP(CONCATENATE($W$5,$B19,$C19),'DRY2'!$A$6:$N$169,14,FALSE),0)</f>
        <v>0</v>
      </c>
      <c r="X19" s="65">
        <f>_xlfn.IFNA(VLOOKUP(CONCATENATE($X$5,$B19,$C19),'OG2'!$A$6:$N$133,14,FALSE),0)</f>
        <v>0</v>
      </c>
      <c r="Y19" s="65">
        <f>_xlfn.IFNA(VLOOKUP(CONCATENATE($Y$5,$B19,$C19),'MR1'!$A$6:$N$133,14,FALSE),0)</f>
        <v>0</v>
      </c>
      <c r="Z19" s="65">
        <f>_xlfn.IFNA(VLOOKUP(CONCATENATE($Z$5,$B19,$C19),BEV!$A$6:$N$124,14,FALSE),0)</f>
        <v>0</v>
      </c>
      <c r="AA19" s="65">
        <f>_xlfn.IFNA(VLOOKUP(CONCATENATE($AA$5,$B19,$C19),'SER2'!$A$6:$N$135,14,FALSE),0)</f>
        <v>0</v>
      </c>
      <c r="AB19" s="65">
        <f>_xlfn.IFNA(VLOOKUP(CONCATENATE($AB$5,$B19,$C19),BAL!$A$6:$N$124,14,FALSE),0)</f>
        <v>7</v>
      </c>
      <c r="AC19" s="65">
        <f>_xlfn.IFNA(VLOOKUP(CONCATENATE($AC$5,$B19,$C19),VIR!$A$6:$O$129,14,FALSE),0)</f>
        <v>0</v>
      </c>
      <c r="AD19" s="65">
        <f>_xlfn.IFNA(VLOOKUP(CONCATENATE($AD$5,$B19,$C19),'CAP2'!$A$6:$O$129,14,FALSE),0)</f>
        <v>0</v>
      </c>
      <c r="AE19" s="65">
        <f>_xlfn.IFNA(VLOOKUP(CONCATENATE($AE$5,$B19,$C19),'ESP2'!$A$6:$O$129,14,FALSE),0)</f>
        <v>0</v>
      </c>
      <c r="AF19" s="65">
        <f>_xlfn.IFNA(VLOOKUP(CONCATENATE($AF$5,$B19,$C19),'BUN2'!$A$6:$N$134,14,FALSE),0)</f>
        <v>0</v>
      </c>
      <c r="AG19" s="65">
        <f>_xlfn.IFNA(VLOOKUP(CONCATENATE($AG$5,$B19,$C19),SC!$A$6:$N$135,14,FALSE),0)</f>
        <v>0</v>
      </c>
      <c r="AH19" s="65">
        <f>_xlfn.IFNA(VLOOKUP(CONCATENATE($AH$5,$B19,$C19),'OG3'!$A$6:$N$131,14,FALSE),0)</f>
        <v>0</v>
      </c>
      <c r="AI19" s="65">
        <f>_xlfn.IFNA(VLOOKUP(CONCATENATE($AI$5,$B19,$C19),'MR2'!$A$6:$N$131,14,FALSE),0)</f>
        <v>0</v>
      </c>
      <c r="AJ19" s="65">
        <f>_xlfn.IFNA(VLOOKUP(CONCATENATE($AJ$5,$B19,$C19),'BUS3'!$A$6:$N$135,14,FALSE),0)</f>
        <v>0</v>
      </c>
      <c r="AK19" s="65">
        <f>_xlfn.IFNA(VLOOKUP(CONCATENATE($AK$5,$B19,$C19),'ESP4'!$A$6:$N$135,14,FALSE),0)</f>
        <v>0</v>
      </c>
      <c r="AL19" s="66">
        <f>_xlfn.IFNA(VLOOKUP(CONCATENATE($AL$5,$B19,$C19),FEST!$A$6:$N$133,14,FALSE),0)</f>
        <v>0</v>
      </c>
      <c r="AM19" s="66">
        <f>_xlfn.IFNA(VLOOKUP(CONCATENATE($AM$5,$B19,$C19),'MR3'!$A$6:$N$133,14,FALSE),0)</f>
        <v>0</v>
      </c>
      <c r="AN19" s="66">
        <f>_xlfn.IFNA(VLOOKUP(CONCATENATE($AN$5,$B19,$C19),'BUS4'!$A$6:$N$133,14,FALSE),0)</f>
        <v>0</v>
      </c>
      <c r="AO19" s="66">
        <f>_xlfn.IFNA(VLOOKUP(CONCATENATE($AO$5,$B19,$C19),'BUS4'!$A$6:$N$250,14,FALSE),0)</f>
        <v>0</v>
      </c>
      <c r="AP19" s="66">
        <f>_xlfn.IFNA(VLOOKUP(CONCATENATE($AP$5,$B19,$C19),'Spare '!$A$6:$N$77,14,FALSE),0)</f>
        <v>0</v>
      </c>
      <c r="AQ19" s="66">
        <f>_xlfn.IFNA(VLOOKUP(CONCATENATE($AQ$5,$B19,$C19),SC!$A$6:$O$255,14,FALSE),0)</f>
        <v>0</v>
      </c>
      <c r="AR19" s="66">
        <f>_xlfn.IFNA(VLOOKUP(CONCATENATE($AR$5,$B19,$C19),BAL!$A$6:$N$134,14,FALSE),0)</f>
        <v>7</v>
      </c>
      <c r="AS19" s="66">
        <f>_xlfn.IFNA(VLOOKUP(CONCATENATE($AS$5,$B19,$C19),'MR2'!$A$6:$N$135,14,FALSE),0)</f>
        <v>0</v>
      </c>
      <c r="AT19" s="66"/>
      <c r="AU19" s="398"/>
      <c r="AV19" s="67"/>
      <c r="AW19" s="35"/>
    </row>
    <row r="20" spans="1:49" x14ac:dyDescent="0.3">
      <c r="A20" s="830"/>
      <c r="B20" s="84" t="s">
        <v>726</v>
      </c>
      <c r="C20" s="22" t="s">
        <v>727</v>
      </c>
      <c r="D20" s="22"/>
      <c r="E20" s="22" t="s">
        <v>201</v>
      </c>
      <c r="F20" s="23">
        <v>45487</v>
      </c>
      <c r="G20" s="24">
        <v>21</v>
      </c>
      <c r="H20" s="21">
        <f t="shared" si="0"/>
        <v>0</v>
      </c>
      <c r="I20" s="25">
        <f t="shared" si="1"/>
        <v>0</v>
      </c>
      <c r="J20" s="24">
        <f t="shared" si="2"/>
        <v>5</v>
      </c>
      <c r="K20" s="65">
        <f>_xlfn.IFNA(VLOOKUP(CONCATENATE($K$5,$B20,$C20),'ESP1'!$A$6:$N$135,14,FALSE),0)</f>
        <v>0</v>
      </c>
      <c r="L20" s="65">
        <f>_xlfn.IFNA(VLOOKUP(CONCATENATE($L$5,$B20,$C20),'CAP1'!$A$6:$N$107,14,FALSE),0)</f>
        <v>0</v>
      </c>
      <c r="M20" s="65">
        <f>_xlfn.IFNA(VLOOKUP(CONCATENATE(M$5,$B20,$C20),WEST!$A$6:$N$107,14,FALSE),0)</f>
        <v>0</v>
      </c>
      <c r="N20" s="65">
        <f>_xlfn.IFNA(VLOOKUP(CONCATENATE($N$5,$B20,$C20),MUR!$A$6:$N$95,14,FALSE),0)</f>
        <v>0</v>
      </c>
      <c r="O20" s="65">
        <f>_xlfn.IFNA(VLOOKUP(CONCATENATE($O$5,$B20,$C20),'SER1'!$A$6:$N$110,14,FALSE),0)</f>
        <v>0</v>
      </c>
      <c r="P20" s="65">
        <f>_xlfn.IFNA(VLOOKUP(CONCATENATE($P$5,$B20,$C20),'BUS1'!$A$6:$N$135,14,FALSE),0)</f>
        <v>0</v>
      </c>
      <c r="Q20" s="65">
        <f>_xlfn.IFNA(VLOOKUP(CONCATENATE($Q$5,$B20,$C20),'OG1'!$A$6:$N$135,14,FALSE),0)</f>
        <v>0</v>
      </c>
      <c r="R20" s="65">
        <f>_xlfn.IFNA(VLOOKUP(CONCATENATE($RR$5,$B20,$C20),'DRY1'!$A$6:$N$133,14,FALSE),0)</f>
        <v>0</v>
      </c>
      <c r="S20" s="65">
        <f>_xlfn.IFNA(VLOOKUP(CONCATENATE($S$5,$B20,$C20),DARD!G21,FALSE),0)</f>
        <v>0</v>
      </c>
      <c r="T20" s="65">
        <f>_xlfn.IFNA(VLOOKUP(CONCATENATE($T$5,$B20,$C20),'DRY1'!$A$6:$N$135,14,FALSE),0)</f>
        <v>0</v>
      </c>
      <c r="U20" s="65">
        <f>_xlfn.IFNA(VLOOKUP(CONCATENATE($U$5,$B20,$C20),'HO1'!$A$8:$N$135,14,FALSE),0)</f>
        <v>0</v>
      </c>
      <c r="V20" s="65">
        <f>_xlfn.IFNA(VLOOKUP(CONCATENATE($V$5,$B20,$C20),'BUS3'!$A$8:$N$135,14,FALSE),0)</f>
        <v>0</v>
      </c>
      <c r="W20" s="65">
        <f>_xlfn.IFNA(VLOOKUP(CONCATENATE($W$5,$B20,$C20),'DRY2'!$A$6:$N$169,14,FALSE),0)</f>
        <v>0</v>
      </c>
      <c r="X20" s="65">
        <f>_xlfn.IFNA(VLOOKUP(CONCATENATE($X$5,$B20,$C20),'OG2'!$A$6:$N$133,14,FALSE),0)</f>
        <v>0</v>
      </c>
      <c r="Y20" s="65">
        <f>_xlfn.IFNA(VLOOKUP(CONCATENATE($Y$5,$B20,$C20),'MR1'!$A$6:$N$133,14,FALSE),0)</f>
        <v>0</v>
      </c>
      <c r="Z20" s="65">
        <f>_xlfn.IFNA(VLOOKUP(CONCATENATE($Z$5,$B20,$C20),BEV!$A$6:$N$124,14,FALSE),0)</f>
        <v>0</v>
      </c>
      <c r="AA20" s="65">
        <f>_xlfn.IFNA(VLOOKUP(CONCATENATE($AA$5,$B20,$C20),'SER2'!$A$6:$N$135,14,FALSE),0)</f>
        <v>0</v>
      </c>
      <c r="AB20" s="65">
        <f>_xlfn.IFNA(VLOOKUP(CONCATENATE($AB$5,$B20,$C20),BAL!$A$6:$N$124,14,FALSE),0)</f>
        <v>0</v>
      </c>
      <c r="AC20" s="65">
        <f>_xlfn.IFNA(VLOOKUP(CONCATENATE($AC$5,$B20,$C20),VIR!$A$6:$O$129,14,FALSE),0)</f>
        <v>0</v>
      </c>
      <c r="AD20" s="65">
        <f>_xlfn.IFNA(VLOOKUP(CONCATENATE($AD$5,$B20,$C20),'CAP2'!$A$6:$O$129,14,FALSE),0)</f>
        <v>0</v>
      </c>
      <c r="AE20" s="65">
        <f>_xlfn.IFNA(VLOOKUP(CONCATENATE($AE$5,$B20,$C20),'ESP2'!$A$6:$O$129,14,FALSE),0)</f>
        <v>0</v>
      </c>
      <c r="AF20" s="65">
        <f>_xlfn.IFNA(VLOOKUP(CONCATENATE($AF$5,$B20,$C20),'BUN2'!$A$6:$N$134,14,FALSE),0)</f>
        <v>0</v>
      </c>
      <c r="AG20" s="65">
        <f>_xlfn.IFNA(VLOOKUP(CONCATENATE($AG$5,$B20,$C20),SC!$A$6:$N$135,14,FALSE),0)</f>
        <v>0</v>
      </c>
      <c r="AH20" s="65">
        <f>_xlfn.IFNA(VLOOKUP(CONCATENATE($AH$5,$B20,$C20),'OG3'!$A$6:$N$131,14,FALSE),0)</f>
        <v>0</v>
      </c>
      <c r="AI20" s="65">
        <f>_xlfn.IFNA(VLOOKUP(CONCATENATE($AI$5,$B20,$C20),'MR2'!$A$6:$N$131,14,FALSE),0)</f>
        <v>0</v>
      </c>
      <c r="AJ20" s="65">
        <f>_xlfn.IFNA(VLOOKUP(CONCATENATE($AJ$5,$B20,$C20),'BUS3'!$A$6:$N$135,14,FALSE),0)</f>
        <v>0</v>
      </c>
      <c r="AK20" s="65">
        <f>_xlfn.IFNA(VLOOKUP(CONCATENATE($AK$5,$B20,$C20),'ESP4'!$A$6:$N$135,14,FALSE),0)</f>
        <v>0</v>
      </c>
      <c r="AL20" s="66">
        <f>_xlfn.IFNA(VLOOKUP(CONCATENATE($AL$5,$B20,$C20),FEST!$A$6:$N$133,14,FALSE),0)</f>
        <v>0</v>
      </c>
      <c r="AM20" s="66">
        <f>_xlfn.IFNA(VLOOKUP(CONCATENATE($AM$5,$B20,$C20),'MR3'!$A$6:$N$133,14,FALSE),0)</f>
        <v>0</v>
      </c>
      <c r="AN20" s="66">
        <f>_xlfn.IFNA(VLOOKUP(CONCATENATE($AN$5,$B20,$C20),'BUS4'!$A$6:$N$133,14,FALSE),0)</f>
        <v>0</v>
      </c>
      <c r="AO20" s="66">
        <f>_xlfn.IFNA(VLOOKUP(CONCATENATE($AO$5,$B20,$C20),'BUS4'!$A$6:$N$250,14,FALSE),0)</f>
        <v>0</v>
      </c>
      <c r="AP20" s="66">
        <f>_xlfn.IFNA(VLOOKUP(CONCATENATE($AP$5,$B20,$C20),'Spare '!$A$6:$N$77,14,FALSE),0)</f>
        <v>0</v>
      </c>
      <c r="AQ20" s="66">
        <f>_xlfn.IFNA(VLOOKUP(CONCATENATE($AQ$5,$B20,$C20),SC!$A$6:$O$255,14,FALSE),0)</f>
        <v>0</v>
      </c>
      <c r="AR20" s="66">
        <f>_xlfn.IFNA(VLOOKUP(CONCATENATE($AR$5,$B20,$C20),BAL!$A$6:$N$134,14,FALSE),0)</f>
        <v>0</v>
      </c>
      <c r="AS20" s="66">
        <f>_xlfn.IFNA(VLOOKUP(CONCATENATE($AS$5,$B20,$C20),'MR2'!$A$6:$N$135,14,FALSE),0)</f>
        <v>0</v>
      </c>
      <c r="AT20" s="66"/>
      <c r="AU20" s="398"/>
      <c r="AV20" s="67"/>
      <c r="AW20" s="35"/>
    </row>
    <row r="21" spans="1:49" x14ac:dyDescent="0.3">
      <c r="A21" s="830"/>
      <c r="B21" s="84" t="s">
        <v>734</v>
      </c>
      <c r="C21" s="22" t="s">
        <v>756</v>
      </c>
      <c r="D21" s="22"/>
      <c r="E21" s="22" t="s">
        <v>203</v>
      </c>
      <c r="F21" s="23">
        <v>45464</v>
      </c>
      <c r="G21" s="24">
        <v>20</v>
      </c>
      <c r="H21" s="21">
        <f t="shared" si="0"/>
        <v>0</v>
      </c>
      <c r="I21" s="25">
        <f t="shared" si="1"/>
        <v>0</v>
      </c>
      <c r="J21" s="24">
        <f t="shared" si="2"/>
        <v>5</v>
      </c>
      <c r="K21" s="65">
        <f>_xlfn.IFNA(VLOOKUP(CONCATENATE($K$5,$B21,$C21),'CAP1'!$A$6:$N$107,14,FALSE),0)</f>
        <v>0</v>
      </c>
      <c r="L21" s="65">
        <f>_xlfn.IFNA(VLOOKUP(CONCATENATE($L$5,$B21,$C21),'CAP1'!$A$6:$N$107,14,FALSE),0)</f>
        <v>0</v>
      </c>
      <c r="M21" s="65">
        <f>_xlfn.IFNA(VLOOKUP(CONCATENATE($M$5,$B21,$C21),WEST!$A$6:$N$95,14,FALSE),0)</f>
        <v>0</v>
      </c>
      <c r="N21" s="65">
        <f>_xlfn.IFNA(VLOOKUP(CONCATENATE($N$5,$B21,$C21),MUR!$A$6:$N$95,14,FALSE),0)</f>
        <v>0</v>
      </c>
      <c r="O21" s="65">
        <f>_xlfn.IFNA(VLOOKUP(CONCATENATE($O$5,$B21,$C21),'SER1'!$A$6:$N$110,14,FALSE),0)</f>
        <v>0</v>
      </c>
      <c r="P21" s="65">
        <f>_xlfn.IFNA(VLOOKUP(CONCATENATE($P$5,$B21,$C21),'BUS1'!$A$6:$N$135,14,FALSE),0)</f>
        <v>0</v>
      </c>
      <c r="Q21" s="65">
        <f>_xlfn.IFNA(VLOOKUP(CONCATENATE($Q$5,$B21,$C21),'OG1'!$A$6:$N$135,14,FALSE),0)</f>
        <v>0</v>
      </c>
      <c r="R21" s="65">
        <f>_xlfn.IFNA(VLOOKUP(CONCATENATE($RR$5,$B21,$C21),'DRY1'!$A$6:$N$133,14,FALSE),0)</f>
        <v>0</v>
      </c>
      <c r="S21" s="65">
        <f>_xlfn.IFNA(VLOOKUP(CONCATENATE($S$5,$B21,$C21),DARD!G22,FALSE),0)</f>
        <v>0</v>
      </c>
      <c r="T21" s="65">
        <f>_xlfn.IFNA(VLOOKUP(CONCATENATE($T$5,$B21,$C21),'DRY1'!$A$6:$N$135,14,FALSE),0)</f>
        <v>0</v>
      </c>
      <c r="U21" s="65">
        <f>_xlfn.IFNA(VLOOKUP(CONCATENATE($U$5,$B21,$C21),'HO1'!$A$8:$N$135,14,FALSE),0)</f>
        <v>0</v>
      </c>
      <c r="V21" s="65">
        <f>_xlfn.IFNA(VLOOKUP(CONCATENATE($V$5,$B21,$C21),'BUS3'!$A$8:$N$135,14,FALSE),0)</f>
        <v>0</v>
      </c>
      <c r="W21" s="65">
        <f>_xlfn.IFNA(VLOOKUP(CONCATENATE($W$5,$B21,$C21),'DRY2'!$A$6:$N$169,14,FALSE),0)</f>
        <v>0</v>
      </c>
      <c r="X21" s="65">
        <f>_xlfn.IFNA(VLOOKUP(CONCATENATE($X$5,$B21,$C21),'OG2'!$A$6:$N$133,14,FALSE),0)</f>
        <v>0</v>
      </c>
      <c r="Y21" s="65">
        <f>_xlfn.IFNA(VLOOKUP(CONCATENATE($Y$5,$B21,$C21),'MR1'!$A$6:$N$133,14,FALSE),0)</f>
        <v>0</v>
      </c>
      <c r="Z21" s="65">
        <f>_xlfn.IFNA(VLOOKUP(CONCATENATE($Z$5,$B21,$C21),BEV!$A$6:$N$124,14,FALSE),0)</f>
        <v>0</v>
      </c>
      <c r="AA21" s="65">
        <f>_xlfn.IFNA(VLOOKUP(CONCATENATE($AA$5,$B21,$C21),'SER2'!$A$6:$N$135,14,FALSE),0)</f>
        <v>0</v>
      </c>
      <c r="AB21" s="65">
        <f>_xlfn.IFNA(VLOOKUP(CONCATENATE($AB$5,$B21,$C21),BAL!$A$6:$N$124,14,FALSE),0)</f>
        <v>0</v>
      </c>
      <c r="AC21" s="65">
        <f>_xlfn.IFNA(VLOOKUP(CONCATENATE($AC$5,$B21,$C21),VIR!$A$6:$O$129,14,FALSE),0)</f>
        <v>0</v>
      </c>
      <c r="AD21" s="65">
        <f>_xlfn.IFNA(VLOOKUP(CONCATENATE($AD$5,$B21,$C21),'CAP2'!$A$6:$O$129,14,FALSE),0)</f>
        <v>0</v>
      </c>
      <c r="AE21" s="65">
        <f>_xlfn.IFNA(VLOOKUP(CONCATENATE($AE$5,$B21,$C21),'ESP2'!$A$6:$O$129,14,FALSE),0)</f>
        <v>0</v>
      </c>
      <c r="AF21" s="65">
        <f>_xlfn.IFNA(VLOOKUP(CONCATENATE($AF$5,$B21,$C21),'BUN2'!$A$6:$N$134,14,FALSE),0)</f>
        <v>0</v>
      </c>
      <c r="AG21" s="65">
        <f>_xlfn.IFNA(VLOOKUP(CONCATENATE($AG$5,$B21,$C21),SC!$A$6:$N$135,14,FALSE),0)</f>
        <v>0</v>
      </c>
      <c r="AH21" s="65">
        <f>_xlfn.IFNA(VLOOKUP(CONCATENATE($AH$5,$B21,$C21),'OG3'!$A$6:$N$131,14,FALSE),0)</f>
        <v>0</v>
      </c>
      <c r="AI21" s="65">
        <f>_xlfn.IFNA(VLOOKUP(CONCATENATE($AI$5,$B21,$C21),'MR2'!$A$6:$N$131,14,FALSE),0)</f>
        <v>0</v>
      </c>
      <c r="AJ21" s="65">
        <f>_xlfn.IFNA(VLOOKUP(CONCATENATE($AJ$5,$B21,$C21),'BUS3'!$A$6:$N$135,14,FALSE),0)</f>
        <v>0</v>
      </c>
      <c r="AK21" s="65">
        <f>_xlfn.IFNA(VLOOKUP(CONCATENATE($AK$5,$B21,$C21),'ESP4'!$A$6:$N$135,14,FALSE),0)</f>
        <v>0</v>
      </c>
      <c r="AL21" s="66">
        <f>_xlfn.IFNA(VLOOKUP(CONCATENATE($AL$5,$B21,$C21),FEST!$A$6:$N$133,14,FALSE),0)</f>
        <v>0</v>
      </c>
      <c r="AM21" s="66">
        <f>_xlfn.IFNA(VLOOKUP(CONCATENATE($AM$5,$B21,$C21),'MR3'!$A$6:$N$133,14,FALSE),0)</f>
        <v>0</v>
      </c>
      <c r="AN21" s="66">
        <f>_xlfn.IFNA(VLOOKUP(CONCATENATE($AN$5,$B21,$C21),'BUS4'!$A$6:$N$133,14,FALSE),0)</f>
        <v>0</v>
      </c>
      <c r="AO21" s="66">
        <f>_xlfn.IFNA(VLOOKUP(CONCATENATE($AO$5,$B21,$C21),'BUS4'!$A$6:$N$250,14,FALSE),0)</f>
        <v>0</v>
      </c>
      <c r="AP21" s="66">
        <f>_xlfn.IFNA(VLOOKUP(CONCATENATE($AP$5,$B21,$C21),'Spare '!$A$6:$N$77,14,FALSE),0)</f>
        <v>0</v>
      </c>
      <c r="AQ21" s="66">
        <f>_xlfn.IFNA(VLOOKUP(CONCATENATE($AQ$5,$B21,$C21),SC!$A$6:$O$255,14,FALSE),0)</f>
        <v>0</v>
      </c>
      <c r="AR21" s="66">
        <f>_xlfn.IFNA(VLOOKUP(CONCATENATE($AR$5,$B21,$C21),BAL!$A$6:$N$134,14,FALSE),0)</f>
        <v>0</v>
      </c>
      <c r="AS21" s="66">
        <f>_xlfn.IFNA(VLOOKUP(CONCATENATE($AS$5,$B21,$C21),'MR2'!$A$6:$N$135,14,FALSE),0)</f>
        <v>0</v>
      </c>
      <c r="AT21" s="66"/>
      <c r="AU21" s="398"/>
      <c r="AV21" s="67"/>
      <c r="AW21" s="35"/>
    </row>
    <row r="22" spans="1:49" x14ac:dyDescent="0.3">
      <c r="A22" s="830"/>
      <c r="B22" s="84" t="s">
        <v>757</v>
      </c>
      <c r="C22" s="22" t="s">
        <v>758</v>
      </c>
      <c r="D22" s="22"/>
      <c r="E22" s="22" t="s">
        <v>334</v>
      </c>
      <c r="F22" s="23">
        <v>45466</v>
      </c>
      <c r="G22" s="24">
        <v>22</v>
      </c>
      <c r="H22" s="21">
        <f t="shared" ref="H22:H58" si="6">COUNTIF(K22:AV22,"&gt;0")</f>
        <v>0</v>
      </c>
      <c r="I22" s="25">
        <f t="shared" ref="I22:I58" si="7">SUM(K22:AV22)</f>
        <v>0</v>
      </c>
      <c r="J22" s="24">
        <f t="shared" ref="J22:J58" si="8">RANK(I22,$I$6:$I$69)</f>
        <v>5</v>
      </c>
      <c r="K22" s="65">
        <f>_xlfn.IFNA(VLOOKUP(CONCATENATE($K$5,$B22,$C22),'CAP1'!$A$6:$N$107,14,FALSE),0)</f>
        <v>0</v>
      </c>
      <c r="L22" s="65">
        <f>_xlfn.IFNA(VLOOKUP(CONCATENATE($L$5,$B22,$C22),'CAP1'!$A$6:$N$107,14,FALSE),0)</f>
        <v>0</v>
      </c>
      <c r="M22" s="65">
        <f>_xlfn.IFNA(VLOOKUP(CONCATENATE($M$5,$B22,$C22),WEST!$A$6:$N$95,14,FALSE),0)</f>
        <v>0</v>
      </c>
      <c r="N22" s="65">
        <f>_xlfn.IFNA(VLOOKUP(CONCATENATE($N$5,$B22,$C22),MUR!$A$6:$N$95,14,FALSE),0)</f>
        <v>0</v>
      </c>
      <c r="O22" s="65">
        <f>_xlfn.IFNA(VLOOKUP(CONCATENATE($O$5,$B22,$C22),'SER1'!$A$6:$N$110,14,FALSE),0)</f>
        <v>0</v>
      </c>
      <c r="P22" s="65">
        <f>_xlfn.IFNA(VLOOKUP(CONCATENATE($P$5,$B22,$C22),'BUS1'!$A$6:$N$135,14,FALSE),0)</f>
        <v>0</v>
      </c>
      <c r="Q22" s="65">
        <f>_xlfn.IFNA(VLOOKUP(CONCATENATE($Q$5,$B22,$C22),'OG1'!$A$6:$N$135,14,FALSE),0)</f>
        <v>0</v>
      </c>
      <c r="R22" s="65">
        <f>_xlfn.IFNA(VLOOKUP(CONCATENATE($RR$5,$B22,$C22),'DRY1'!$A$6:$N$133,14,FALSE),0)</f>
        <v>0</v>
      </c>
      <c r="S22" s="65">
        <f>_xlfn.IFNA(VLOOKUP(CONCATENATE($S$5,$B22,$C22),DARD!G23,FALSE),0)</f>
        <v>0</v>
      </c>
      <c r="T22" s="65">
        <f>_xlfn.IFNA(VLOOKUP(CONCATENATE($T$5,$B22,$C22),'DRY1'!$A$6:$N$135,14,FALSE),0)</f>
        <v>0</v>
      </c>
      <c r="U22" s="65">
        <f>_xlfn.IFNA(VLOOKUP(CONCATENATE($U$5,$B22,$C22),'HO1'!$A$8:$N$135,14,FALSE),0)</f>
        <v>0</v>
      </c>
      <c r="V22" s="65">
        <f>_xlfn.IFNA(VLOOKUP(CONCATENATE($V$5,$B22,$C22),'BUS3'!$A$8:$N$135,14,FALSE),0)</f>
        <v>0</v>
      </c>
      <c r="W22" s="65">
        <f>_xlfn.IFNA(VLOOKUP(CONCATENATE($W$5,$B22,$C22),'DRY2'!$A$6:$N$169,14,FALSE),0)</f>
        <v>0</v>
      </c>
      <c r="X22" s="65">
        <f>_xlfn.IFNA(VLOOKUP(CONCATENATE($X$5,$B22,$C22),'OG2'!$A$6:$N$133,14,FALSE),0)</f>
        <v>0</v>
      </c>
      <c r="Y22" s="65">
        <f>_xlfn.IFNA(VLOOKUP(CONCATENATE($Y$5,$B22,$C22),'MR1'!$A$6:$N$133,14,FALSE),0)</f>
        <v>0</v>
      </c>
      <c r="Z22" s="65">
        <f>_xlfn.IFNA(VLOOKUP(CONCATENATE($Z$5,$B22,$C22),BEV!$A$6:$N$124,14,FALSE),0)</f>
        <v>0</v>
      </c>
      <c r="AA22" s="65">
        <f>_xlfn.IFNA(VLOOKUP(CONCATENATE($AA$5,$B22,$C22),'SER2'!$A$6:$N$135,14,FALSE),0)</f>
        <v>0</v>
      </c>
      <c r="AB22" s="65">
        <f>_xlfn.IFNA(VLOOKUP(CONCATENATE($AB$5,$B22,$C22),BAL!$A$6:$N$124,14,FALSE),0)</f>
        <v>0</v>
      </c>
      <c r="AC22" s="65">
        <f>_xlfn.IFNA(VLOOKUP(CONCATENATE($AC$5,$B22,$C22),VIR!$A$6:$O$129,14,FALSE),0)</f>
        <v>0</v>
      </c>
      <c r="AD22" s="65">
        <f>_xlfn.IFNA(VLOOKUP(CONCATENATE($AD$5,$B22,$C22),'CAP2'!$A$6:$O$129,14,FALSE),0)</f>
        <v>0</v>
      </c>
      <c r="AE22" s="65">
        <f>_xlfn.IFNA(VLOOKUP(CONCATENATE($AE$5,$B22,$C22),'ESP2'!$A$6:$O$129,14,FALSE),0)</f>
        <v>0</v>
      </c>
      <c r="AF22" s="65">
        <f>_xlfn.IFNA(VLOOKUP(CONCATENATE($AF$5,$B22,$C22),'BUN2'!$A$6:$N$134,14,FALSE),0)</f>
        <v>0</v>
      </c>
      <c r="AG22" s="65">
        <f>_xlfn.IFNA(VLOOKUP(CONCATENATE($AG$5,$B22,$C22),SC!$A$6:$N$135,14,FALSE),0)</f>
        <v>0</v>
      </c>
      <c r="AH22" s="65">
        <f>_xlfn.IFNA(VLOOKUP(CONCATENATE($AH$5,$B22,$C22),'OG3'!$A$6:$N$131,14,FALSE),0)</f>
        <v>0</v>
      </c>
      <c r="AI22" s="65">
        <f>_xlfn.IFNA(VLOOKUP(CONCATENATE($AI$5,$B22,$C22),'MR2'!$A$6:$N$131,14,FALSE),0)</f>
        <v>0</v>
      </c>
      <c r="AJ22" s="65">
        <f>_xlfn.IFNA(VLOOKUP(CONCATENATE($AJ$5,$B22,$C22),'BUS3'!$A$6:$N$135,14,FALSE),0)</f>
        <v>0</v>
      </c>
      <c r="AK22" s="65">
        <f>_xlfn.IFNA(VLOOKUP(CONCATENATE($AK$5,$B22,$C22),'ESP4'!$A$6:$N$135,14,FALSE),0)</f>
        <v>0</v>
      </c>
      <c r="AL22" s="66">
        <f>_xlfn.IFNA(VLOOKUP(CONCATENATE($AL$5,$B22,$C22),FEST!$A$6:$N$133,14,FALSE),0)</f>
        <v>0</v>
      </c>
      <c r="AM22" s="66">
        <f>_xlfn.IFNA(VLOOKUP(CONCATENATE($AM$5,$B22,$C22),'MR3'!$A$6:$N$133,14,FALSE),0)</f>
        <v>0</v>
      </c>
      <c r="AN22" s="66">
        <f>_xlfn.IFNA(VLOOKUP(CONCATENATE($AN$5,$B22,$C22),'BUS4'!$A$6:$N$133,14,FALSE),0)</f>
        <v>0</v>
      </c>
      <c r="AO22" s="66">
        <f>_xlfn.IFNA(VLOOKUP(CONCATENATE($AO$5,$B22,$C22),'BUS4'!$A$6:$N$250,14,FALSE),0)</f>
        <v>0</v>
      </c>
      <c r="AP22" s="66">
        <f>_xlfn.IFNA(VLOOKUP(CONCATENATE($AP$5,$B22,$C22),'Spare '!$A$6:$N$77,14,FALSE),0)</f>
        <v>0</v>
      </c>
      <c r="AQ22" s="66">
        <f>_xlfn.IFNA(VLOOKUP(CONCATENATE($AQ$5,$B22,$C22),SC!$A$6:$O$255,14,FALSE),0)</f>
        <v>0</v>
      </c>
      <c r="AR22" s="66">
        <f>_xlfn.IFNA(VLOOKUP(CONCATENATE($AR$5,$B22,$C22),BAL!$A$6:$N$134,14,FALSE),0)</f>
        <v>0</v>
      </c>
      <c r="AS22" s="66">
        <f>_xlfn.IFNA(VLOOKUP(CONCATENATE($AS$5,$B22,$C22),'MR2'!$A$6:$N$135,14,FALSE),0)</f>
        <v>0</v>
      </c>
      <c r="AT22" s="66"/>
      <c r="AU22" s="398"/>
      <c r="AV22" s="67"/>
      <c r="AW22" s="35"/>
    </row>
    <row r="23" spans="1:49" x14ac:dyDescent="0.3">
      <c r="A23" s="830"/>
      <c r="B23" s="84" t="s">
        <v>595</v>
      </c>
      <c r="C23" s="22" t="s">
        <v>677</v>
      </c>
      <c r="D23" s="22"/>
      <c r="E23" s="22" t="s">
        <v>203</v>
      </c>
      <c r="F23" s="23">
        <v>45533</v>
      </c>
      <c r="G23" s="24">
        <v>18</v>
      </c>
      <c r="H23" s="21">
        <f t="shared" si="6"/>
        <v>0</v>
      </c>
      <c r="I23" s="25">
        <f t="shared" si="7"/>
        <v>0</v>
      </c>
      <c r="J23" s="24">
        <f t="shared" si="8"/>
        <v>5</v>
      </c>
      <c r="K23" s="65">
        <f>_xlfn.IFNA(VLOOKUP(CONCATENATE($K$5,$B23,$C23),'CAP1'!$A$6:$N$107,14,FALSE),0)</f>
        <v>0</v>
      </c>
      <c r="L23" s="65">
        <f>_xlfn.IFNA(VLOOKUP(CONCATENATE($L$5,$B23,$C23),'CAP1'!$A$6:$N$107,14,FALSE),0)</f>
        <v>0</v>
      </c>
      <c r="M23" s="65">
        <f>_xlfn.IFNA(VLOOKUP(CONCATENATE($M$5,$B23,$C23),WEST!$A$6:$N$95,14,FALSE),0)</f>
        <v>0</v>
      </c>
      <c r="N23" s="65">
        <f>_xlfn.IFNA(VLOOKUP(CONCATENATE($N$5,$B23,$C23),MUR!$A$6:$N$95,14,FALSE),0)</f>
        <v>0</v>
      </c>
      <c r="O23" s="65">
        <f>_xlfn.IFNA(VLOOKUP(CONCATENATE($O$5,$B23,$C23),'SER1'!$A$6:$N$110,14,FALSE),0)</f>
        <v>0</v>
      </c>
      <c r="P23" s="65">
        <f>_xlfn.IFNA(VLOOKUP(CONCATENATE($P$5,$B23,$C23),'BUS1'!$A$6:$N$135,14,FALSE),0)</f>
        <v>0</v>
      </c>
      <c r="Q23" s="65">
        <f>_xlfn.IFNA(VLOOKUP(CONCATENATE($Q$5,$B23,$C23),'OG1'!$A$6:$N$135,14,FALSE),0)</f>
        <v>0</v>
      </c>
      <c r="R23" s="65">
        <f>_xlfn.IFNA(VLOOKUP(CONCATENATE($RR$5,$B23,$C23),'DRY1'!$A$6:$N$133,14,FALSE),0)</f>
        <v>0</v>
      </c>
      <c r="S23" s="65">
        <f>_xlfn.IFNA(VLOOKUP(CONCATENATE($S$5,$B23,$C23),DARD!G24,FALSE),0)</f>
        <v>0</v>
      </c>
      <c r="T23" s="65">
        <f>_xlfn.IFNA(VLOOKUP(CONCATENATE($T$5,$B23,$C23),'DRY1'!$A$6:$N$135,14,FALSE),0)</f>
        <v>0</v>
      </c>
      <c r="U23" s="65">
        <f>_xlfn.IFNA(VLOOKUP(CONCATENATE($U$5,$B23,$C23),'HO1'!$A$8:$N$135,14,FALSE),0)</f>
        <v>0</v>
      </c>
      <c r="V23" s="65">
        <f>_xlfn.IFNA(VLOOKUP(CONCATENATE($V$5,$B23,$C23),'BUS3'!$A$8:$N$135,14,FALSE),0)</f>
        <v>0</v>
      </c>
      <c r="W23" s="65">
        <f>_xlfn.IFNA(VLOOKUP(CONCATENATE($W$5,$B23,$C23),'DRY2'!$A$6:$N$169,14,FALSE),0)</f>
        <v>0</v>
      </c>
      <c r="X23" s="65">
        <f>_xlfn.IFNA(VLOOKUP(CONCATENATE($X$5,$B23,$C23),'OG2'!$A$6:$N$133,14,FALSE),0)</f>
        <v>0</v>
      </c>
      <c r="Y23" s="65">
        <f>_xlfn.IFNA(VLOOKUP(CONCATENATE($Y$5,$B23,$C23),'MR1'!$A$6:$N$133,14,FALSE),0)</f>
        <v>0</v>
      </c>
      <c r="Z23" s="65">
        <f>_xlfn.IFNA(VLOOKUP(CONCATENATE($Z$5,$B23,$C23),BEV!$A$6:$N$124,14,FALSE),0)</f>
        <v>0</v>
      </c>
      <c r="AA23" s="65">
        <f>_xlfn.IFNA(VLOOKUP(CONCATENATE($AA$5,$B23,$C23),'SER2'!$A$6:$N$135,14,FALSE),0)</f>
        <v>0</v>
      </c>
      <c r="AB23" s="65">
        <f>_xlfn.IFNA(VLOOKUP(CONCATENATE($AB$5,$B23,$C23),BAL!$A$6:$N$124,14,FALSE),0)</f>
        <v>0</v>
      </c>
      <c r="AC23" s="65">
        <f>_xlfn.IFNA(VLOOKUP(CONCATENATE($AC$5,$B23,$C23),VIR!$A$6:$O$129,14,FALSE),0)</f>
        <v>0</v>
      </c>
      <c r="AD23" s="65">
        <f>_xlfn.IFNA(VLOOKUP(CONCATENATE($AD$5,$B23,$C23),'CAP2'!$A$6:$O$129,14,FALSE),0)</f>
        <v>0</v>
      </c>
      <c r="AE23" s="65">
        <f>_xlfn.IFNA(VLOOKUP(CONCATENATE($AE$5,$B23,$C23),'ESP2'!$A$6:$O$129,14,FALSE),0)</f>
        <v>0</v>
      </c>
      <c r="AF23" s="65">
        <f>_xlfn.IFNA(VLOOKUP(CONCATENATE($AF$5,$B23,$C23),'BUN2'!$A$6:$N$134,14,FALSE),0)</f>
        <v>0</v>
      </c>
      <c r="AG23" s="65">
        <f>_xlfn.IFNA(VLOOKUP(CONCATENATE($AG$5,$B23,$C23),SC!$A$6:$N$135,14,FALSE),0)</f>
        <v>0</v>
      </c>
      <c r="AH23" s="65">
        <f>_xlfn.IFNA(VLOOKUP(CONCATENATE($AH$5,$B23,$C23),'OG3'!$A$6:$N$131,14,FALSE),0)</f>
        <v>0</v>
      </c>
      <c r="AI23" s="65">
        <f>_xlfn.IFNA(VLOOKUP(CONCATENATE($AI$5,$B23,$C23),'MR2'!$A$6:$N$131,14,FALSE),0)</f>
        <v>0</v>
      </c>
      <c r="AJ23" s="65">
        <f>_xlfn.IFNA(VLOOKUP(CONCATENATE($AJ$5,$B23,$C23),'BUS3'!$A$6:$N$135,14,FALSE),0)</f>
        <v>0</v>
      </c>
      <c r="AK23" s="65">
        <f>_xlfn.IFNA(VLOOKUP(CONCATENATE($AK$5,$B23,$C23),'ESP4'!$A$6:$N$135,14,FALSE),0)</f>
        <v>0</v>
      </c>
      <c r="AL23" s="66">
        <f>_xlfn.IFNA(VLOOKUP(CONCATENATE($AL$5,$B23,$C23),FEST!$A$6:$N$133,14,FALSE),0)</f>
        <v>0</v>
      </c>
      <c r="AM23" s="66">
        <f>_xlfn.IFNA(VLOOKUP(CONCATENATE($AM$5,$B23,$C23),'MR3'!$A$6:$N$133,14,FALSE),0)</f>
        <v>0</v>
      </c>
      <c r="AN23" s="66">
        <f>_xlfn.IFNA(VLOOKUP(CONCATENATE($AN$5,$B23,$C23),'BUS4'!$A$6:$N$133,14,FALSE),0)</f>
        <v>0</v>
      </c>
      <c r="AO23" s="66">
        <f>_xlfn.IFNA(VLOOKUP(CONCATENATE($AO$5,$B23,$C23),'BUS4'!$A$6:$N$250,14,FALSE),0)</f>
        <v>0</v>
      </c>
      <c r="AP23" s="66">
        <f>_xlfn.IFNA(VLOOKUP(CONCATENATE($AP$5,$B23,$C23),'Spare '!$A$6:$N$77,14,FALSE),0)</f>
        <v>0</v>
      </c>
      <c r="AQ23" s="66">
        <f>_xlfn.IFNA(VLOOKUP(CONCATENATE($AQ$5,$B23,$C23),SC!$A$6:$O$255,14,FALSE),0)</f>
        <v>0</v>
      </c>
      <c r="AR23" s="66">
        <f>_xlfn.IFNA(VLOOKUP(CONCATENATE($AR$5,$B23,$C23),BAL!$A$6:$N$134,14,FALSE),0)</f>
        <v>0</v>
      </c>
      <c r="AS23" s="66">
        <f>_xlfn.IFNA(VLOOKUP(CONCATENATE($AS$5,$B23,$C23),'MR2'!$A$6:$N$135,14,FALSE),0)</f>
        <v>0</v>
      </c>
      <c r="AT23" s="66"/>
      <c r="AU23" s="398"/>
      <c r="AV23" s="67"/>
      <c r="AW23" s="63"/>
    </row>
    <row r="24" spans="1:49" x14ac:dyDescent="0.3">
      <c r="A24" s="830"/>
      <c r="B24" s="84" t="s">
        <v>595</v>
      </c>
      <c r="C24" s="22" t="s">
        <v>596</v>
      </c>
      <c r="D24" s="22" t="s">
        <v>596</v>
      </c>
      <c r="E24" s="22" t="s">
        <v>203</v>
      </c>
      <c r="F24" s="23">
        <v>45533</v>
      </c>
      <c r="G24" s="24">
        <v>18</v>
      </c>
      <c r="H24" s="21">
        <f t="shared" si="6"/>
        <v>1</v>
      </c>
      <c r="I24" s="25">
        <f t="shared" si="7"/>
        <v>7</v>
      </c>
      <c r="J24" s="24">
        <f t="shared" si="8"/>
        <v>2</v>
      </c>
      <c r="K24" s="65">
        <f>_xlfn.IFNA(VLOOKUP(CONCATENATE($K$5,$B24,$C24),'CAP1'!$A$6:$N$107,14,FALSE),0)</f>
        <v>0</v>
      </c>
      <c r="L24" s="65">
        <f>_xlfn.IFNA(VLOOKUP(CONCATENATE($L$5,$B24,$C24),'CAP1'!$A$6:$N$107,14,FALSE),0)</f>
        <v>0</v>
      </c>
      <c r="M24" s="65">
        <f>_xlfn.IFNA(VLOOKUP(CONCATENATE($M$5,$B24,$C24),WEST!$A$6:$N$95,14,FALSE),0)</f>
        <v>0</v>
      </c>
      <c r="N24" s="65">
        <f>_xlfn.IFNA(VLOOKUP(CONCATENATE($N$5,$B24,$C24),MUR!$A$6:$N$95,14,FALSE),0)</f>
        <v>0</v>
      </c>
      <c r="O24" s="65">
        <f>_xlfn.IFNA(VLOOKUP(CONCATENATE($O$5,$B24,$C24),'SER1'!$A$6:$N$110,14,FALSE),0)</f>
        <v>0</v>
      </c>
      <c r="P24" s="65">
        <f>_xlfn.IFNA(VLOOKUP(CONCATENATE($P$5,$B24,$C24),'BUS1'!$A$6:$N$135,14,FALSE),0)</f>
        <v>0</v>
      </c>
      <c r="Q24" s="65">
        <f>_xlfn.IFNA(VLOOKUP(CONCATENATE($Q$5,$B24,$C24),'OG1'!$A$6:$N$135,14,FALSE),0)</f>
        <v>0</v>
      </c>
      <c r="R24" s="65">
        <f>_xlfn.IFNA(VLOOKUP(CONCATENATE($RR$5,$B24,$C24),'DRY1'!$A$6:$N$133,14,FALSE),0)</f>
        <v>0</v>
      </c>
      <c r="S24" s="65">
        <f>_xlfn.IFNA(VLOOKUP(CONCATENATE($S$5,$B24,$C24),DARD!G25,FALSE),0)</f>
        <v>0</v>
      </c>
      <c r="T24" s="65">
        <f>_xlfn.IFNA(VLOOKUP(CONCATENATE($T$5,$B24,$C24),'DRY1'!$A$6:$N$135,14,FALSE),0)</f>
        <v>0</v>
      </c>
      <c r="U24" s="65">
        <f>_xlfn.IFNA(VLOOKUP(CONCATENATE($U$5,$B24,$C24),'HO1'!$A$8:$N$135,14,FALSE),0)</f>
        <v>0</v>
      </c>
      <c r="V24" s="65">
        <f>_xlfn.IFNA(VLOOKUP(CONCATENATE($V$5,$B24,$C24),'BUS3'!$A$8:$N$135,14,FALSE),0)</f>
        <v>0</v>
      </c>
      <c r="W24" s="65">
        <f>_xlfn.IFNA(VLOOKUP(CONCATENATE($W$5,$B24,$C24),'DRY2'!$A$6:$N$169,14,FALSE),0)</f>
        <v>0</v>
      </c>
      <c r="X24" s="65">
        <f>_xlfn.IFNA(VLOOKUP(CONCATENATE($X$5,$B24,$C24),'OG2'!$A$6:$N$133,14,FALSE),0)</f>
        <v>0</v>
      </c>
      <c r="Y24" s="65">
        <f>_xlfn.IFNA(VLOOKUP(CONCATENATE($Y$5,$B24,$C24),'MR1'!$A$6:$N$133,14,FALSE),0)</f>
        <v>7</v>
      </c>
      <c r="Z24" s="65">
        <f>_xlfn.IFNA(VLOOKUP(CONCATENATE($Z$5,$B24,$C24),BEV!$A$6:$N$124,14,FALSE),0)</f>
        <v>0</v>
      </c>
      <c r="AA24" s="65">
        <f>_xlfn.IFNA(VLOOKUP(CONCATENATE($AA$5,$B24,$C24),'SER2'!$A$6:$N$135,14,FALSE),0)</f>
        <v>0</v>
      </c>
      <c r="AB24" s="65">
        <f>_xlfn.IFNA(VLOOKUP(CONCATENATE($AB$5,$B24,$C24),BAL!$A$6:$N$124,14,FALSE),0)</f>
        <v>0</v>
      </c>
      <c r="AC24" s="65">
        <f>_xlfn.IFNA(VLOOKUP(CONCATENATE($AC$5,$B24,$C24),VIR!$A$6:$O$129,14,FALSE),0)</f>
        <v>0</v>
      </c>
      <c r="AD24" s="65">
        <f>_xlfn.IFNA(VLOOKUP(CONCATENATE($AD$5,$B24,$C24),'CAP2'!$A$6:$O$129,14,FALSE),0)</f>
        <v>0</v>
      </c>
      <c r="AE24" s="65">
        <f>_xlfn.IFNA(VLOOKUP(CONCATENATE($AE$5,$B24,$C24),'ESP2'!$A$6:$O$129,14,FALSE),0)</f>
        <v>0</v>
      </c>
      <c r="AF24" s="65">
        <f>_xlfn.IFNA(VLOOKUP(CONCATENATE($AF$5,$B24,$C24),'BUN2'!$A$6:$N$134,14,FALSE),0)</f>
        <v>0</v>
      </c>
      <c r="AG24" s="65">
        <f>_xlfn.IFNA(VLOOKUP(CONCATENATE($AG$5,$B24,$C24),SC!$A$6:$N$135,14,FALSE),0)</f>
        <v>0</v>
      </c>
      <c r="AH24" s="65">
        <f>_xlfn.IFNA(VLOOKUP(CONCATENATE($AH$5,$B24,$C24),'OG3'!$A$6:$N$131,14,FALSE),0)</f>
        <v>0</v>
      </c>
      <c r="AI24" s="65">
        <f>_xlfn.IFNA(VLOOKUP(CONCATENATE($AI$5,$B24,$C24),'MR2'!$A$6:$N$131,14,FALSE),0)</f>
        <v>0</v>
      </c>
      <c r="AJ24" s="65">
        <f>_xlfn.IFNA(VLOOKUP(CONCATENATE($AJ$5,$B24,$C24),'BUS3'!$A$6:$N$135,14,FALSE),0)</f>
        <v>0</v>
      </c>
      <c r="AK24" s="65">
        <f>_xlfn.IFNA(VLOOKUP(CONCATENATE($AK$5,$B24,$C24),'ESP4'!$A$6:$N$135,14,FALSE),0)</f>
        <v>0</v>
      </c>
      <c r="AL24" s="66">
        <f>_xlfn.IFNA(VLOOKUP(CONCATENATE($AL$5,$B24,$C24),FEST!$A$6:$N$133,14,FALSE),0)</f>
        <v>0</v>
      </c>
      <c r="AM24" s="66">
        <f>_xlfn.IFNA(VLOOKUP(CONCATENATE($AM$5,$B24,$C24),'MR3'!$A$6:$N$133,14,FALSE),0)</f>
        <v>0</v>
      </c>
      <c r="AN24" s="66">
        <f>_xlfn.IFNA(VLOOKUP(CONCATENATE($AN$5,$B24,$C24),'BUS4'!$A$6:$N$133,14,FALSE),0)</f>
        <v>0</v>
      </c>
      <c r="AO24" s="66">
        <f>_xlfn.IFNA(VLOOKUP(CONCATENATE($AO$5,$B24,$C24),'BUS4'!$A$6:$N$250,14,FALSE),0)</f>
        <v>0</v>
      </c>
      <c r="AP24" s="66">
        <f>_xlfn.IFNA(VLOOKUP(CONCATENATE($AP$5,$B24,$C24),'Spare '!$A$6:$N$77,14,FALSE),0)</f>
        <v>0</v>
      </c>
      <c r="AQ24" s="66">
        <f>_xlfn.IFNA(VLOOKUP(CONCATENATE($AQ$5,$B24,$C24),SC!$A$6:$O$255,14,FALSE),0)</f>
        <v>0</v>
      </c>
      <c r="AR24" s="66">
        <f>_xlfn.IFNA(VLOOKUP(CONCATENATE($AR$5,$B24,$C24),BAL!$A$6:$N$134,14,FALSE),0)</f>
        <v>0</v>
      </c>
      <c r="AS24" s="66">
        <f>_xlfn.IFNA(VLOOKUP(CONCATENATE($AS$5,$B24,$C24),'MR2'!$A$6:$N$135,14,FALSE),0)</f>
        <v>0</v>
      </c>
      <c r="AT24" s="66"/>
      <c r="AU24" s="398"/>
      <c r="AV24" s="67"/>
      <c r="AW24" s="63"/>
    </row>
    <row r="25" spans="1:49" x14ac:dyDescent="0.3">
      <c r="A25" s="830"/>
      <c r="B25" s="84" t="s">
        <v>531</v>
      </c>
      <c r="C25" s="22" t="s">
        <v>766</v>
      </c>
      <c r="D25" s="22" t="s">
        <v>767</v>
      </c>
      <c r="E25" s="22" t="s">
        <v>202</v>
      </c>
      <c r="F25" s="23">
        <v>45533</v>
      </c>
      <c r="G25" s="24">
        <v>20</v>
      </c>
      <c r="H25" s="21">
        <f t="shared" si="6"/>
        <v>0</v>
      </c>
      <c r="I25" s="25">
        <f t="shared" si="7"/>
        <v>0</v>
      </c>
      <c r="J25" s="24">
        <f t="shared" si="8"/>
        <v>5</v>
      </c>
      <c r="K25" s="65">
        <f>_xlfn.IFNA(VLOOKUP(CONCATENATE($K$5,$B25,$C25),'CAP1'!$A$6:$N$107,14,FALSE),0)</f>
        <v>0</v>
      </c>
      <c r="L25" s="65">
        <f>_xlfn.IFNA(VLOOKUP(CONCATENATE($L$5,$B25,$C25),'CAP1'!$A$6:$N$107,14,FALSE),0)</f>
        <v>0</v>
      </c>
      <c r="M25" s="65">
        <f>_xlfn.IFNA(VLOOKUP(CONCATENATE($M$5,$B25,$C25),WEST!$A$6:$N$95,14,FALSE),0)</f>
        <v>0</v>
      </c>
      <c r="N25" s="65">
        <f>_xlfn.IFNA(VLOOKUP(CONCATENATE($N$5,$B25,$C25),MUR!$A$6:$N$95,14,FALSE),0)</f>
        <v>0</v>
      </c>
      <c r="O25" s="65">
        <f>_xlfn.IFNA(VLOOKUP(CONCATENATE($O$5,$B25,$C25),'SER1'!$A$6:$N$110,14,FALSE),0)</f>
        <v>0</v>
      </c>
      <c r="P25" s="65">
        <f>_xlfn.IFNA(VLOOKUP(CONCATENATE($P$5,$B25,$C25),'BUS1'!$A$6:$N$135,14,FALSE),0)</f>
        <v>0</v>
      </c>
      <c r="Q25" s="65">
        <f>_xlfn.IFNA(VLOOKUP(CONCATENATE($Q$5,$B25,$C25),'OG1'!$A$6:$N$135,14,FALSE),0)</f>
        <v>0</v>
      </c>
      <c r="R25" s="65">
        <f>_xlfn.IFNA(VLOOKUP(CONCATENATE($RR$5,$B25,$C25),'DRY1'!$A$6:$N$133,14,FALSE),0)</f>
        <v>0</v>
      </c>
      <c r="S25" s="65">
        <f>_xlfn.IFNA(VLOOKUP(CONCATENATE($S$5,$B25,$C25),DARD!G26,FALSE),0)</f>
        <v>0</v>
      </c>
      <c r="T25" s="65">
        <f>_xlfn.IFNA(VLOOKUP(CONCATENATE($T$5,$B25,$C25),'DRY1'!$A$6:$N$135,14,FALSE),0)</f>
        <v>0</v>
      </c>
      <c r="U25" s="65">
        <f>_xlfn.IFNA(VLOOKUP(CONCATENATE($U$5,$B25,$C25),'HO1'!$A$8:$N$135,14,FALSE),0)</f>
        <v>0</v>
      </c>
      <c r="V25" s="65">
        <f>_xlfn.IFNA(VLOOKUP(CONCATENATE($V$5,$B25,$C25),'BUS3'!$A$8:$N$135,14,FALSE),0)</f>
        <v>0</v>
      </c>
      <c r="W25" s="65">
        <f>_xlfn.IFNA(VLOOKUP(CONCATENATE($W$5,$B25,$C25),'DRY2'!$A$6:$N$169,14,FALSE),0)</f>
        <v>0</v>
      </c>
      <c r="X25" s="65">
        <f>_xlfn.IFNA(VLOOKUP(CONCATENATE($X$5,$B25,$C25),'OG2'!$A$6:$N$133,14,FALSE),0)</f>
        <v>0</v>
      </c>
      <c r="Y25" s="65">
        <f>_xlfn.IFNA(VLOOKUP(CONCATENATE($Y$5,$B25,$C25),'MR1'!$A$6:$N$133,14,FALSE),0)</f>
        <v>0</v>
      </c>
      <c r="Z25" s="65">
        <f>_xlfn.IFNA(VLOOKUP(CONCATENATE($Z$5,$B25,$C25),BEV!$A$6:$N$124,14,FALSE),0)</f>
        <v>0</v>
      </c>
      <c r="AA25" s="65">
        <f>_xlfn.IFNA(VLOOKUP(CONCATENATE($AA$5,$B25,$C25),'SER2'!$A$6:$N$135,14,FALSE),0)</f>
        <v>0</v>
      </c>
      <c r="AB25" s="65">
        <f>_xlfn.IFNA(VLOOKUP(CONCATENATE($AB$5,$B25,$C25),BAL!$A$6:$N$124,14,FALSE),0)</f>
        <v>0</v>
      </c>
      <c r="AC25" s="65">
        <f>_xlfn.IFNA(VLOOKUP(CONCATENATE($AC$5,$B25,$C25),VIR!$A$6:$O$129,14,FALSE),0)</f>
        <v>0</v>
      </c>
      <c r="AD25" s="65">
        <f>_xlfn.IFNA(VLOOKUP(CONCATENATE($AD$5,$B25,$C25),'CAP2'!$A$6:$O$129,14,FALSE),0)</f>
        <v>0</v>
      </c>
      <c r="AE25" s="65">
        <f>_xlfn.IFNA(VLOOKUP(CONCATENATE($AE$5,$B25,$C25),'ESP2'!$A$6:$O$129,14,FALSE),0)</f>
        <v>0</v>
      </c>
      <c r="AF25" s="65">
        <f>_xlfn.IFNA(VLOOKUP(CONCATENATE($AF$5,$B25,$C25),'BUN2'!$A$6:$N$134,14,FALSE),0)</f>
        <v>0</v>
      </c>
      <c r="AG25" s="65">
        <f>_xlfn.IFNA(VLOOKUP(CONCATENATE($AG$5,$B25,$C25),SC!$A$6:$N$135,14,FALSE),0)</f>
        <v>0</v>
      </c>
      <c r="AH25" s="65">
        <f>_xlfn.IFNA(VLOOKUP(CONCATENATE($AH$5,$B25,$C25),'OG3'!$A$6:$N$131,14,FALSE),0)</f>
        <v>0</v>
      </c>
      <c r="AI25" s="65">
        <f>_xlfn.IFNA(VLOOKUP(CONCATENATE($AI$5,$B25,$C25),'MR2'!$A$6:$N$131,14,FALSE),0)</f>
        <v>0</v>
      </c>
      <c r="AJ25" s="65">
        <f>_xlfn.IFNA(VLOOKUP(CONCATENATE($AJ$5,$B25,$C25),'BUS3'!$A$6:$N$135,14,FALSE),0)</f>
        <v>0</v>
      </c>
      <c r="AK25" s="65">
        <f>_xlfn.IFNA(VLOOKUP(CONCATENATE($AK$5,$B25,$C25),'ESP4'!$A$6:$N$135,14,FALSE),0)</f>
        <v>0</v>
      </c>
      <c r="AL25" s="66">
        <f>_xlfn.IFNA(VLOOKUP(CONCATENATE($AL$5,$B25,$C25),FEST!$A$6:$N$133,14,FALSE),0)</f>
        <v>0</v>
      </c>
      <c r="AM25" s="66">
        <f>_xlfn.IFNA(VLOOKUP(CONCATENATE($AM$5,$B25,$C25),'MR3'!$A$6:$N$133,14,FALSE),0)</f>
        <v>0</v>
      </c>
      <c r="AN25" s="66">
        <f>_xlfn.IFNA(VLOOKUP(CONCATENATE($AN$5,$B25,$C25),'BUS4'!$A$6:$N$133,14,FALSE),0)</f>
        <v>0</v>
      </c>
      <c r="AO25" s="66">
        <f>_xlfn.IFNA(VLOOKUP(CONCATENATE($AO$5,$B25,$C25),'BUS4'!$A$6:$N$250,14,FALSE),0)</f>
        <v>0</v>
      </c>
      <c r="AP25" s="66">
        <f>_xlfn.IFNA(VLOOKUP(CONCATENATE($AP$5,$B25,$C25),'Spare '!$A$6:$N$77,14,FALSE),0)</f>
        <v>0</v>
      </c>
      <c r="AQ25" s="66">
        <f>_xlfn.IFNA(VLOOKUP(CONCATENATE($AQ$5,$B25,$C25),SC!$A$6:$O$255,14,FALSE),0)</f>
        <v>0</v>
      </c>
      <c r="AR25" s="66">
        <f>_xlfn.IFNA(VLOOKUP(CONCATENATE($AR$5,$B25,$C25),BAL!$A$6:$N$134,14,FALSE),0)</f>
        <v>0</v>
      </c>
      <c r="AS25" s="66">
        <f>_xlfn.IFNA(VLOOKUP(CONCATENATE($AS$5,$B25,$C25),'MR2'!$A$6:$N$135,14,FALSE),0)</f>
        <v>0</v>
      </c>
      <c r="AT25" s="66"/>
      <c r="AU25" s="398"/>
      <c r="AV25" s="67"/>
      <c r="AW25" s="35"/>
    </row>
    <row r="26" spans="1:49" x14ac:dyDescent="0.3">
      <c r="A26" s="830"/>
      <c r="B26" s="84" t="s">
        <v>768</v>
      </c>
      <c r="C26" s="22" t="s">
        <v>769</v>
      </c>
      <c r="D26" s="22"/>
      <c r="E26" s="22" t="s">
        <v>200</v>
      </c>
      <c r="F26" s="23">
        <v>45534</v>
      </c>
      <c r="G26" s="24">
        <v>23</v>
      </c>
      <c r="H26" s="21">
        <f t="shared" si="6"/>
        <v>1</v>
      </c>
      <c r="I26" s="25">
        <f t="shared" si="7"/>
        <v>7</v>
      </c>
      <c r="J26" s="24">
        <f t="shared" si="8"/>
        <v>2</v>
      </c>
      <c r="K26" s="65">
        <f>_xlfn.IFNA(VLOOKUP(CONCATENATE($K$5,$B26,$C26),'CAP1'!$A$6:$N$107,14,FALSE),0)</f>
        <v>0</v>
      </c>
      <c r="L26" s="65">
        <f>_xlfn.IFNA(VLOOKUP(CONCATENATE($L$5,$B26,$C26),'CAP1'!$A$6:$N$107,14,FALSE),0)</f>
        <v>0</v>
      </c>
      <c r="M26" s="65">
        <f>_xlfn.IFNA(VLOOKUP(CONCATENATE($M$5,$B26,$C26),WEST!$A$6:$N$95,14,FALSE),0)</f>
        <v>0</v>
      </c>
      <c r="N26" s="65">
        <f>_xlfn.IFNA(VLOOKUP(CONCATENATE($N$5,$B26,$C26),MUR!$A$6:$N$95,14,FALSE),0)</f>
        <v>0</v>
      </c>
      <c r="O26" s="65">
        <f>_xlfn.IFNA(VLOOKUP(CONCATENATE($O$5,$B26,$C26),'SER1'!$A$6:$N$110,14,FALSE),0)</f>
        <v>0</v>
      </c>
      <c r="P26" s="65">
        <f>_xlfn.IFNA(VLOOKUP(CONCATENATE($P$5,$B26,$C26),'BUS1'!$A$6:$N$135,14,FALSE),0)</f>
        <v>0</v>
      </c>
      <c r="Q26" s="65">
        <f>_xlfn.IFNA(VLOOKUP(CONCATENATE($Q$5,$B26,$C26),'OG1'!$A$6:$N$135,14,FALSE),0)</f>
        <v>0</v>
      </c>
      <c r="R26" s="65">
        <f>_xlfn.IFNA(VLOOKUP(CONCATENATE($RR$5,$B26,$C26),'DRY1'!$A$6:$N$133,14,FALSE),0)</f>
        <v>0</v>
      </c>
      <c r="S26" s="65">
        <f>_xlfn.IFNA(VLOOKUP(CONCATENATE($S$5,$B26,$C26),DARD!G27,FALSE),0)</f>
        <v>0</v>
      </c>
      <c r="T26" s="65">
        <f>_xlfn.IFNA(VLOOKUP(CONCATENATE($T$5,$B26,$C26),'DRY1'!$A$6:$N$135,14,FALSE),0)</f>
        <v>0</v>
      </c>
      <c r="U26" s="65">
        <f>_xlfn.IFNA(VLOOKUP(CONCATENATE($U$5,$B26,$C26),'HO1'!$A$8:$N$135,14,FALSE),0)</f>
        <v>0</v>
      </c>
      <c r="V26" s="65">
        <f>_xlfn.IFNA(VLOOKUP(CONCATENATE($V$5,$B26,$C26),'BUS3'!$A$8:$N$135,14,FALSE),0)</f>
        <v>0</v>
      </c>
      <c r="W26" s="65">
        <f>_xlfn.IFNA(VLOOKUP(CONCATENATE($W$5,$B26,$C26),'DRY2'!$A$6:$N$169,14,FALSE),0)</f>
        <v>0</v>
      </c>
      <c r="X26" s="65">
        <f>_xlfn.IFNA(VLOOKUP(CONCATENATE($X$5,$B26,$C26),'OG2'!$A$6:$N$133,14,FALSE),0)</f>
        <v>0</v>
      </c>
      <c r="Y26" s="65">
        <f>_xlfn.IFNA(VLOOKUP(CONCATENATE($Y$5,$B26,$C26),'MR1'!$A$6:$N$133,14,FALSE),0)</f>
        <v>0</v>
      </c>
      <c r="Z26" s="65">
        <f>_xlfn.IFNA(VLOOKUP(CONCATENATE($Z$5,$B26,$C26),BEV!$A$6:$N$124,14,FALSE),0)</f>
        <v>0</v>
      </c>
      <c r="AA26" s="65">
        <f>_xlfn.IFNA(VLOOKUP(CONCATENATE($AA$5,$B26,$C26),'SER2'!$A$6:$N$135,14,FALSE),0)</f>
        <v>7</v>
      </c>
      <c r="AB26" s="65"/>
      <c r="AC26" s="65">
        <f>_xlfn.IFNA(VLOOKUP(CONCATENATE($AC$5,$B26,$C26),VIR!$A$6:$O$129,14,FALSE),0)</f>
        <v>0</v>
      </c>
      <c r="AD26" s="65">
        <f>_xlfn.IFNA(VLOOKUP(CONCATENATE($AD$5,$B26,$C26),'CAP2'!$A$6:$O$129,14,FALSE),0)</f>
        <v>0</v>
      </c>
      <c r="AE26" s="65">
        <f>_xlfn.IFNA(VLOOKUP(CONCATENATE($AE$5,$B26,$C26),'ESP2'!$A$6:$O$129,14,FALSE),0)</f>
        <v>0</v>
      </c>
      <c r="AF26" s="65">
        <f>_xlfn.IFNA(VLOOKUP(CONCATENATE($AF$5,$B26,$C26),'BUN2'!$A$6:$N$134,14,FALSE),0)</f>
        <v>0</v>
      </c>
      <c r="AG26" s="65">
        <f>_xlfn.IFNA(VLOOKUP(CONCATENATE($AG$5,$B26,$C26),SC!$A$6:$N$135,14,FALSE),0)</f>
        <v>0</v>
      </c>
      <c r="AH26" s="65">
        <f>_xlfn.IFNA(VLOOKUP(CONCATENATE($AH$5,$B26,$C26),'OG3'!$A$6:$N$131,14,FALSE),0)</f>
        <v>0</v>
      </c>
      <c r="AI26" s="65">
        <f>_xlfn.IFNA(VLOOKUP(CONCATENATE($AI$5,$B26,$C26),'MR2'!$A$6:$N$131,14,FALSE),0)</f>
        <v>0</v>
      </c>
      <c r="AJ26" s="65">
        <f>_xlfn.IFNA(VLOOKUP(CONCATENATE($AJ$5,$B26,$C26),'BUS3'!$A$6:$N$135,14,FALSE),0)</f>
        <v>0</v>
      </c>
      <c r="AK26" s="65">
        <f>_xlfn.IFNA(VLOOKUP(CONCATENATE($AK$5,$B26,$C26),'ESP4'!$A$6:$N$135,14,FALSE),0)</f>
        <v>0</v>
      </c>
      <c r="AL26" s="66">
        <f>_xlfn.IFNA(VLOOKUP(CONCATENATE($AL$5,$B26,$C26),FEST!$A$6:$N$133,14,FALSE),0)</f>
        <v>0</v>
      </c>
      <c r="AM26" s="66">
        <f>_xlfn.IFNA(VLOOKUP(CONCATENATE($AM$5,$B26,$C26),'MR3'!$A$6:$N$133,14,FALSE),0)</f>
        <v>0</v>
      </c>
      <c r="AN26" s="66">
        <f>_xlfn.IFNA(VLOOKUP(CONCATENATE($AN$5,$B26,$C26),'BUS4'!$A$6:$N$133,14,FALSE),0)</f>
        <v>0</v>
      </c>
      <c r="AO26" s="66">
        <f>_xlfn.IFNA(VLOOKUP(CONCATENATE($AO$5,$B26,$C26),'BUS4'!$A$6:$N$250,14,FALSE),0)</f>
        <v>0</v>
      </c>
      <c r="AP26" s="66">
        <f>_xlfn.IFNA(VLOOKUP(CONCATENATE($AP$5,$B26,$C26),'Spare '!$A$6:$N$77,14,FALSE),0)</f>
        <v>0</v>
      </c>
      <c r="AQ26" s="66">
        <f>_xlfn.IFNA(VLOOKUP(CONCATENATE($AQ$5,$B26,$C26),SC!$A$6:$O$255,14,FALSE),0)</f>
        <v>0</v>
      </c>
      <c r="AR26" s="66">
        <f>_xlfn.IFNA(VLOOKUP(CONCATENATE($AR$5,$B26,$C26),BAL!$A$6:$N$134,14,FALSE),0)</f>
        <v>0</v>
      </c>
      <c r="AS26" s="66">
        <f>_xlfn.IFNA(VLOOKUP(CONCATENATE($AS$5,$B26,$C26),'MR2'!$A$6:$N$135,14,FALSE),0)</f>
        <v>0</v>
      </c>
      <c r="AT26" s="66"/>
      <c r="AU26" s="398"/>
      <c r="AV26" s="67"/>
      <c r="AW26" s="35"/>
    </row>
    <row r="27" spans="1:49" x14ac:dyDescent="0.3">
      <c r="A27" s="830"/>
      <c r="B27" s="84" t="s">
        <v>757</v>
      </c>
      <c r="C27" s="22" t="s">
        <v>770</v>
      </c>
      <c r="D27" s="22"/>
      <c r="E27" s="22" t="s">
        <v>334</v>
      </c>
      <c r="F27" s="23">
        <v>45536</v>
      </c>
      <c r="G27" s="24">
        <v>22</v>
      </c>
      <c r="H27" s="21">
        <f t="shared" si="6"/>
        <v>0</v>
      </c>
      <c r="I27" s="25">
        <f t="shared" si="7"/>
        <v>0</v>
      </c>
      <c r="J27" s="24">
        <f t="shared" si="8"/>
        <v>5</v>
      </c>
      <c r="K27" s="65">
        <f>_xlfn.IFNA(VLOOKUP(CONCATENATE($K$5,$B27,$C27),'CAP1'!$A$6:$N$107,14,FALSE),0)</f>
        <v>0</v>
      </c>
      <c r="L27" s="65">
        <f>_xlfn.IFNA(VLOOKUP(CONCATENATE($L$5,$B27,$C27),'CAP1'!$A$6:$N$107,14,FALSE),0)</f>
        <v>0</v>
      </c>
      <c r="M27" s="65">
        <f>_xlfn.IFNA(VLOOKUP(CONCATENATE($M$5,$B27,$C27),WEST!$A$6:$N$95,14,FALSE),0)</f>
        <v>0</v>
      </c>
      <c r="N27" s="65">
        <f>_xlfn.IFNA(VLOOKUP(CONCATENATE($N$5,$B27,$C27),MUR!$A$6:$N$95,14,FALSE),0)</f>
        <v>0</v>
      </c>
      <c r="O27" s="65">
        <f>_xlfn.IFNA(VLOOKUP(CONCATENATE($O$5,$B27,$C27),'SER1'!$A$6:$N$110,14,FALSE),0)</f>
        <v>0</v>
      </c>
      <c r="P27" s="65">
        <f>_xlfn.IFNA(VLOOKUP(CONCATENATE($P$5,$B27,$C27),'BUS1'!$A$6:$N$135,14,FALSE),0)</f>
        <v>0</v>
      </c>
      <c r="Q27" s="65">
        <f>_xlfn.IFNA(VLOOKUP(CONCATENATE($Q$5,$B27,$C27),DARD!$A$6:$N$133,14,FALSE),0)</f>
        <v>0</v>
      </c>
      <c r="R27" s="65">
        <f>_xlfn.IFNA(VLOOKUP(CONCATENATE($RR$5,$B27,$C27),'DRY1'!$A$6:$N$133,14,FALSE),0)</f>
        <v>0</v>
      </c>
      <c r="S27" s="65">
        <f>_xlfn.IFNA(VLOOKUP(CONCATENATE($S$5,$B27,$C27),'OG1'!$A$6:$N$56,14,FALSE),0)</f>
        <v>0</v>
      </c>
      <c r="T27" s="65">
        <f>_xlfn.IFNA(VLOOKUP(CONCATENATE($T$5,$B27,$C27),'DRY1'!$A$6:$N$135,14,FALSE),0)</f>
        <v>0</v>
      </c>
      <c r="U27" s="65">
        <f>_xlfn.IFNA(VLOOKUP(CONCATENATE($U$5,$B27,$C27),'HO1'!$A$8:$N$135,14,FALSE),0)</f>
        <v>0</v>
      </c>
      <c r="V27" s="65">
        <f>_xlfn.IFNA(VLOOKUP(CONCATENATE($V$5,$B27,$C27),'BUS3'!$A$8:$N$135,14,FALSE),0)</f>
        <v>0</v>
      </c>
      <c r="W27" s="65">
        <f>_xlfn.IFNA(VLOOKUP(CONCATENATE($W$5,$B27,$C27),'DRY2'!$A$6:$N$169,14,FALSE),0)</f>
        <v>0</v>
      </c>
      <c r="X27" s="65">
        <f>_xlfn.IFNA(VLOOKUP(CONCATENATE($X$5,$B27,$C27),'OG2'!$A$6:$N$133,14,FALSE),0)</f>
        <v>0</v>
      </c>
      <c r="Y27" s="65">
        <f>_xlfn.IFNA(VLOOKUP(CONCATENATE($Y$5,$B27,$C27),'MR1'!$A$6:$N$133,14,FALSE),0)</f>
        <v>0</v>
      </c>
      <c r="Z27" s="65">
        <f>_xlfn.IFNA(VLOOKUP(CONCATENATE($Z$5,$B27,$C27),BEV!$A$6:$N$124,14,FALSE),0)</f>
        <v>0</v>
      </c>
      <c r="AA27" s="65">
        <f>_xlfn.IFNA(VLOOKUP(CONCATENATE($AA$5,$B27,$C27),'SER2'!$A$6:$N$135,14,FALSE),0)</f>
        <v>0</v>
      </c>
      <c r="AB27" s="65"/>
      <c r="AC27" s="65">
        <f>_xlfn.IFNA(VLOOKUP(CONCATENATE($AC$5,$B27,$C27),VIR!$A$6:$O$129,14,FALSE),0)</f>
        <v>0</v>
      </c>
      <c r="AD27" s="65">
        <f>_xlfn.IFNA(VLOOKUP(CONCATENATE($AD$5,$B27,$C27),'CAP2'!$A$6:$O$129,14,FALSE),0)</f>
        <v>0</v>
      </c>
      <c r="AE27" s="65">
        <f>_xlfn.IFNA(VLOOKUP(CONCATENATE($AE$5,$B27,$C27),'ESP2'!$A$6:$O$129,14,FALSE),0)</f>
        <v>0</v>
      </c>
      <c r="AF27" s="65">
        <f>_xlfn.IFNA(VLOOKUP(CONCATENATE($AF$5,$B27,$C27),'BUN2'!$A$6:$N$134,14,FALSE),0)</f>
        <v>0</v>
      </c>
      <c r="AG27" s="65">
        <f>_xlfn.IFNA(VLOOKUP(CONCATENATE($AG$5,$B27,$C27),SC!$A$6:$N$135,14,FALSE),0)</f>
        <v>0</v>
      </c>
      <c r="AH27" s="65">
        <f>_xlfn.IFNA(VLOOKUP(CONCATENATE($AH$5,$B27,$C27),'OG3'!$A$6:$N$131,14,FALSE),0)</f>
        <v>0</v>
      </c>
      <c r="AI27" s="65">
        <f>_xlfn.IFNA(VLOOKUP(CONCATENATE($AI$5,$B27,$C27),'MR2'!$A$6:$N$131,14,FALSE),0)</f>
        <v>0</v>
      </c>
      <c r="AJ27" s="65">
        <f>_xlfn.IFNA(VLOOKUP(CONCATENATE($AJ$5,$B27,$C27),'BUS3'!$A$6:$N$135,14,FALSE),0)</f>
        <v>0</v>
      </c>
      <c r="AK27" s="65">
        <f>_xlfn.IFNA(VLOOKUP(CONCATENATE($AK$5,$B27,$C27),'ESP4'!$A$6:$N$135,14,FALSE),0)</f>
        <v>0</v>
      </c>
      <c r="AL27" s="66">
        <f>_xlfn.IFNA(VLOOKUP(CONCATENATE($AL$5,$B27,$C27),FEST!$A$6:$N$133,14,FALSE),0)</f>
        <v>0</v>
      </c>
      <c r="AM27" s="66">
        <f>_xlfn.IFNA(VLOOKUP(CONCATENATE($AM$5,$B27,$C27),'MR3'!$A$6:$N$133,14,FALSE),0)</f>
        <v>0</v>
      </c>
      <c r="AN27" s="66">
        <f>_xlfn.IFNA(VLOOKUP(CONCATENATE($AN$5,$B27,$C27),'BUS4'!$A$6:$N$133,14,FALSE),0)</f>
        <v>0</v>
      </c>
      <c r="AO27" s="66">
        <f>_xlfn.IFNA(VLOOKUP(CONCATENATE($AO$5,$B27,$C27),'BUS4'!$A$6:$N$250,14,FALSE),0)</f>
        <v>0</v>
      </c>
      <c r="AP27" s="66">
        <f>_xlfn.IFNA(VLOOKUP(CONCATENATE($AP$5,$B27,$C27),'Spare '!$A$6:$N$77,14,FALSE),0)</f>
        <v>0</v>
      </c>
      <c r="AQ27" s="66">
        <f>_xlfn.IFNA(VLOOKUP(CONCATENATE($AQ$5,$B27,$C27),SC!$A$6:$O$255,14,FALSE),0)</f>
        <v>0</v>
      </c>
      <c r="AR27" s="66">
        <f>_xlfn.IFNA(VLOOKUP(CONCATENATE($AR$5,$B27,$C27),BAL!$A$6:$N$134,14,FALSE),0)</f>
        <v>0</v>
      </c>
      <c r="AS27" s="66">
        <f>_xlfn.IFNA(VLOOKUP(CONCATENATE($AS$5,$B27,$C27),'MR2'!$A$6:$N$135,14,FALSE),0)</f>
        <v>0</v>
      </c>
      <c r="AT27" s="66"/>
      <c r="AU27" s="398"/>
      <c r="AV27" s="67"/>
      <c r="AW27" s="35"/>
    </row>
    <row r="28" spans="1:49" x14ac:dyDescent="0.3">
      <c r="A28" s="830"/>
      <c r="B28" s="84"/>
      <c r="C28" s="22"/>
      <c r="D28" s="22"/>
      <c r="E28" s="22"/>
      <c r="F28" s="23"/>
      <c r="G28" s="24"/>
      <c r="H28" s="21">
        <f t="shared" si="6"/>
        <v>0</v>
      </c>
      <c r="I28" s="25">
        <f t="shared" si="7"/>
        <v>0</v>
      </c>
      <c r="J28" s="24">
        <f t="shared" si="8"/>
        <v>5</v>
      </c>
      <c r="K28" s="65">
        <f>_xlfn.IFNA(VLOOKUP(CONCATENATE($K$5,$B28,$C28),'CAP1'!$A$6:$N$107,14,FALSE),0)</f>
        <v>0</v>
      </c>
      <c r="L28" s="65">
        <f>_xlfn.IFNA(VLOOKUP(CONCATENATE($L$5,$B28,$C28),'CAP1'!$A$6:$N$107,14,FALSE),0)</f>
        <v>0</v>
      </c>
      <c r="M28" s="65">
        <f>_xlfn.IFNA(VLOOKUP(CONCATENATE($M$5,$B28,$C28),WEST!$A$6:$N$95,14,FALSE),0)</f>
        <v>0</v>
      </c>
      <c r="N28" s="65">
        <f>_xlfn.IFNA(VLOOKUP(CONCATENATE($N$5,$B28,$C28),MUR!$A$6:$N$95,14,FALSE),0)</f>
        <v>0</v>
      </c>
      <c r="O28" s="65">
        <f>_xlfn.IFNA(VLOOKUP(CONCATENATE($O$5,$B28,$C28),'SER1'!$A$6:$N$110,14,FALSE),0)</f>
        <v>0</v>
      </c>
      <c r="P28" s="65">
        <f>_xlfn.IFNA(VLOOKUP(CONCATENATE($P$5,$B28,$C28),'BUS1'!$A$6:$N$135,14,FALSE),0)</f>
        <v>0</v>
      </c>
      <c r="Q28" s="65">
        <f>_xlfn.IFNA(VLOOKUP(CONCATENATE($Q$5,$B28,$C28),DARD!$A$6:$N$133,14,FALSE),0)</f>
        <v>0</v>
      </c>
      <c r="R28" s="65">
        <f>_xlfn.IFNA(VLOOKUP(CONCATENATE($RR$5,$B28,$C28),'DRY1'!$A$6:$N$133,14,FALSE),0)</f>
        <v>0</v>
      </c>
      <c r="S28" s="65">
        <f>_xlfn.IFNA(VLOOKUP(CONCATENATE($S$5,$B28,$C28),'OG1'!$A$6:$N$56,14,FALSE),0)</f>
        <v>0</v>
      </c>
      <c r="T28" s="65">
        <f>_xlfn.IFNA(VLOOKUP(CONCATENATE($T$5,$B28,$C28),'DRY1'!$A$6:$N$135,14,FALSE),0)</f>
        <v>0</v>
      </c>
      <c r="U28" s="65">
        <f>_xlfn.IFNA(VLOOKUP(CONCATENATE($U$5,$B28,$C28),'HO1'!$A$8:$N$135,14,FALSE),0)</f>
        <v>0</v>
      </c>
      <c r="V28" s="65">
        <f>_xlfn.IFNA(VLOOKUP(CONCATENATE($V$5,$B28,$C28),'BUS3'!$A$8:$N$135,14,FALSE),0)</f>
        <v>0</v>
      </c>
      <c r="W28" s="65">
        <f>_xlfn.IFNA(VLOOKUP(CONCATENATE($W$5,$B28,$C28),'DRY2'!$A$6:$N$169,14,FALSE),0)</f>
        <v>0</v>
      </c>
      <c r="X28" s="65">
        <f>_xlfn.IFNA(VLOOKUP(CONCATENATE($X$5,$B28,$C28),'OG2'!$A$6:$N$133,14,FALSE),0)</f>
        <v>0</v>
      </c>
      <c r="Y28" s="65">
        <f>_xlfn.IFNA(VLOOKUP(CONCATENATE($Y$5,$B28,$C28),'MR1'!$A$6:$N$133,14,FALSE),0)</f>
        <v>0</v>
      </c>
      <c r="Z28" s="65">
        <f>_xlfn.IFNA(VLOOKUP(CONCATENATE($Z$5,$B28,$C28),BEV!$A$6:$N$124,14,FALSE),0)</f>
        <v>0</v>
      </c>
      <c r="AA28" s="65">
        <f>_xlfn.IFNA(VLOOKUP(CONCATENATE($AA$5,$B28,$C28),'SER2'!$A$6:$N$135,14,FALSE),0)</f>
        <v>0</v>
      </c>
      <c r="AB28" s="65"/>
      <c r="AC28" s="65">
        <f>_xlfn.IFNA(VLOOKUP(CONCATENATE($AC$5,$B28,$C28),VIR!$A$6:$O$129,14,FALSE),0)</f>
        <v>0</v>
      </c>
      <c r="AD28" s="65">
        <f>_xlfn.IFNA(VLOOKUP(CONCATENATE($AD$5,$B28,$C28),'CAP2'!$A$6:$O$129,14,FALSE),0)</f>
        <v>0</v>
      </c>
      <c r="AE28" s="65">
        <f>_xlfn.IFNA(VLOOKUP(CONCATENATE($AE$5,$B28,$C28),'ESP2'!$A$6:$O$129,14,FALSE),0)</f>
        <v>0</v>
      </c>
      <c r="AF28" s="65">
        <f>_xlfn.IFNA(VLOOKUP(CONCATENATE($AF$5,$B28,$C28),'BUN2'!$A$6:$N$134,14,FALSE),0)</f>
        <v>0</v>
      </c>
      <c r="AG28" s="65">
        <f>_xlfn.IFNA(VLOOKUP(CONCATENATE($AG$5,$B28,$C28),SC!$A$6:$N$135,14,FALSE),0)</f>
        <v>0</v>
      </c>
      <c r="AH28" s="65">
        <f>_xlfn.IFNA(VLOOKUP(CONCATENATE($AH$5,$B28,$C28),'OG3'!$A$6:$N$131,14,FALSE),0)</f>
        <v>0</v>
      </c>
      <c r="AI28" s="65">
        <f>_xlfn.IFNA(VLOOKUP(CONCATENATE($AI$5,$B28,$C28),'MR2'!$A$6:$N$131,14,FALSE),0)</f>
        <v>0</v>
      </c>
      <c r="AJ28" s="65">
        <f>_xlfn.IFNA(VLOOKUP(CONCATENATE($AJ$5,$B28,$C28),'BUS3'!$A$6:$N$135,14,FALSE),0)</f>
        <v>0</v>
      </c>
      <c r="AK28" s="65">
        <f>_xlfn.IFNA(VLOOKUP(CONCATENATE($AK$5,$B28,$C28),'ESP4'!$A$6:$N$135,14,FALSE),0)</f>
        <v>0</v>
      </c>
      <c r="AL28" s="66">
        <f>_xlfn.IFNA(VLOOKUP(CONCATENATE($AL$5,$B28,$C28),FEST!$A$6:$N$133,14,FALSE),0)</f>
        <v>0</v>
      </c>
      <c r="AM28" s="66">
        <f>_xlfn.IFNA(VLOOKUP(CONCATENATE($AM$5,$B28,$C28),'MR3'!$A$6:$N$133,14,FALSE),0)</f>
        <v>0</v>
      </c>
      <c r="AN28" s="66">
        <f>_xlfn.IFNA(VLOOKUP(CONCATENATE($AN$5,$B28,$C28),'BUS4'!$A$6:$N$133,14,FALSE),0)</f>
        <v>0</v>
      </c>
      <c r="AO28" s="66">
        <f>_xlfn.IFNA(VLOOKUP(CONCATENATE($AO$5,$B28,$C28),'BUS4'!$A$6:$N$250,14,FALSE),0)</f>
        <v>0</v>
      </c>
      <c r="AP28" s="66">
        <f>_xlfn.IFNA(VLOOKUP(CONCATENATE($AP$5,$B28,$C28),'Spare '!$A$6:$N$77,14,FALSE),0)</f>
        <v>0</v>
      </c>
      <c r="AQ28" s="66">
        <f>_xlfn.IFNA(VLOOKUP(CONCATENATE($AQ$5,$B28,$C28),SC!$A$6:$O$255,14,FALSE),0)</f>
        <v>0</v>
      </c>
      <c r="AR28" s="66">
        <f>_xlfn.IFNA(VLOOKUP(CONCATENATE($AR$5,$B28,$C28),BAL!$A$6:$N$134,14,FALSE),0)</f>
        <v>0</v>
      </c>
      <c r="AS28" s="66">
        <f>_xlfn.IFNA(VLOOKUP(CONCATENATE($AS$5,$B28,$C28),'MR2'!$A$6:$N$135,14,FALSE),0)</f>
        <v>0</v>
      </c>
      <c r="AT28" s="66"/>
      <c r="AU28" s="398"/>
      <c r="AV28" s="67"/>
      <c r="AW28" s="63"/>
    </row>
    <row r="29" spans="1:49" x14ac:dyDescent="0.3">
      <c r="A29" s="830"/>
      <c r="B29" s="84"/>
      <c r="C29" s="22"/>
      <c r="D29" s="22"/>
      <c r="E29" s="22"/>
      <c r="F29" s="23"/>
      <c r="G29" s="24"/>
      <c r="H29" s="21">
        <f t="shared" si="6"/>
        <v>0</v>
      </c>
      <c r="I29" s="25">
        <f t="shared" si="7"/>
        <v>0</v>
      </c>
      <c r="J29" s="24">
        <f t="shared" si="8"/>
        <v>5</v>
      </c>
      <c r="K29" s="65">
        <f>_xlfn.IFNA(VLOOKUP(CONCATENATE($K$5,$B29,$C29),'CAP1'!$A$6:$N$107,14,FALSE),0)</f>
        <v>0</v>
      </c>
      <c r="L29" s="65">
        <f>_xlfn.IFNA(VLOOKUP(CONCATENATE($L$5,$B29,$C29),'CAP1'!$A$6:$N$107,14,FALSE),0)</f>
        <v>0</v>
      </c>
      <c r="M29" s="65">
        <f>_xlfn.IFNA(VLOOKUP(CONCATENATE($M$5,$B29,$C29),WEST!$A$6:$N$95,14,FALSE),0)</f>
        <v>0</v>
      </c>
      <c r="N29" s="65">
        <f>_xlfn.IFNA(VLOOKUP(CONCATENATE($N$5,$B29,$C29),MUR!$A$6:$N$95,14,FALSE),0)</f>
        <v>0</v>
      </c>
      <c r="O29" s="65">
        <f>_xlfn.IFNA(VLOOKUP(CONCATENATE($O$5,$B29,$C29),'SER1'!$A$6:$N$110,14,FALSE),0)</f>
        <v>0</v>
      </c>
      <c r="P29" s="65">
        <f>_xlfn.IFNA(VLOOKUP(CONCATENATE($P$5,$B29,$C29),'BUS1'!$A$6:$N$135,14,FALSE),0)</f>
        <v>0</v>
      </c>
      <c r="Q29" s="65">
        <f>_xlfn.IFNA(VLOOKUP(CONCATENATE($Q$5,$B29,$C29),DARD!$A$6:$N$133,14,FALSE),0)</f>
        <v>0</v>
      </c>
      <c r="R29" s="65">
        <f>_xlfn.IFNA(VLOOKUP(CONCATENATE($RR$5,$B29,$C29),'DRY1'!$A$6:$N$133,14,FALSE),0)</f>
        <v>0</v>
      </c>
      <c r="S29" s="65">
        <f>_xlfn.IFNA(VLOOKUP(CONCATENATE($S$5,$B29,$C29),'OG1'!$A$6:$N$56,14,FALSE),0)</f>
        <v>0</v>
      </c>
      <c r="T29" s="65">
        <f>_xlfn.IFNA(VLOOKUP(CONCATENATE($T$5,$B29,$C29),'DRY1'!$A$6:$N$135,14,FALSE),0)</f>
        <v>0</v>
      </c>
      <c r="U29" s="65">
        <f>_xlfn.IFNA(VLOOKUP(CONCATENATE($U$5,$B29,$C29),'HO1'!$A$8:$N$135,14,FALSE),0)</f>
        <v>0</v>
      </c>
      <c r="V29" s="65">
        <f>_xlfn.IFNA(VLOOKUP(CONCATENATE($V$5,$B29,$C29),'BUS3'!$A$8:$N$135,14,FALSE),0)</f>
        <v>0</v>
      </c>
      <c r="W29" s="65">
        <f>_xlfn.IFNA(VLOOKUP(CONCATENATE($W$5,$B29,$C29),'DRY2'!$A$6:$N$169,14,FALSE),0)</f>
        <v>0</v>
      </c>
      <c r="X29" s="65">
        <f>_xlfn.IFNA(VLOOKUP(CONCATENATE($X$5,$B29,$C29),'OG2'!$A$6:$N$133,14,FALSE),0)</f>
        <v>0</v>
      </c>
      <c r="Y29" s="65">
        <f>_xlfn.IFNA(VLOOKUP(CONCATENATE($Y$5,$B29,$C29),'MR1'!$A$6:$N$133,14,FALSE),0)</f>
        <v>0</v>
      </c>
      <c r="Z29" s="65">
        <f>_xlfn.IFNA(VLOOKUP(CONCATENATE($Z$5,$B29,$C29),BEV!$A$6:$N$124,14,FALSE),0)</f>
        <v>0</v>
      </c>
      <c r="AA29" s="65">
        <f>_xlfn.IFNA(VLOOKUP(CONCATENATE($AA$5,$B29,$C29),'SER2'!$A$6:$N$135,14,FALSE),0)</f>
        <v>0</v>
      </c>
      <c r="AB29" s="65"/>
      <c r="AC29" s="65">
        <f>_xlfn.IFNA(VLOOKUP(CONCATENATE($AC$5,$B29,$C29),VIR!$A$6:$O$129,14,FALSE),0)</f>
        <v>0</v>
      </c>
      <c r="AD29" s="65">
        <f>_xlfn.IFNA(VLOOKUP(CONCATENATE($AD$5,$B29,$C29),'CAP2'!$A$6:$O$129,14,FALSE),0)</f>
        <v>0</v>
      </c>
      <c r="AE29" s="65">
        <f>_xlfn.IFNA(VLOOKUP(CONCATENATE($AE$5,$B29,$C29),'ESP2'!$A$6:$O$129,14,FALSE),0)</f>
        <v>0</v>
      </c>
      <c r="AF29" s="65">
        <f>_xlfn.IFNA(VLOOKUP(CONCATENATE($AF$5,$B29,$C29),'BUN2'!$A$6:$N$134,14,FALSE),0)</f>
        <v>0</v>
      </c>
      <c r="AG29" s="65">
        <f>_xlfn.IFNA(VLOOKUP(CONCATENATE($AG$5,$B29,$C29),SC!$A$6:$N$135,14,FALSE),0)</f>
        <v>0</v>
      </c>
      <c r="AH29" s="65">
        <f>_xlfn.IFNA(VLOOKUP(CONCATENATE($AH$5,$B29,$C29),'OG3'!$A$6:$N$131,14,FALSE),0)</f>
        <v>0</v>
      </c>
      <c r="AI29" s="65">
        <f>_xlfn.IFNA(VLOOKUP(CONCATENATE($AI$5,$B29,$C29),'MR2'!$A$6:$N$131,14,FALSE),0)</f>
        <v>0</v>
      </c>
      <c r="AJ29" s="65">
        <f>_xlfn.IFNA(VLOOKUP(CONCATENATE($AJ$5,$B29,$C29),'BUS3'!$A$6:$N$135,14,FALSE),0)</f>
        <v>0</v>
      </c>
      <c r="AK29" s="65">
        <f>_xlfn.IFNA(VLOOKUP(CONCATENATE($AK$5,$B29,$C29),'ESP4'!$A$6:$N$135,14,FALSE),0)</f>
        <v>0</v>
      </c>
      <c r="AL29" s="66">
        <f>_xlfn.IFNA(VLOOKUP(CONCATENATE($AL$5,$B29,$C29),FEST!$A$6:$N$133,14,FALSE),0)</f>
        <v>0</v>
      </c>
      <c r="AM29" s="66">
        <f>_xlfn.IFNA(VLOOKUP(CONCATENATE($AM$5,$B29,$C29),'MR3'!$A$6:$N$133,14,FALSE),0)</f>
        <v>0</v>
      </c>
      <c r="AN29" s="66">
        <f>_xlfn.IFNA(VLOOKUP(CONCATENATE($AN$5,$B29,$C29),'BUS4'!$A$6:$N$133,14,FALSE),0)</f>
        <v>0</v>
      </c>
      <c r="AO29" s="66">
        <f>_xlfn.IFNA(VLOOKUP(CONCATENATE($AO$5,$B29,$C29),'BUS4'!$A$6:$N$250,14,FALSE),0)</f>
        <v>0</v>
      </c>
      <c r="AP29" s="66">
        <f>_xlfn.IFNA(VLOOKUP(CONCATENATE($AP$5,$B29,$C29),'Spare '!$A$6:$N$77,14,FALSE),0)</f>
        <v>0</v>
      </c>
      <c r="AQ29" s="66">
        <f>_xlfn.IFNA(VLOOKUP(CONCATENATE($AQ$5,$B29,$C29),SC!$A$6:$O$255,14,FALSE),0)</f>
        <v>0</v>
      </c>
      <c r="AR29" s="66">
        <f>_xlfn.IFNA(VLOOKUP(CONCATENATE($AR$5,$B29,$C29),BAL!$A$6:$N$134,14,FALSE),0)</f>
        <v>0</v>
      </c>
      <c r="AS29" s="66">
        <f>_xlfn.IFNA(VLOOKUP(CONCATENATE($AS$5,$B29,$C29),'MR2'!$A$6:$N$135,14,FALSE),0)</f>
        <v>0</v>
      </c>
      <c r="AT29" s="66"/>
      <c r="AU29" s="398"/>
      <c r="AV29" s="67"/>
      <c r="AW29" s="63"/>
    </row>
    <row r="30" spans="1:49" x14ac:dyDescent="0.3">
      <c r="A30" s="830"/>
      <c r="B30" s="84"/>
      <c r="C30" s="22"/>
      <c r="D30" s="22"/>
      <c r="E30" s="22"/>
      <c r="F30" s="23"/>
      <c r="G30" s="24"/>
      <c r="H30" s="21">
        <f t="shared" si="6"/>
        <v>0</v>
      </c>
      <c r="I30" s="25">
        <f t="shared" si="7"/>
        <v>0</v>
      </c>
      <c r="J30" s="24">
        <f t="shared" si="8"/>
        <v>5</v>
      </c>
      <c r="K30" s="65">
        <f>_xlfn.IFNA(VLOOKUP(CONCATENATE($K$5,$B30,$C30),'CAP1'!$A$6:$N$107,14,FALSE),0)</f>
        <v>0</v>
      </c>
      <c r="L30" s="65">
        <f>_xlfn.IFNA(VLOOKUP(CONCATENATE($L$5,$B30,$C30),'CAP1'!$A$6:$N$107,14,FALSE),0)</f>
        <v>0</v>
      </c>
      <c r="M30" s="65">
        <f>_xlfn.IFNA(VLOOKUP(CONCATENATE($M$5,$B30,$C30),WEST!$A$6:$N$95,14,FALSE),0)</f>
        <v>0</v>
      </c>
      <c r="N30" s="65">
        <f>_xlfn.IFNA(VLOOKUP(CONCATENATE($N$5,$B30,$C30),MUR!$A$6:$N$95,14,FALSE),0)</f>
        <v>0</v>
      </c>
      <c r="O30" s="65">
        <f>_xlfn.IFNA(VLOOKUP(CONCATENATE($O$5,$B30,$C30),'SER1'!$A$6:$N$110,14,FALSE),0)</f>
        <v>0</v>
      </c>
      <c r="P30" s="65">
        <f>_xlfn.IFNA(VLOOKUP(CONCATENATE($P$5,$B30,$C30),'BUS1'!$A$6:$N$135,14,FALSE),0)</f>
        <v>0</v>
      </c>
      <c r="Q30" s="65">
        <f>_xlfn.IFNA(VLOOKUP(CONCATENATE($Q$5,$B30,$C30),DARD!$A$6:$N$133,14,FALSE),0)</f>
        <v>0</v>
      </c>
      <c r="R30" s="65">
        <f>_xlfn.IFNA(VLOOKUP(CONCATENATE($RR$5,$B30,$C30),'DRY1'!$A$6:$N$133,14,FALSE),0)</f>
        <v>0</v>
      </c>
      <c r="S30" s="65">
        <f>_xlfn.IFNA(VLOOKUP(CONCATENATE($S$5,$B30,$C30),'OG1'!$A$6:$N$56,14,FALSE),0)</f>
        <v>0</v>
      </c>
      <c r="T30" s="65">
        <f>_xlfn.IFNA(VLOOKUP(CONCATENATE($T$5,$B30,$C30),'DRY1'!$A$6:$N$135,14,FALSE),0)</f>
        <v>0</v>
      </c>
      <c r="U30" s="65">
        <f>_xlfn.IFNA(VLOOKUP(CONCATENATE($U$5,$B30,$C30),'HO1'!$A$8:$N$135,14,FALSE),0)</f>
        <v>0</v>
      </c>
      <c r="V30" s="65">
        <f>_xlfn.IFNA(VLOOKUP(CONCATENATE($V$5,$B30,$C30),'BUS3'!$A$8:$N$135,14,FALSE),0)</f>
        <v>0</v>
      </c>
      <c r="W30" s="65">
        <f>_xlfn.IFNA(VLOOKUP(CONCATENATE($W$5,$B30,$C30),'DRY2'!$A$6:$N$169,14,FALSE),0)</f>
        <v>0</v>
      </c>
      <c r="X30" s="65">
        <f>_xlfn.IFNA(VLOOKUP(CONCATENATE($X$5,$B30,$C30),'OG2'!$A$6:$N$133,14,FALSE),0)</f>
        <v>0</v>
      </c>
      <c r="Y30" s="65">
        <f>_xlfn.IFNA(VLOOKUP(CONCATENATE($Y$5,$B30,$C30),'MR1'!$A$6:$N$133,14,FALSE),0)</f>
        <v>0</v>
      </c>
      <c r="Z30" s="65">
        <f>_xlfn.IFNA(VLOOKUP(CONCATENATE($Z$5,$B30,$C30),BEV!$A$6:$N$124,14,FALSE),0)</f>
        <v>0</v>
      </c>
      <c r="AA30" s="65">
        <f>_xlfn.IFNA(VLOOKUP(CONCATENATE($AA$5,$B30,$C30),'SER2'!$A$6:$N$135,14,FALSE),0)</f>
        <v>0</v>
      </c>
      <c r="AB30" s="65"/>
      <c r="AC30" s="65">
        <f>_xlfn.IFNA(VLOOKUP(CONCATENATE($AC$5,$B30,$C30),VIR!$A$6:$O$129,14,FALSE),0)</f>
        <v>0</v>
      </c>
      <c r="AD30" s="65">
        <f>_xlfn.IFNA(VLOOKUP(CONCATENATE($AD$5,$B30,$C30),'CAP2'!$A$6:$O$129,14,FALSE),0)</f>
        <v>0</v>
      </c>
      <c r="AE30" s="65">
        <f>_xlfn.IFNA(VLOOKUP(CONCATENATE($AE$5,$B30,$C30),'ESP2'!$A$6:$O$129,14,FALSE),0)</f>
        <v>0</v>
      </c>
      <c r="AF30" s="65">
        <f>_xlfn.IFNA(VLOOKUP(CONCATENATE($AF$5,$B30,$C30),'BUN2'!$A$6:$N$134,14,FALSE),0)</f>
        <v>0</v>
      </c>
      <c r="AG30" s="65">
        <f>_xlfn.IFNA(VLOOKUP(CONCATENATE($AG$5,$B30,$C30),SC!$A$6:$N$135,14,FALSE),0)</f>
        <v>0</v>
      </c>
      <c r="AH30" s="65">
        <f>_xlfn.IFNA(VLOOKUP(CONCATENATE($AH$5,$B30,$C30),'OG3'!$A$6:$N$131,14,FALSE),0)</f>
        <v>0</v>
      </c>
      <c r="AI30" s="65">
        <f>_xlfn.IFNA(VLOOKUP(CONCATENATE($AI$5,$B30,$C30),'MR2'!$A$6:$N$131,14,FALSE),0)</f>
        <v>0</v>
      </c>
      <c r="AJ30" s="65">
        <f>_xlfn.IFNA(VLOOKUP(CONCATENATE($AJ$5,$B30,$C30),'BUS3'!$A$6:$N$135,14,FALSE),0)</f>
        <v>0</v>
      </c>
      <c r="AK30" s="65">
        <f>_xlfn.IFNA(VLOOKUP(CONCATENATE($AK$5,$B30,$C30),'ESP4'!$A$6:$N$135,14,FALSE),0)</f>
        <v>0</v>
      </c>
      <c r="AL30" s="66">
        <f>_xlfn.IFNA(VLOOKUP(CONCATENATE($AL$5,$B30,$C30),FEST!$A$6:$N$133,14,FALSE),0)</f>
        <v>0</v>
      </c>
      <c r="AM30" s="66">
        <f>_xlfn.IFNA(VLOOKUP(CONCATENATE($AM$5,$B30,$C30),'MR3'!$A$6:$N$133,14,FALSE),0)</f>
        <v>0</v>
      </c>
      <c r="AN30" s="66">
        <f>_xlfn.IFNA(VLOOKUP(CONCATENATE($AN$5,$B30,$C30),'BUS4'!$A$6:$N$133,14,FALSE),0)</f>
        <v>0</v>
      </c>
      <c r="AO30" s="66">
        <f>_xlfn.IFNA(VLOOKUP(CONCATENATE($AO$5,$B30,$C30),'BUS4'!$A$6:$N$250,14,FALSE),0)</f>
        <v>0</v>
      </c>
      <c r="AP30" s="66">
        <f>_xlfn.IFNA(VLOOKUP(CONCATENATE($AP$5,$B30,$C30),'Spare '!$A$6:$N$77,14,FALSE),0)</f>
        <v>0</v>
      </c>
      <c r="AQ30" s="66">
        <f>_xlfn.IFNA(VLOOKUP(CONCATENATE($AQ$5,$B30,$C30),SC!$A$6:$O$255,14,FALSE),0)</f>
        <v>0</v>
      </c>
      <c r="AR30" s="66">
        <f>_xlfn.IFNA(VLOOKUP(CONCATENATE($AR$5,$B30,$C30),BAL!$A$6:$N$134,14,FALSE),0)</f>
        <v>0</v>
      </c>
      <c r="AS30" s="66">
        <f>_xlfn.IFNA(VLOOKUP(CONCATENATE($AS$5,$B30,$C30),'MR2'!$A$6:$N$135,14,FALSE),0)</f>
        <v>0</v>
      </c>
      <c r="AT30" s="66"/>
      <c r="AU30" s="398"/>
      <c r="AV30" s="67"/>
      <c r="AW30" s="63"/>
    </row>
    <row r="31" spans="1:49" x14ac:dyDescent="0.3">
      <c r="A31" s="830"/>
      <c r="B31" s="84"/>
      <c r="C31" s="22"/>
      <c r="D31" s="22"/>
      <c r="E31" s="22"/>
      <c r="F31" s="23"/>
      <c r="G31" s="24"/>
      <c r="H31" s="21">
        <f t="shared" si="6"/>
        <v>0</v>
      </c>
      <c r="I31" s="25">
        <f t="shared" si="7"/>
        <v>0</v>
      </c>
      <c r="J31" s="24">
        <f t="shared" si="8"/>
        <v>5</v>
      </c>
      <c r="K31" s="65">
        <f>_xlfn.IFNA(VLOOKUP(CONCATENATE($K$5,$B31,$C31),'CAP1'!$A$6:$N$107,14,FALSE),0)</f>
        <v>0</v>
      </c>
      <c r="L31" s="65">
        <f>_xlfn.IFNA(VLOOKUP(CONCATENATE($L$5,$B31,$C31),'CAP1'!$A$6:$N$107,14,FALSE),0)</f>
        <v>0</v>
      </c>
      <c r="M31" s="65">
        <f>_xlfn.IFNA(VLOOKUP(CONCATENATE($M$5,$B31,$C31),WEST!$A$6:$N$95,14,FALSE),0)</f>
        <v>0</v>
      </c>
      <c r="N31" s="65">
        <f>_xlfn.IFNA(VLOOKUP(CONCATENATE($N$5,$B31,$C31),MUR!$A$6:$N$95,14,FALSE),0)</f>
        <v>0</v>
      </c>
      <c r="O31" s="65">
        <f>_xlfn.IFNA(VLOOKUP(CONCATENATE($O$5,$B31,$C31),'SER1'!$A$6:$N$110,14,FALSE),0)</f>
        <v>0</v>
      </c>
      <c r="P31" s="65">
        <f>_xlfn.IFNA(VLOOKUP(CONCATENATE($P$5,$B31,$C31),'BUS1'!$A$6:$N$135,14,FALSE),0)</f>
        <v>0</v>
      </c>
      <c r="Q31" s="65">
        <f>_xlfn.IFNA(VLOOKUP(CONCATENATE($Q$5,$B31,$C31),DARD!$A$6:$N$133,14,FALSE),0)</f>
        <v>0</v>
      </c>
      <c r="R31" s="65">
        <f>_xlfn.IFNA(VLOOKUP(CONCATENATE($RR$5,$B31,$C31),'DRY1'!$A$6:$N$133,14,FALSE),0)</f>
        <v>0</v>
      </c>
      <c r="S31" s="65">
        <f>_xlfn.IFNA(VLOOKUP(CONCATENATE($S$5,$B31,$C31),'OG1'!$A$6:$N$56,14,FALSE),0)</f>
        <v>0</v>
      </c>
      <c r="T31" s="65">
        <f>_xlfn.IFNA(VLOOKUP(CONCATENATE($T$5,$B31,$C31),'DRY1'!$A$6:$N$135,14,FALSE),0)</f>
        <v>0</v>
      </c>
      <c r="U31" s="65">
        <f>_xlfn.IFNA(VLOOKUP(CONCATENATE($U$5,$B31,$C31),'HO1'!$A$8:$N$135,14,FALSE),0)</f>
        <v>0</v>
      </c>
      <c r="V31" s="65">
        <f>_xlfn.IFNA(VLOOKUP(CONCATENATE($V$5,$B31,$C31),'BUS3'!$A$8:$N$135,14,FALSE),0)</f>
        <v>0</v>
      </c>
      <c r="W31" s="65">
        <f>_xlfn.IFNA(VLOOKUP(CONCATENATE($W$5,$B31,$C31),'DRY2'!$A$6:$N$169,14,FALSE),0)</f>
        <v>0</v>
      </c>
      <c r="X31" s="65">
        <f>_xlfn.IFNA(VLOOKUP(CONCATENATE($X$5,$B31,$C31),'OG2'!$A$6:$N$133,14,FALSE),0)</f>
        <v>0</v>
      </c>
      <c r="Y31" s="65">
        <f>_xlfn.IFNA(VLOOKUP(CONCATENATE($Y$5,$B31,$C31),'MR1'!$A$6:$N$133,14,FALSE),0)</f>
        <v>0</v>
      </c>
      <c r="Z31" s="65">
        <f>_xlfn.IFNA(VLOOKUP(CONCATENATE($Z$5,$B31,$C31),BEV!$A$6:$N$124,14,FALSE),0)</f>
        <v>0</v>
      </c>
      <c r="AA31" s="65">
        <f>_xlfn.IFNA(VLOOKUP(CONCATENATE($AA$5,$B31,$C31),'SER2'!$A$6:$N$135,14,FALSE),0)</f>
        <v>0</v>
      </c>
      <c r="AB31" s="65"/>
      <c r="AC31" s="65">
        <f>_xlfn.IFNA(VLOOKUP(CONCATENATE($AC$5,$B31,$C31),VIR!$A$6:$O$129,14,FALSE),0)</f>
        <v>0</v>
      </c>
      <c r="AD31" s="65" cm="1">
        <f t="array" ref="AD31">_xlfn.IFNA(VLOOKUP(CONCATENATE($AD$5,$B31,$C31),BUP26,AD32:AE43,FALSE),0)</f>
        <v>0</v>
      </c>
      <c r="AE31" s="65">
        <f>_xlfn.IFNA(VLOOKUP(CONCATENATE($AE$5,$B31,$C31),'ESP2'!$A$6:$O$129,14,FALSE),0)</f>
        <v>0</v>
      </c>
      <c r="AF31" s="65">
        <f>_xlfn.IFNA(VLOOKUP(CONCATENATE($AF$5,$B31,$C31),'BUN2'!$A$6:$N$134,14,FALSE),0)</f>
        <v>0</v>
      </c>
      <c r="AG31" s="65">
        <f>_xlfn.IFNA(VLOOKUP(CONCATENATE($AG$5,$B31,$C31),SC!$A$6:$N$135,14,FALSE),0)</f>
        <v>0</v>
      </c>
      <c r="AH31" s="65">
        <f>_xlfn.IFNA(VLOOKUP(CONCATENATE($AH$5,$B31,$C31),'OG3'!$A$6:$N$131,14,FALSE),0)</f>
        <v>0</v>
      </c>
      <c r="AI31" s="65">
        <f>_xlfn.IFNA(VLOOKUP(CONCATENATE($AI$5,$B31,$C31),'MR2'!$A$6:$N$131,14,FALSE),0)</f>
        <v>0</v>
      </c>
      <c r="AJ31" s="65">
        <f>_xlfn.IFNA(VLOOKUP(CONCATENATE($AJ$5,$B31,$C31),'BUS3'!$A$6:$N$135,14,FALSE),0)</f>
        <v>0</v>
      </c>
      <c r="AK31" s="65">
        <f>_xlfn.IFNA(VLOOKUP(CONCATENATE($AK$5,$B31,$C31),'ESP4'!$A$6:$N$135,14,FALSE),0)</f>
        <v>0</v>
      </c>
      <c r="AL31" s="66">
        <f>_xlfn.IFNA(VLOOKUP(CONCATENATE($AL$5,$B31,$C31),FEST!$A$6:$N$133,14,FALSE),0)</f>
        <v>0</v>
      </c>
      <c r="AM31" s="66">
        <f>_xlfn.IFNA(VLOOKUP(CONCATENATE($AM$5,$B31,$C31),'MR3'!$A$6:$N$133,14,FALSE),0)</f>
        <v>0</v>
      </c>
      <c r="AN31" s="66">
        <f>_xlfn.IFNA(VLOOKUP(CONCATENATE($AN$5,$B31,$C31),'BUS4'!$A$6:$N$133,14,FALSE),0)</f>
        <v>0</v>
      </c>
      <c r="AO31" s="66">
        <f>_xlfn.IFNA(VLOOKUP(CONCATENATE($AO$5,$B31,$C31),'BUS4'!$A$6:$N$250,14,FALSE),0)</f>
        <v>0</v>
      </c>
      <c r="AP31" s="66">
        <f>_xlfn.IFNA(VLOOKUP(CONCATENATE($AP$5,$B31,$C31),'Spare '!$A$6:$N$77,14,FALSE),0)</f>
        <v>0</v>
      </c>
      <c r="AQ31" s="66">
        <f>_xlfn.IFNA(VLOOKUP(CONCATENATE($AQ$5,$B31,$C31),SC!$A$6:$O$255,14,FALSE),0)</f>
        <v>0</v>
      </c>
      <c r="AR31" s="66">
        <f>_xlfn.IFNA(VLOOKUP(CONCATENATE($AR$5,$B31,$C31),BAL!$A$6:$N$134,14,FALSE),0)</f>
        <v>0</v>
      </c>
      <c r="AS31" s="66">
        <f>_xlfn.IFNA(VLOOKUP(CONCATENATE($AS$5,$B31,$C31),'MR2'!$A$6:$N$135,14,FALSE),0)</f>
        <v>0</v>
      </c>
      <c r="AT31" s="66"/>
      <c r="AU31" s="398"/>
      <c r="AV31" s="67"/>
      <c r="AW31" s="63"/>
    </row>
    <row r="32" spans="1:49" x14ac:dyDescent="0.3">
      <c r="A32" s="830"/>
      <c r="B32" s="84"/>
      <c r="C32" s="22"/>
      <c r="D32" s="22"/>
      <c r="E32" s="22"/>
      <c r="F32" s="23"/>
      <c r="G32" s="24"/>
      <c r="H32" s="21">
        <f t="shared" si="6"/>
        <v>0</v>
      </c>
      <c r="I32" s="25">
        <f t="shared" si="7"/>
        <v>0</v>
      </c>
      <c r="J32" s="24">
        <f t="shared" si="8"/>
        <v>5</v>
      </c>
      <c r="K32" s="65">
        <f>_xlfn.IFNA(VLOOKUP(CONCATENATE($K$5,$B32,$C32),'CAP1'!$A$6:$N$107,14,FALSE),0)</f>
        <v>0</v>
      </c>
      <c r="L32" s="65">
        <f>_xlfn.IFNA(VLOOKUP(CONCATENATE($L$5,$B32,$C32),'CAP1'!$A$6:$N$107,14,FALSE),0)</f>
        <v>0</v>
      </c>
      <c r="M32" s="65">
        <f>_xlfn.IFNA(VLOOKUP(CONCATENATE($M$5,$B32,$C32),WEST!$A$6:$N$95,14,FALSE),0)</f>
        <v>0</v>
      </c>
      <c r="N32" s="65">
        <f>_xlfn.IFNA(VLOOKUP(CONCATENATE($N$5,$B32,$C32),MUR!$A$6:$N$95,14,FALSE),0)</f>
        <v>0</v>
      </c>
      <c r="O32" s="65">
        <f>_xlfn.IFNA(VLOOKUP(CONCATENATE($O$5,$B32,$C32),'SER1'!$A$6:$N$110,14,FALSE),0)</f>
        <v>0</v>
      </c>
      <c r="P32" s="65">
        <f>_xlfn.IFNA(VLOOKUP(CONCATENATE($P$5,$B32,$C32),'BUS1'!$A$6:$N$135,14,FALSE),0)</f>
        <v>0</v>
      </c>
      <c r="Q32" s="65">
        <f>_xlfn.IFNA(VLOOKUP(CONCATENATE($Q$5,$B32,$C32),DARD!$A$6:$N$133,14,FALSE),0)</f>
        <v>0</v>
      </c>
      <c r="R32" s="65">
        <f>_xlfn.IFNA(VLOOKUP(CONCATENATE($RR$5,$B32,$C32),'DRY1'!$A$6:$N$133,14,FALSE),0)</f>
        <v>0</v>
      </c>
      <c r="S32" s="65">
        <f>_xlfn.IFNA(VLOOKUP(CONCATENATE($S$5,$B32,$C32),'OG1'!$A$6:$N$56,14,FALSE),0)</f>
        <v>0</v>
      </c>
      <c r="T32" s="65">
        <f>_xlfn.IFNA(VLOOKUP(CONCATENATE($T$5,$B32,$C32),'DRY1'!$A$6:$N$135,14,FALSE),0)</f>
        <v>0</v>
      </c>
      <c r="U32" s="65">
        <f>_xlfn.IFNA(VLOOKUP(CONCATENATE($U$5,$B32,$C32),'HO1'!$A$8:$N$135,14,FALSE),0)</f>
        <v>0</v>
      </c>
      <c r="V32" s="65">
        <f>_xlfn.IFNA(VLOOKUP(CONCATENATE($V$5,$B32,$C32),'BUS3'!$A$8:$N$135,14,FALSE),0)</f>
        <v>0</v>
      </c>
      <c r="W32" s="65">
        <f>_xlfn.IFNA(VLOOKUP(CONCATENATE($W$5,$B32,$C32),'DRY2'!$A$6:$N$169,14,FALSE),0)</f>
        <v>0</v>
      </c>
      <c r="X32" s="65">
        <f>_xlfn.IFNA(VLOOKUP(CONCATENATE($X$5,$B32,$C32),'OG2'!$A$6:$N$133,14,FALSE),0)</f>
        <v>0</v>
      </c>
      <c r="Y32" s="65">
        <f>_xlfn.IFNA(VLOOKUP(CONCATENATE($Y$5,$B32,$C32),'MR1'!$A$6:$N$133,14,FALSE),0)</f>
        <v>0</v>
      </c>
      <c r="Z32" s="65">
        <f>_xlfn.IFNA(VLOOKUP(CONCATENATE($Z$5,$B32,$C32),BEV!$A$6:$N$124,14,FALSE),0)</f>
        <v>0</v>
      </c>
      <c r="AA32" s="65">
        <f>_xlfn.IFNA(VLOOKUP(CONCATENATE($AA$5,$B32,$C32),'SER2'!$A$6:$N$135,14,FALSE),0)</f>
        <v>0</v>
      </c>
      <c r="AB32" s="65"/>
      <c r="AC32" s="65">
        <f>_xlfn.IFNA(VLOOKUP(CONCATENATE($AC$5,$B32,$C32),VIR!$A$6:$O$129,14,FALSE),0)</f>
        <v>0</v>
      </c>
      <c r="AD32" s="65" cm="1">
        <f t="array" ref="AD32">_xlfn.IFNA(VLOOKUP(CONCATENATE($AD$5,$B32,$C32),BUP27,AD33:AE44,FALSE),0)</f>
        <v>0</v>
      </c>
      <c r="AE32" s="65">
        <f>_xlfn.IFNA(VLOOKUP(CONCATENATE($AE$5,$B32,$C32),'CAP2'!$A$6:$N$135,14,FALSE),0)</f>
        <v>0</v>
      </c>
      <c r="AF32" s="65">
        <f>_xlfn.IFNA(VLOOKUP(CONCATENATE($AF$5,$B32,$C32),'BUN2'!$A$6:$N$134,14,FALSE),0)</f>
        <v>0</v>
      </c>
      <c r="AG32" s="65">
        <f>_xlfn.IFNA(VLOOKUP(CONCATENATE($AG$5,$B32,$C32),SC!$A$6:$N$135,14,FALSE),0)</f>
        <v>0</v>
      </c>
      <c r="AH32" s="65">
        <f>_xlfn.IFNA(VLOOKUP(CONCATENATE($AH$5,$B32,$C32),'OG3'!$A$6:$N$131,14,FALSE),0)</f>
        <v>0</v>
      </c>
      <c r="AI32" s="65">
        <f>_xlfn.IFNA(VLOOKUP(CONCATENATE($AI$5,$B32,$C32),'MR2'!$A$6:$N$131,14,FALSE),0)</f>
        <v>0</v>
      </c>
      <c r="AJ32" s="65">
        <f>_xlfn.IFNA(VLOOKUP(CONCATENATE($AJ$5,$B32,$C32),'BUS3'!$A$6:$N$135,14,FALSE),0)</f>
        <v>0</v>
      </c>
      <c r="AK32" s="65">
        <f>_xlfn.IFNA(VLOOKUP(CONCATENATE($AK$5,$B32,$C32),'ESP4'!$A$6:$N$135,14,FALSE),0)</f>
        <v>0</v>
      </c>
      <c r="AL32" s="66">
        <f>_xlfn.IFNA(VLOOKUP(CONCATENATE($AL$5,$B32,$C32),FEST!$A$6:$N$133,14,FALSE),0)</f>
        <v>0</v>
      </c>
      <c r="AM32" s="66">
        <f>_xlfn.IFNA(VLOOKUP(CONCATENATE($AM$5,$B32,$C32),'MR3'!$A$6:$N$133,14,FALSE),0)</f>
        <v>0</v>
      </c>
      <c r="AN32" s="66">
        <f>_xlfn.IFNA(VLOOKUP(CONCATENATE($AN$5,$B32,$C32),'BUS4'!$A$6:$N$133,14,FALSE),0)</f>
        <v>0</v>
      </c>
      <c r="AO32" s="66">
        <f>_xlfn.IFNA(VLOOKUP(CONCATENATE($AO$5,$B32,$C32),'BUS4'!$A$6:$N$250,14,FALSE),0)</f>
        <v>0</v>
      </c>
      <c r="AP32" s="66">
        <f>_xlfn.IFNA(VLOOKUP(CONCATENATE($AP$5,$B32,$C32),'Spare '!$A$6:$N$77,14,FALSE),0)</f>
        <v>0</v>
      </c>
      <c r="AQ32" s="66">
        <f>_xlfn.IFNA(VLOOKUP(CONCATENATE($AQ$5,$B32,$C32),SC!$A$6:$O$255,14,FALSE),0)</f>
        <v>0</v>
      </c>
      <c r="AR32" s="66">
        <f>_xlfn.IFNA(VLOOKUP(CONCATENATE($AR$5,$B32,$C32),BAL!$A$6:$N$134,14,FALSE),0)</f>
        <v>0</v>
      </c>
      <c r="AS32" s="66">
        <f>_xlfn.IFNA(VLOOKUP(CONCATENATE($AS$5,$B32,$C32),'MR2'!$A$6:$N$135,14,FALSE),0)</f>
        <v>0</v>
      </c>
      <c r="AT32" s="66"/>
      <c r="AU32" s="398"/>
      <c r="AV32" s="67"/>
      <c r="AW32" s="63"/>
    </row>
    <row r="33" spans="1:49" x14ac:dyDescent="0.3">
      <c r="A33" s="830"/>
      <c r="B33" s="84"/>
      <c r="C33" s="22"/>
      <c r="D33" s="22"/>
      <c r="E33" s="22"/>
      <c r="F33" s="23"/>
      <c r="G33" s="24"/>
      <c r="H33" s="21">
        <f t="shared" si="6"/>
        <v>0</v>
      </c>
      <c r="I33" s="25">
        <f t="shared" si="7"/>
        <v>0</v>
      </c>
      <c r="J33" s="24">
        <f t="shared" si="8"/>
        <v>5</v>
      </c>
      <c r="K33" s="65">
        <f>_xlfn.IFNA(VLOOKUP(CONCATENATE($K$5,$B33,$C33),'CAP1'!$A$6:$N$107,14,FALSE),0)</f>
        <v>0</v>
      </c>
      <c r="L33" s="65">
        <f>_xlfn.IFNA(VLOOKUP(CONCATENATE($L$5,$B33,$C33),'CAP1'!$A$6:$N$107,14,FALSE),0)</f>
        <v>0</v>
      </c>
      <c r="M33" s="65">
        <f>_xlfn.IFNA(VLOOKUP(CONCATENATE($M$5,$B33,$C33),WEST!$A$6:$N$95,14,FALSE),0)</f>
        <v>0</v>
      </c>
      <c r="N33" s="65">
        <f>_xlfn.IFNA(VLOOKUP(CONCATENATE($N$5,$B33,$C33),MUR!$A$6:$N$95,14,FALSE),0)</f>
        <v>0</v>
      </c>
      <c r="O33" s="65">
        <f>_xlfn.IFNA(VLOOKUP(CONCATENATE($O$5,$B33,$C33),'SER1'!$A$6:$N$110,14,FALSE),0)</f>
        <v>0</v>
      </c>
      <c r="P33" s="65">
        <f>_xlfn.IFNA(VLOOKUP(CONCATENATE($P$5,$B33,$C33),'BUS1'!$A$6:$N$135,14,FALSE),0)</f>
        <v>0</v>
      </c>
      <c r="Q33" s="65">
        <f>_xlfn.IFNA(VLOOKUP(CONCATENATE($Q$5,$B33,$C33),DARD!$A$6:$N$133,14,FALSE),0)</f>
        <v>0</v>
      </c>
      <c r="R33" s="65">
        <f>_xlfn.IFNA(VLOOKUP(CONCATENATE($RR$5,$B33,$C33),'DRY1'!$A$6:$N$133,14,FALSE),0)</f>
        <v>0</v>
      </c>
      <c r="S33" s="65">
        <f>_xlfn.IFNA(VLOOKUP(CONCATENATE($S$5,$B33,$C33),'OG1'!$A$6:$N$56,14,FALSE),0)</f>
        <v>0</v>
      </c>
      <c r="T33" s="65">
        <f>_xlfn.IFNA(VLOOKUP(CONCATENATE($T$5,$B33,$C33),'DRY1'!$A$6:$N$135,14,FALSE),0)</f>
        <v>0</v>
      </c>
      <c r="U33" s="65">
        <f>_xlfn.IFNA(VLOOKUP(CONCATENATE($U$5,$B33,$C33),'HO1'!$A$8:$N$135,14,FALSE),0)</f>
        <v>0</v>
      </c>
      <c r="V33" s="65">
        <f>_xlfn.IFNA(VLOOKUP(CONCATENATE($V$5,$B33,$C33),'BUS3'!$A$8:$N$135,14,FALSE),0)</f>
        <v>0</v>
      </c>
      <c r="W33" s="65">
        <f>_xlfn.IFNA(VLOOKUP(CONCATENATE($W$5,$B33,$C33),'DRY2'!$A$6:$N$169,14,FALSE),0)</f>
        <v>0</v>
      </c>
      <c r="X33" s="65">
        <f>_xlfn.IFNA(VLOOKUP(CONCATENATE($X$5,$B33,$C33),'OG2'!$A$6:$N$133,14,FALSE),0)</f>
        <v>0</v>
      </c>
      <c r="Y33" s="65">
        <f>_xlfn.IFNA(VLOOKUP(CONCATENATE($Y$5,$B33,$C33),'MR1'!$A$6:$N$133,14,FALSE),0)</f>
        <v>0</v>
      </c>
      <c r="Z33" s="65">
        <f>_xlfn.IFNA(VLOOKUP(CONCATENATE($Z$5,$B33,$C33),BEV!$A$6:$N$124,14,FALSE),0)</f>
        <v>0</v>
      </c>
      <c r="AA33" s="65">
        <f>_xlfn.IFNA(VLOOKUP(CONCATENATE($AA$5,$B33,$C33),'SER2'!$A$6:$N$135,14,FALSE),0)</f>
        <v>0</v>
      </c>
      <c r="AB33" s="65"/>
      <c r="AC33" s="65">
        <f>_xlfn.IFNA(VLOOKUP(CONCATENATE($AC$5,$B33,$C33),VIR!$A$6:$O$129,14,FALSE),0)</f>
        <v>0</v>
      </c>
      <c r="AD33" s="65" cm="1">
        <f t="array" ref="AD33">_xlfn.IFNA(VLOOKUP(CONCATENATE($AD$5,$B33,$C33),BUP28,AD34:AE45,FALSE),0)</f>
        <v>0</v>
      </c>
      <c r="AE33" s="65">
        <f>_xlfn.IFNA(VLOOKUP(CONCATENATE($AE$5,$B33,$C33),'CAP2'!$A$6:$N$135,14,FALSE),0)</f>
        <v>0</v>
      </c>
      <c r="AF33" s="65">
        <f>_xlfn.IFNA(VLOOKUP(CONCATENATE($AF$5,$B33,$C33),'BUN2'!$A$6:$N$134,14,FALSE),0)</f>
        <v>0</v>
      </c>
      <c r="AG33" s="65">
        <f>_xlfn.IFNA(VLOOKUP(CONCATENATE($AG$5,$B33,$C33),SC!$A$6:$N$135,14,FALSE),0)</f>
        <v>0</v>
      </c>
      <c r="AH33" s="65">
        <f>_xlfn.IFNA(VLOOKUP(CONCATENATE($AH$5,$B33,$C33),'OG3'!$A$6:$N$131,14,FALSE),0)</f>
        <v>0</v>
      </c>
      <c r="AI33" s="65">
        <f>_xlfn.IFNA(VLOOKUP(CONCATENATE($AI$5,$B33,$C33),'MR2'!$A$6:$N$131,14,FALSE),0)</f>
        <v>0</v>
      </c>
      <c r="AJ33" s="65">
        <f>_xlfn.IFNA(VLOOKUP(CONCATENATE($AJ$5,$B33,$C33),'BUS3'!$A$6:$N$135,14,FALSE),0)</f>
        <v>0</v>
      </c>
      <c r="AK33" s="65">
        <f>_xlfn.IFNA(VLOOKUP(CONCATENATE($AK$5,$B33,$C33),'ESP4'!$A$6:$N$135,14,FALSE),0)</f>
        <v>0</v>
      </c>
      <c r="AL33" s="66">
        <f>_xlfn.IFNA(VLOOKUP(CONCATENATE($AL$5,$B33,$C33),FEST!$A$6:$N$133,14,FALSE),0)</f>
        <v>0</v>
      </c>
      <c r="AM33" s="66">
        <f>_xlfn.IFNA(VLOOKUP(CONCATENATE($AM$5,$B33,$C33),'MR3'!$A$6:$N$133,14,FALSE),0)</f>
        <v>0</v>
      </c>
      <c r="AN33" s="66">
        <f>_xlfn.IFNA(VLOOKUP(CONCATENATE($AN$5,$B33,$C33),'BUS4'!$A$6:$N$133,14,FALSE),0)</f>
        <v>0</v>
      </c>
      <c r="AO33" s="66">
        <f>_xlfn.IFNA(VLOOKUP(CONCATENATE($AO$5,$B33,$C33),'BUS4'!$A$6:$N$250,14,FALSE),0)</f>
        <v>0</v>
      </c>
      <c r="AP33" s="66">
        <f>_xlfn.IFNA(VLOOKUP(CONCATENATE($AP$5,$B33,$C33),'Spare '!$A$6:$N$77,14,FALSE),0)</f>
        <v>0</v>
      </c>
      <c r="AQ33" s="66">
        <f>_xlfn.IFNA(VLOOKUP(CONCATENATE($AQ$5,$B33,$C33),SC!$A$6:$O$255,14,FALSE),0)</f>
        <v>0</v>
      </c>
      <c r="AR33" s="66">
        <f>_xlfn.IFNA(VLOOKUP(CONCATENATE($AR$5,$B33,$C33),BAL!$A$6:$N$134,14,FALSE),0)</f>
        <v>0</v>
      </c>
      <c r="AS33" s="66">
        <f>_xlfn.IFNA(VLOOKUP(CONCATENATE($AS$5,$B33,$C33),'MR2'!$A$6:$N$135,14,FALSE),0)</f>
        <v>0</v>
      </c>
      <c r="AT33" s="66"/>
      <c r="AU33" s="398"/>
      <c r="AV33" s="67"/>
      <c r="AW33" s="63"/>
    </row>
    <row r="34" spans="1:49" x14ac:dyDescent="0.3">
      <c r="A34" s="830"/>
      <c r="B34" s="84"/>
      <c r="C34" s="22"/>
      <c r="D34" s="22"/>
      <c r="E34" s="22"/>
      <c r="F34" s="23"/>
      <c r="G34" s="24"/>
      <c r="H34" s="21">
        <f t="shared" si="6"/>
        <v>0</v>
      </c>
      <c r="I34" s="25">
        <f t="shared" si="7"/>
        <v>0</v>
      </c>
      <c r="J34" s="24">
        <f t="shared" si="8"/>
        <v>5</v>
      </c>
      <c r="K34" s="65">
        <f>_xlfn.IFNA(VLOOKUP(CONCATENATE($K$5,$B34,$C34),'CAP1'!$A$6:$N$107,14,FALSE),0)</f>
        <v>0</v>
      </c>
      <c r="L34" s="65">
        <f>_xlfn.IFNA(VLOOKUP(CONCATENATE($L$5,$B34,$C34),'CAP1'!$A$6:$N$107,14,FALSE),0)</f>
        <v>0</v>
      </c>
      <c r="M34" s="65">
        <f>_xlfn.IFNA(VLOOKUP(CONCATENATE($M$5,$B34,$C34),WEST!$A$6:$N$95,14,FALSE),0)</f>
        <v>0</v>
      </c>
      <c r="N34" s="65">
        <f>_xlfn.IFNA(VLOOKUP(CONCATENATE($N$5,$B34,$C34),MUR!$A$6:$N$95,14,FALSE),0)</f>
        <v>0</v>
      </c>
      <c r="O34" s="65">
        <f>_xlfn.IFNA(VLOOKUP(CONCATENATE($O$5,$B34,$C34),'SER1'!$A$6:$N$110,14,FALSE),0)</f>
        <v>0</v>
      </c>
      <c r="P34" s="65">
        <f>_xlfn.IFNA(VLOOKUP(CONCATENATE($P$5,$B34,$C34),'BUS1'!$A$6:$N$135,14,FALSE),0)</f>
        <v>0</v>
      </c>
      <c r="Q34" s="65">
        <f>_xlfn.IFNA(VLOOKUP(CONCATENATE($Q$5,$B34,$C34),DARD!$A$6:$N$133,14,FALSE),0)</f>
        <v>0</v>
      </c>
      <c r="R34" s="65">
        <f>_xlfn.IFNA(VLOOKUP(CONCATENATE($RR$5,$B34,$C34),'DRY1'!$A$6:$N$133,14,FALSE),0)</f>
        <v>0</v>
      </c>
      <c r="S34" s="65">
        <f>_xlfn.IFNA(VLOOKUP(CONCATENATE($S$5,$B34,$C34),'OG1'!$A$6:$N$56,14,FALSE),0)</f>
        <v>0</v>
      </c>
      <c r="T34" s="65">
        <f>_xlfn.IFNA(VLOOKUP(CONCATENATE($T$5,$B34,$C34),'DRY1'!$A$6:$N$135,14,FALSE),0)</f>
        <v>0</v>
      </c>
      <c r="U34" s="65">
        <f>_xlfn.IFNA(VLOOKUP(CONCATENATE($U$5,$B34,$C34),'HO1'!$A$8:$N$135,14,FALSE),0)</f>
        <v>0</v>
      </c>
      <c r="V34" s="65">
        <f>_xlfn.IFNA(VLOOKUP(CONCATENATE($V$5,$B34,$C34),'BUS3'!$A$8:$N$135,14,FALSE),0)</f>
        <v>0</v>
      </c>
      <c r="W34" s="65">
        <f>_xlfn.IFNA(VLOOKUP(CONCATENATE($W$5,$B34,$C34),'DRY2'!$A$6:$N$169,14,FALSE),0)</f>
        <v>0</v>
      </c>
      <c r="X34" s="65">
        <f>_xlfn.IFNA(VLOOKUP(CONCATENATE($X$5,$B34,$C34),'OG2'!$A$6:$N$133,14,FALSE),0)</f>
        <v>0</v>
      </c>
      <c r="Y34" s="65">
        <f>_xlfn.IFNA(VLOOKUP(CONCATENATE($Y$5,$B34,$C34),'MR1'!$A$6:$N$133,14,FALSE),0)</f>
        <v>0</v>
      </c>
      <c r="Z34" s="65">
        <f>_xlfn.IFNA(VLOOKUP(CONCATENATE($Z$5,$B34,$C34),BEV!$A$6:$N$124,14,FALSE),0)</f>
        <v>0</v>
      </c>
      <c r="AA34" s="65">
        <f>_xlfn.IFNA(VLOOKUP(CONCATENATE($AA$5,$B34,$C34),'SER2'!$A$6:$N$135,14,FALSE),0)</f>
        <v>0</v>
      </c>
      <c r="AB34" s="65"/>
      <c r="AC34" s="65">
        <f>_xlfn.IFNA(VLOOKUP(CONCATENATE($AC$5,$B34,$C34),VIR!$A$6:$O$129,14,FALSE),0)</f>
        <v>0</v>
      </c>
      <c r="AD34" s="65" cm="1">
        <f t="array" ref="AD34">_xlfn.IFNA(VLOOKUP(CONCATENATE($AD$5,$B34,$C34),BUP29,AD35:AE46,FALSE),0)</f>
        <v>0</v>
      </c>
      <c r="AE34" s="65">
        <f>_xlfn.IFNA(VLOOKUP(CONCATENATE($AE$5,$B34,$C34),'CAP2'!$A$6:$N$135,14,FALSE),0)</f>
        <v>0</v>
      </c>
      <c r="AF34" s="65">
        <f>_xlfn.IFNA(VLOOKUP(CONCATENATE($AF$5,$B34,$C34),'BUN2'!$A$6:$N$134,14,FALSE),0)</f>
        <v>0</v>
      </c>
      <c r="AG34" s="65">
        <f>_xlfn.IFNA(VLOOKUP(CONCATENATE($AG$5,$B34,$C34),SC!$A$6:$N$135,14,FALSE),0)</f>
        <v>0</v>
      </c>
      <c r="AH34" s="65">
        <f>_xlfn.IFNA(VLOOKUP(CONCATENATE($AH$5,$B34,$C34),'OG3'!$A$6:$N$131,14,FALSE),0)</f>
        <v>0</v>
      </c>
      <c r="AI34" s="65">
        <f>_xlfn.IFNA(VLOOKUP(CONCATENATE($AI$5,$B34,$C34),'MR2'!$A$6:$N$131,14,FALSE),0)</f>
        <v>0</v>
      </c>
      <c r="AJ34" s="65">
        <f>_xlfn.IFNA(VLOOKUP(CONCATENATE($AJ$5,$B34,$C34),'BUS3'!$A$6:$N$135,14,FALSE),0)</f>
        <v>0</v>
      </c>
      <c r="AK34" s="65">
        <f>_xlfn.IFNA(VLOOKUP(CONCATENATE($AK$5,$B34,$C34),'ESP4'!$A$6:$N$135,14,FALSE),0)</f>
        <v>0</v>
      </c>
      <c r="AL34" s="66">
        <f>_xlfn.IFNA(VLOOKUP(CONCATENATE($AL$5,$B34,$C34),FEST!$A$6:$N$133,14,FALSE),0)</f>
        <v>0</v>
      </c>
      <c r="AM34" s="66">
        <f>_xlfn.IFNA(VLOOKUP(CONCATENATE($AM$5,$B34,$C34),'MR3'!$A$6:$N$133,14,FALSE),0)</f>
        <v>0</v>
      </c>
      <c r="AN34" s="66">
        <f>_xlfn.IFNA(VLOOKUP(CONCATENATE($AN$5,$B34,$C34),'BUS4'!$A$6:$N$133,14,FALSE),0)</f>
        <v>0</v>
      </c>
      <c r="AO34" s="66">
        <f>_xlfn.IFNA(VLOOKUP(CONCATENATE($AO$5,$B34,$C34),'BUS4'!$A$6:$N$250,14,FALSE),0)</f>
        <v>0</v>
      </c>
      <c r="AP34" s="66">
        <f>_xlfn.IFNA(VLOOKUP(CONCATENATE($AP$5,$B34,$C34),'Spare '!$A$6:$N$77,14,FALSE),0)</f>
        <v>0</v>
      </c>
      <c r="AQ34" s="66">
        <f>_xlfn.IFNA(VLOOKUP(CONCATENATE($AQ$5,$B34,$C34),SC!$A$6:$O$255,14,FALSE),0)</f>
        <v>0</v>
      </c>
      <c r="AR34" s="66">
        <f>_xlfn.IFNA(VLOOKUP(CONCATENATE($AR$5,$B34,$C34),BAL!$A$6:$N$134,14,FALSE),0)</f>
        <v>0</v>
      </c>
      <c r="AS34" s="66">
        <f>_xlfn.IFNA(VLOOKUP(CONCATENATE($AS$5,$B34,$C34),'MR2'!$A$6:$N$135,14,FALSE),0)</f>
        <v>0</v>
      </c>
      <c r="AT34" s="66"/>
      <c r="AU34" s="398"/>
      <c r="AV34" s="67"/>
      <c r="AW34" s="63"/>
    </row>
    <row r="35" spans="1:49" x14ac:dyDescent="0.3">
      <c r="A35" s="830"/>
      <c r="B35" s="84"/>
      <c r="C35" s="22"/>
      <c r="D35" s="22"/>
      <c r="E35" s="22"/>
      <c r="F35" s="23"/>
      <c r="G35" s="24"/>
      <c r="H35" s="21">
        <f t="shared" si="6"/>
        <v>0</v>
      </c>
      <c r="I35" s="25">
        <f t="shared" si="7"/>
        <v>0</v>
      </c>
      <c r="J35" s="24">
        <f t="shared" si="8"/>
        <v>5</v>
      </c>
      <c r="K35" s="65">
        <f>_xlfn.IFNA(VLOOKUP(CONCATENATE($K$5,$B35,$C35),'CAP1'!$A$6:$N$107,14,FALSE),0)</f>
        <v>0</v>
      </c>
      <c r="L35" s="65">
        <f>_xlfn.IFNA(VLOOKUP(CONCATENATE($L$5,$B35,$C35),'ESP1'!$A$6:$N$135,14,FALSE),0)</f>
        <v>0</v>
      </c>
      <c r="M35" s="65">
        <f>_xlfn.IFNA(VLOOKUP(CONCATENATE($M$5,$B35,$C35),WEST!$A$6:$N$95,14,FALSE),0)</f>
        <v>0</v>
      </c>
      <c r="N35" s="65">
        <f>_xlfn.IFNA(VLOOKUP(CONCATENATE($N$5,$B35,$C35),MUR!$A$6:$N$95,14,FALSE),0)</f>
        <v>0</v>
      </c>
      <c r="O35" s="65">
        <f>_xlfn.IFNA(VLOOKUP(CONCATENATE($O$5,$B35,$C35),'SER1'!$A$6:$N$110,14,FALSE),0)</f>
        <v>0</v>
      </c>
      <c r="P35" s="65">
        <f>_xlfn.IFNA(VLOOKUP(CONCATENATE($P$5,$B35,$C35),'BUS1'!$A$6:$N$135,14,FALSE),0)</f>
        <v>0</v>
      </c>
      <c r="Q35" s="65">
        <f>_xlfn.IFNA(VLOOKUP(CONCATENATE($Q$5,$B35,$C35),DARD!$A$6:$N$133,14,FALSE),0)</f>
        <v>0</v>
      </c>
      <c r="R35" s="65">
        <f>_xlfn.IFNA(VLOOKUP(CONCATENATE($RR$5,$B35,$C35),'DRY1'!$A$6:$N$133,14,FALSE),0)</f>
        <v>0</v>
      </c>
      <c r="S35" s="65">
        <f>_xlfn.IFNA(VLOOKUP(CONCATENATE($S$5,$B35,$C35),'OG1'!$A$6:$N$56,14,FALSE),0)</f>
        <v>0</v>
      </c>
      <c r="T35" s="65">
        <f>_xlfn.IFNA(VLOOKUP(CONCATENATE($T$5,$B35,$C35),'DRY1'!$A$6:$N$135,14,FALSE),0)</f>
        <v>0</v>
      </c>
      <c r="U35" s="65">
        <f>_xlfn.IFNA(VLOOKUP(CONCATENATE($U$5,$B35,$C35),'HO1'!$A$8:$N$135,14,FALSE),0)</f>
        <v>0</v>
      </c>
      <c r="V35" s="65">
        <f>_xlfn.IFNA(VLOOKUP(CONCATENATE($V$5,$B35,$C35),'BUS3'!$A$8:$N$135,14,FALSE),0)</f>
        <v>0</v>
      </c>
      <c r="W35" s="65">
        <f>_xlfn.IFNA(VLOOKUP(CONCATENATE($W$5,$B35,$C35),'DRY2'!$A$6:$N$169,14,FALSE),0)</f>
        <v>0</v>
      </c>
      <c r="X35" s="65">
        <f>_xlfn.IFNA(VLOOKUP(CONCATENATE($X$5,$B35,$C35),'OG2'!$A$6:$N$133,14,FALSE),0)</f>
        <v>0</v>
      </c>
      <c r="Y35" s="65">
        <f>_xlfn.IFNA(VLOOKUP(CONCATENATE($Y$5,$B35,$C35),'MR1'!$A$6:$N$133,14,FALSE),0)</f>
        <v>0</v>
      </c>
      <c r="Z35" s="65">
        <f>_xlfn.IFNA(VLOOKUP(CONCATENATE($Z$5,$B35,$C35),BEV!$A$6:$N$124,14,FALSE),0)</f>
        <v>0</v>
      </c>
      <c r="AA35" s="65">
        <f>_xlfn.IFNA(VLOOKUP(CONCATENATE($AA$5,$B35,$C35),'SER2'!$A$6:$N$135,14,FALSE),0)</f>
        <v>0</v>
      </c>
      <c r="AB35" s="65"/>
      <c r="AC35" s="65">
        <f>_xlfn.IFNA(VLOOKUP(CONCATENATE($AC$5,$B35,$C35),VIR!$A$6:$O$129,14,FALSE),0)</f>
        <v>0</v>
      </c>
      <c r="AD35" s="65" cm="1">
        <f t="array" ref="AD35">_xlfn.IFNA(VLOOKUP(CONCATENATE($AD$5,$B35,$C35),BUP30,AD36:AE47,FALSE),0)</f>
        <v>0</v>
      </c>
      <c r="AE35" s="65">
        <f>_xlfn.IFNA(VLOOKUP(CONCATENATE($AE$5,$B35,$C35),'CAP2'!$A$6:$N$135,14,FALSE),0)</f>
        <v>0</v>
      </c>
      <c r="AF35" s="65">
        <f>_xlfn.IFNA(VLOOKUP(CONCATENATE($AF$5,$B35,$C35),'BUN2'!$A$6:$N$134,14,FALSE),0)</f>
        <v>0</v>
      </c>
      <c r="AG35" s="65">
        <f>_xlfn.IFNA(VLOOKUP(CONCATENATE($AG$5,$B35,$C35),SC!$A$6:$N$135,14,FALSE),0)</f>
        <v>0</v>
      </c>
      <c r="AH35" s="65">
        <f>_xlfn.IFNA(VLOOKUP(CONCATENATE($AH$5,$B35,$C35),'OG3'!$A$6:$N$131,14,FALSE),0)</f>
        <v>0</v>
      </c>
      <c r="AI35" s="65">
        <f>_xlfn.IFNA(VLOOKUP(CONCATENATE($AI$5,$B35,$C35),'MR2'!$A$6:$N$131,14,FALSE),0)</f>
        <v>0</v>
      </c>
      <c r="AJ35" s="65">
        <f>_xlfn.IFNA(VLOOKUP(CONCATENATE($AJ$5,$B35,$C35),'BUS3'!$A$6:$N$135,14,FALSE),0)</f>
        <v>0</v>
      </c>
      <c r="AK35" s="65">
        <f>_xlfn.IFNA(VLOOKUP(CONCATENATE($AK$5,$B35,$C35),'ESP4'!$A$6:$N$135,14,FALSE),0)</f>
        <v>0</v>
      </c>
      <c r="AL35" s="66">
        <f>_xlfn.IFNA(VLOOKUP(CONCATENATE($AL$5,$B35,$C35),FEST!$A$6:$N$133,14,FALSE),0)</f>
        <v>0</v>
      </c>
      <c r="AM35" s="66">
        <f>_xlfn.IFNA(VLOOKUP(CONCATENATE($AM$5,$B35,$C35),'MR3'!$A$6:$N$133,14,FALSE),0)</f>
        <v>0</v>
      </c>
      <c r="AN35" s="66">
        <f>_xlfn.IFNA(VLOOKUP(CONCATENATE($AN$5,$B35,$C35),'BUS4'!$A$6:$N$133,14,FALSE),0)</f>
        <v>0</v>
      </c>
      <c r="AO35" s="66">
        <f>_xlfn.IFNA(VLOOKUP(CONCATENATE($AO$5,$B35,$C35),'BUS4'!$A$6:$N$250,14,FALSE),0)</f>
        <v>0</v>
      </c>
      <c r="AP35" s="66">
        <f>_xlfn.IFNA(VLOOKUP(CONCATENATE($AP$5,$B35,$C35),'Spare '!$A$6:$N$77,14,FALSE),0)</f>
        <v>0</v>
      </c>
      <c r="AQ35" s="66">
        <f>_xlfn.IFNA(VLOOKUP(CONCATENATE($AQ$5,$B35,$C35),SC!$A$6:$O$255,14,FALSE),0)</f>
        <v>0</v>
      </c>
      <c r="AR35" s="66">
        <f>_xlfn.IFNA(VLOOKUP(CONCATENATE($AR$5,$B35,$C35),BAL!$A$6:$N$134,14,FALSE),0)</f>
        <v>0</v>
      </c>
      <c r="AS35" s="66">
        <f>_xlfn.IFNA(VLOOKUP(CONCATENATE($AS$5,$B35,$C35),'MR2'!$A$6:$N$135,14,FALSE),0)</f>
        <v>0</v>
      </c>
      <c r="AT35" s="66"/>
      <c r="AU35" s="398"/>
      <c r="AV35" s="67"/>
      <c r="AW35" s="63"/>
    </row>
    <row r="36" spans="1:49" x14ac:dyDescent="0.3">
      <c r="A36" s="830"/>
      <c r="B36" s="84"/>
      <c r="C36" s="22"/>
      <c r="D36" s="22"/>
      <c r="E36" s="22"/>
      <c r="F36" s="23"/>
      <c r="G36" s="24"/>
      <c r="H36" s="21">
        <f t="shared" si="6"/>
        <v>0</v>
      </c>
      <c r="I36" s="25">
        <f t="shared" si="7"/>
        <v>0</v>
      </c>
      <c r="J36" s="24">
        <f t="shared" si="8"/>
        <v>5</v>
      </c>
      <c r="K36" s="65">
        <f>_xlfn.IFNA(VLOOKUP(CONCATENATE($K$5,$B36,$C36),'CAP1'!$A$6:$N$107,14,FALSE),0)</f>
        <v>0</v>
      </c>
      <c r="L36" s="65">
        <f>_xlfn.IFNA(VLOOKUP(CONCATENATE($L$5,$B36,$C36),'ESP1'!$A$6:$N$135,14,FALSE),0)</f>
        <v>0</v>
      </c>
      <c r="M36" s="65">
        <f>_xlfn.IFNA(VLOOKUP(CONCATENATE($M$5,$B36,$C36),WEST!$A$6:$N$95,14,FALSE),0)</f>
        <v>0</v>
      </c>
      <c r="N36" s="65">
        <f>_xlfn.IFNA(VLOOKUP(CONCATENATE($N$5,$B36,$C36),MUR!$A$6:$N$95,14,FALSE),0)</f>
        <v>0</v>
      </c>
      <c r="O36" s="65">
        <f>_xlfn.IFNA(VLOOKUP(CONCATENATE($O$5,$B36,$C36),'SER1'!$A$6:$N$110,14,FALSE),0)</f>
        <v>0</v>
      </c>
      <c r="P36" s="65">
        <f>_xlfn.IFNA(VLOOKUP(CONCATENATE($P$5,$B36,$C36),'BUS1'!$A$6:$N$135,14,FALSE),0)</f>
        <v>0</v>
      </c>
      <c r="Q36" s="65">
        <f>_xlfn.IFNA(VLOOKUP(CONCATENATE($Q$5,$B36,$C36),DARD!$A$6:$N$133,14,FALSE),0)</f>
        <v>0</v>
      </c>
      <c r="R36" s="65">
        <f>_xlfn.IFNA(VLOOKUP(CONCATENATE($RR$5,$B36,$C36),'DRY1'!$A$6:$N$133,14,FALSE),0)</f>
        <v>0</v>
      </c>
      <c r="S36" s="65">
        <f>_xlfn.IFNA(VLOOKUP(CONCATENATE($S$5,$B36,$C36),'OG1'!$A$6:$N$56,14,FALSE),0)</f>
        <v>0</v>
      </c>
      <c r="T36" s="65">
        <f>_xlfn.IFNA(VLOOKUP(CONCATENATE($T$5,$B36,$C36),'DRY1'!$A$6:$N$135,14,FALSE),0)</f>
        <v>0</v>
      </c>
      <c r="U36" s="65">
        <f>_xlfn.IFNA(VLOOKUP(CONCATENATE($U$5,$B36,$C36),'HO1'!$A$8:$N$135,14,FALSE),0)</f>
        <v>0</v>
      </c>
      <c r="V36" s="65">
        <f>_xlfn.IFNA(VLOOKUP(CONCATENATE($V$5,$B36,$C36),'BUS3'!$A$8:$N$135,14,FALSE),0)</f>
        <v>0</v>
      </c>
      <c r="W36" s="65">
        <f>_xlfn.IFNA(VLOOKUP(CONCATENATE($W$5,$B36,$C36),'DRY2'!$A$6:$N$169,14,FALSE),0)</f>
        <v>0</v>
      </c>
      <c r="X36" s="65">
        <f>_xlfn.IFNA(VLOOKUP(CONCATENATE($X$5,$B36,$C36),'OG2'!$A$6:$N$133,14,FALSE),0)</f>
        <v>0</v>
      </c>
      <c r="Y36" s="65">
        <f>_xlfn.IFNA(VLOOKUP(CONCATENATE($Y$5,$B36,$C36),'MR1'!$A$6:$N$133,14,FALSE),0)</f>
        <v>0</v>
      </c>
      <c r="Z36" s="65">
        <f>_xlfn.IFNA(VLOOKUP(CONCATENATE($Z$5,$B36,$C36),BEV!$A$6:$N$124,14,FALSE),0)</f>
        <v>0</v>
      </c>
      <c r="AA36" s="65">
        <f>_xlfn.IFNA(VLOOKUP(CONCATENATE($AA$5,$B36,$C36),'SER2'!$A$6:$N$135,14,FALSE),0)</f>
        <v>0</v>
      </c>
      <c r="AB36" s="65">
        <f>_xlfn.IFNA(VLOOKUP(CONCATENATE($AC$5,$B36,$C36),VIR!$A$6:$O$129,14,FALSE),0)</f>
        <v>0</v>
      </c>
      <c r="AC36" s="65">
        <f>_xlfn.IFNA(VLOOKUP(CONCATENATE($AC$5,$B36,$C36),VIR!$A$6:$O$129,14,FALSE),0)</f>
        <v>0</v>
      </c>
      <c r="AD36" s="65" cm="1">
        <f t="array" ref="AD36">_xlfn.IFNA(VLOOKUP(CONCATENATE($AD$5,$B36,$C36),BUP31,AD37:AE48,FALSE),0)</f>
        <v>0</v>
      </c>
      <c r="AE36" s="65">
        <f>_xlfn.IFNA(VLOOKUP(CONCATENATE($AE$5,$B36,$C36),'CAP2'!$A$6:$N$135,14,FALSE),0)</f>
        <v>0</v>
      </c>
      <c r="AF36" s="65">
        <f>_xlfn.IFNA(VLOOKUP(CONCATENATE($AF$5,$B36,$C36),'BUN2'!$A$6:$N$134,14,FALSE),0)</f>
        <v>0</v>
      </c>
      <c r="AG36" s="65">
        <f>_xlfn.IFNA(VLOOKUP(CONCATENATE($AG$5,$B36,$C36),SC!$A$6:$N$135,14,FALSE),0)</f>
        <v>0</v>
      </c>
      <c r="AH36" s="65">
        <f>_xlfn.IFNA(VLOOKUP(CONCATENATE($AH$5,$B36,$C36),'OG3'!$A$6:$N$131,14,FALSE),0)</f>
        <v>0</v>
      </c>
      <c r="AI36" s="65">
        <f>_xlfn.IFNA(VLOOKUP(CONCATENATE($AI$5,$B36,$C36),'MR2'!$A$6:$N$131,14,FALSE),0)</f>
        <v>0</v>
      </c>
      <c r="AJ36" s="65">
        <f>_xlfn.IFNA(VLOOKUP(CONCATENATE($AJ$5,$B36,$C36),'BUS3'!$A$6:$N$135,14,FALSE),0)</f>
        <v>0</v>
      </c>
      <c r="AK36" s="65">
        <f>_xlfn.IFNA(VLOOKUP(CONCATENATE($AK$5,$B36,$C36),'ESP4'!$A$6:$N$135,14,FALSE),0)</f>
        <v>0</v>
      </c>
      <c r="AL36" s="66">
        <f>_xlfn.IFNA(VLOOKUP(CONCATENATE($AL$5,$B36,$C36),FEST!$A$6:$N$133,14,FALSE),0)</f>
        <v>0</v>
      </c>
      <c r="AM36" s="66">
        <f>_xlfn.IFNA(VLOOKUP(CONCATENATE($AM$5,$B36,$C36),'MR3'!$A$6:$N$133,14,FALSE),0)</f>
        <v>0</v>
      </c>
      <c r="AN36" s="66">
        <f>_xlfn.IFNA(VLOOKUP(CONCATENATE($AN$5,$B36,$C36),'BUS4'!$A$6:$N$133,14,FALSE),0)</f>
        <v>0</v>
      </c>
      <c r="AO36" s="66">
        <f>_xlfn.IFNA(VLOOKUP(CONCATENATE($AO$5,$B36,$C36),'BUS4'!$A$6:$N$250,14,FALSE),0)</f>
        <v>0</v>
      </c>
      <c r="AP36" s="66">
        <f>_xlfn.IFNA(VLOOKUP(CONCATENATE($AP$5,$B36,$C36),'Spare '!$A$6:$N$77,14,FALSE),0)</f>
        <v>0</v>
      </c>
      <c r="AQ36" s="66">
        <f>_xlfn.IFNA(VLOOKUP(CONCATENATE($AQ$5,$B36,$C36),SC!$A$6:$O$255,14,FALSE),0)</f>
        <v>0</v>
      </c>
      <c r="AR36" s="66">
        <f>_xlfn.IFNA(VLOOKUP(CONCATENATE($AR$5,$B36,$C36),BAL!$A$6:$N$134,14,FALSE),0)</f>
        <v>0</v>
      </c>
      <c r="AS36" s="66">
        <f>_xlfn.IFNA(VLOOKUP(CONCATENATE($AS$5,$B36,$C36),'MR2'!$A$6:$N$135,14,FALSE),0)</f>
        <v>0</v>
      </c>
      <c r="AT36" s="66"/>
      <c r="AU36" s="398"/>
      <c r="AV36" s="67"/>
      <c r="AW36" s="63"/>
    </row>
    <row r="37" spans="1:49" x14ac:dyDescent="0.3">
      <c r="A37" s="830"/>
      <c r="B37" s="84"/>
      <c r="C37" s="22"/>
      <c r="D37" s="22"/>
      <c r="E37" s="22"/>
      <c r="F37" s="23"/>
      <c r="G37" s="24"/>
      <c r="H37" s="21">
        <f t="shared" si="6"/>
        <v>0</v>
      </c>
      <c r="I37" s="25">
        <f t="shared" si="7"/>
        <v>0</v>
      </c>
      <c r="J37" s="24">
        <f t="shared" si="8"/>
        <v>5</v>
      </c>
      <c r="K37" s="65">
        <f>_xlfn.IFNA(VLOOKUP(CONCATENATE($K$5,$B37,$C37),'CAP1'!$A$6:$N$107,14,FALSE),0)</f>
        <v>0</v>
      </c>
      <c r="L37" s="65">
        <f>_xlfn.IFNA(VLOOKUP(CONCATENATE($L$5,$B37,$C37),'ESP1'!$A$6:$N$135,14,FALSE),0)</f>
        <v>0</v>
      </c>
      <c r="M37" s="65">
        <f>_xlfn.IFNA(VLOOKUP(CONCATENATE($M$5,$B37,$C37),WEST!$A$6:$N$95,14,FALSE),0)</f>
        <v>0</v>
      </c>
      <c r="N37" s="65">
        <f>_xlfn.IFNA(VLOOKUP(CONCATENATE($N$5,$B37,$C37),MUR!$A$6:$N$95,14,FALSE),0)</f>
        <v>0</v>
      </c>
      <c r="O37" s="65">
        <f>_xlfn.IFNA(VLOOKUP(CONCATENATE($O$5,$B37,$C37),'SER1'!$A$6:$N$110,14,FALSE),0)</f>
        <v>0</v>
      </c>
      <c r="P37" s="65">
        <f>_xlfn.IFNA(VLOOKUP(CONCATENATE($P$5,$B37,$C37),'BUS1'!$A$6:$N$135,14,FALSE),0)</f>
        <v>0</v>
      </c>
      <c r="Q37" s="65">
        <f>_xlfn.IFNA(VLOOKUP(CONCATENATE($Q$5,$B37,$C37),DARD!$A$6:$N$133,14,FALSE),0)</f>
        <v>0</v>
      </c>
      <c r="R37" s="65">
        <f>_xlfn.IFNA(VLOOKUP(CONCATENATE($RR$5,$B37,$C37),'DRY1'!$A$6:$N$133,14,FALSE),0)</f>
        <v>0</v>
      </c>
      <c r="S37" s="65">
        <f>_xlfn.IFNA(VLOOKUP(CONCATENATE($S$5,$B37,$C37),'OG1'!$A$6:$N$56,14,FALSE),0)</f>
        <v>0</v>
      </c>
      <c r="T37" s="65">
        <f>_xlfn.IFNA(VLOOKUP(CONCATENATE($T$5,$B37,$C37),'DRY1'!$A$6:$N$135,14,FALSE),0)</f>
        <v>0</v>
      </c>
      <c r="U37" s="65">
        <f>_xlfn.IFNA(VLOOKUP(CONCATENATE($U$5,$B37,$C37),'HO1'!$A$8:$N$135,14,FALSE),0)</f>
        <v>0</v>
      </c>
      <c r="V37" s="65">
        <f>_xlfn.IFNA(VLOOKUP(CONCATENATE($V$5,$B37,$C37),'BUS3'!$A$8:$N$135,14,FALSE),0)</f>
        <v>0</v>
      </c>
      <c r="W37" s="65">
        <f>_xlfn.IFNA(VLOOKUP(CONCATENATE($W$5,$B37,$C37),'DRY2'!$A$6:$N$169,14,FALSE),0)</f>
        <v>0</v>
      </c>
      <c r="X37" s="65">
        <f>_xlfn.IFNA(VLOOKUP(CONCATENATE($X$5,$B37,$C37),'OG2'!$A$6:$N$133,14,FALSE),0)</f>
        <v>0</v>
      </c>
      <c r="Y37" s="65">
        <f>_xlfn.IFNA(VLOOKUP(CONCATENATE($Y$5,$B37,$C37),'MR1'!$A$6:$N$133,14,FALSE),0)</f>
        <v>0</v>
      </c>
      <c r="Z37" s="65">
        <f>_xlfn.IFNA(VLOOKUP(CONCATENATE($Z$5,$B37,$C37),BEV!$A$6:$N$124,14,FALSE),0)</f>
        <v>0</v>
      </c>
      <c r="AA37" s="65">
        <f>_xlfn.IFNA(VLOOKUP(CONCATENATE($AA$5,$B37,$C37),'SER2'!$A$6:$N$135,14,FALSE),0)</f>
        <v>0</v>
      </c>
      <c r="AB37" s="65">
        <f>_xlfn.IFNA(VLOOKUP(CONCATENATE($AC$5,$B37,$C37),VIR!$A$6:$O$129,14,FALSE),0)</f>
        <v>0</v>
      </c>
      <c r="AC37" s="65">
        <f>_xlfn.IFNA(VLOOKUP(CONCATENATE($AC$5,$B37,$C37),VIR!$A$6:$O$129,14,FALSE),0)</f>
        <v>0</v>
      </c>
      <c r="AD37" s="65" cm="1">
        <f t="array" ref="AD37">_xlfn.IFNA(VLOOKUP(CONCATENATE($AD$5,$B37,$C37),BUP32,AD38:AE49,FALSE),0)</f>
        <v>0</v>
      </c>
      <c r="AE37" s="65">
        <f>_xlfn.IFNA(VLOOKUP(CONCATENATE($AE$5,$B37,$C37),'CAP2'!$A$6:$N$135,14,FALSE),0)</f>
        <v>0</v>
      </c>
      <c r="AF37" s="65">
        <f>_xlfn.IFNA(VLOOKUP(CONCATENATE($AF$5,$B37,$C37),'BUN2'!$A$6:$N$134,14,FALSE),0)</f>
        <v>0</v>
      </c>
      <c r="AG37" s="65">
        <f>_xlfn.IFNA(VLOOKUP(CONCATENATE($AG$5,$B37,$C37),SC!$A$6:$N$135,14,FALSE),0)</f>
        <v>0</v>
      </c>
      <c r="AH37" s="65">
        <f>_xlfn.IFNA(VLOOKUP(CONCATENATE($AH$5,$B37,$C37),'OG3'!$A$6:$N$131,14,FALSE),0)</f>
        <v>0</v>
      </c>
      <c r="AI37" s="65">
        <f>_xlfn.IFNA(VLOOKUP(CONCATENATE($AI$5,$B37,$C37),'MR2'!$A$6:$N$131,14,FALSE),0)</f>
        <v>0</v>
      </c>
      <c r="AJ37" s="65">
        <f>_xlfn.IFNA(VLOOKUP(CONCATENATE($AJ$5,$B37,$C37),'BUS3'!$A$6:$N$135,14,FALSE),0)</f>
        <v>0</v>
      </c>
      <c r="AK37" s="65">
        <f>_xlfn.IFNA(VLOOKUP(CONCATENATE($AK$5,$B37,$C37),'ESP4'!$A$6:$N$135,14,FALSE),0)</f>
        <v>0</v>
      </c>
      <c r="AL37" s="66">
        <f>_xlfn.IFNA(VLOOKUP(CONCATENATE($AL$5,$B37,$C37),FEST!$A$6:$N$133,14,FALSE),0)</f>
        <v>0</v>
      </c>
      <c r="AM37" s="66">
        <f>_xlfn.IFNA(VLOOKUP(CONCATENATE($AM$5,$B37,$C37),'MR3'!$A$6:$N$133,14,FALSE),0)</f>
        <v>0</v>
      </c>
      <c r="AN37" s="66">
        <f>_xlfn.IFNA(VLOOKUP(CONCATENATE($AN$5,$B37,$C37),'BUS4'!$A$6:$N$133,14,FALSE),0)</f>
        <v>0</v>
      </c>
      <c r="AO37" s="66">
        <f>_xlfn.IFNA(VLOOKUP(CONCATENATE($AO$5,$B37,$C37),'BUS4'!$A$6:$N$250,14,FALSE),0)</f>
        <v>0</v>
      </c>
      <c r="AP37" s="66">
        <f>_xlfn.IFNA(VLOOKUP(CONCATENATE($AP$5,$B37,$C37),'Spare '!$A$6:$N$77,14,FALSE),0)</f>
        <v>0</v>
      </c>
      <c r="AQ37" s="66">
        <f>_xlfn.IFNA(VLOOKUP(CONCATENATE($AQ$5,$B37,$C37),SC!$A$6:$O$255,14,FALSE),0)</f>
        <v>0</v>
      </c>
      <c r="AR37" s="66">
        <f>_xlfn.IFNA(VLOOKUP(CONCATENATE($AR$5,$B37,$C37),BAL!$A$6:$N$134,14,FALSE),0)</f>
        <v>0</v>
      </c>
      <c r="AS37" s="66">
        <f>_xlfn.IFNA(VLOOKUP(CONCATENATE($AS$5,$B37,$C37),'MR2'!$A$6:$N$135,14,FALSE),0)</f>
        <v>0</v>
      </c>
      <c r="AT37" s="66"/>
      <c r="AU37" s="398"/>
      <c r="AV37" s="67"/>
      <c r="AW37" s="63"/>
    </row>
    <row r="38" spans="1:49" x14ac:dyDescent="0.3">
      <c r="A38" s="830"/>
      <c r="B38" s="84"/>
      <c r="C38" s="22"/>
      <c r="D38" s="22"/>
      <c r="E38" s="22"/>
      <c r="F38" s="23"/>
      <c r="G38" s="24"/>
      <c r="H38" s="21">
        <f t="shared" si="6"/>
        <v>0</v>
      </c>
      <c r="I38" s="25">
        <f t="shared" si="7"/>
        <v>0</v>
      </c>
      <c r="J38" s="24">
        <f t="shared" si="8"/>
        <v>5</v>
      </c>
      <c r="K38" s="65">
        <f>_xlfn.IFNA(VLOOKUP(CONCATENATE($K$5,$B38,$C38),'CAP1'!$A$6:$N$107,14,FALSE),0)</f>
        <v>0</v>
      </c>
      <c r="L38" s="65">
        <f>_xlfn.IFNA(VLOOKUP(CONCATENATE($L$5,$B38,$C38),'ESP1'!$A$6:$N$135,14,FALSE),0)</f>
        <v>0</v>
      </c>
      <c r="M38" s="65">
        <f>_xlfn.IFNA(VLOOKUP(CONCATENATE($M$5,$B38,$C38),WEST!$A$6:$N$95,14,FALSE),0)</f>
        <v>0</v>
      </c>
      <c r="N38" s="65">
        <f>_xlfn.IFNA(VLOOKUP(CONCATENATE($N$5,$B38,$C38),MUR!$A$6:$N$95,14,FALSE),0)</f>
        <v>0</v>
      </c>
      <c r="O38" s="65">
        <f>_xlfn.IFNA(VLOOKUP(CONCATENATE($O$5,$B38,$C38),'SER1'!$A$6:$N$110,14,FALSE),0)</f>
        <v>0</v>
      </c>
      <c r="P38" s="65">
        <f>_xlfn.IFNA(VLOOKUP(CONCATENATE($P$5,$B38,$C38),'BUS1'!$A$6:$N$135,14,FALSE),0)</f>
        <v>0</v>
      </c>
      <c r="Q38" s="65">
        <f>_xlfn.IFNA(VLOOKUP(CONCATENATE($Q$5,$B38,$C38),DARD!$A$6:$N$133,14,FALSE),0)</f>
        <v>0</v>
      </c>
      <c r="R38" s="65">
        <f>_xlfn.IFNA(VLOOKUP(CONCATENATE($RR$5,$B38,$C38),'DRY1'!$A$6:$N$133,14,FALSE),0)</f>
        <v>0</v>
      </c>
      <c r="S38" s="65">
        <f>_xlfn.IFNA(VLOOKUP(CONCATENATE($S$5,$B38,$C38),'OG1'!$A$6:$N$56,14,FALSE),0)</f>
        <v>0</v>
      </c>
      <c r="T38" s="65">
        <f>_xlfn.IFNA(VLOOKUP(CONCATENATE($T$5,$B38,$C38),'DRY1'!$A$6:$N$135,14,FALSE),0)</f>
        <v>0</v>
      </c>
      <c r="U38" s="65">
        <f>_xlfn.IFNA(VLOOKUP(CONCATENATE($U$5,$B38,$C38),'HO1'!$A$8:$N$135,14,FALSE),0)</f>
        <v>0</v>
      </c>
      <c r="V38" s="65">
        <f>_xlfn.IFNA(VLOOKUP(CONCATENATE($V$5,$B38,$C38),'BUS3'!$A$8:$N$135,14,FALSE),0)</f>
        <v>0</v>
      </c>
      <c r="W38" s="65">
        <f>_xlfn.IFNA(VLOOKUP(CONCATENATE($W$5,$B38,$C38),'DRY2'!$A$6:$N$169,14,FALSE),0)</f>
        <v>0</v>
      </c>
      <c r="X38" s="65">
        <f>_xlfn.IFNA(VLOOKUP(CONCATENATE($X$5,$B38,$C38),'OG2'!$A$6:$N$133,14,FALSE),0)</f>
        <v>0</v>
      </c>
      <c r="Y38" s="65">
        <f>_xlfn.IFNA(VLOOKUP(CONCATENATE($Y$5,$B38,$C38),'MR1'!$A$6:$N$133,14,FALSE),0)</f>
        <v>0</v>
      </c>
      <c r="Z38" s="65">
        <f>_xlfn.IFNA(VLOOKUP(CONCATENATE($Z$5,$B38,$C38),BEV!$A$6:$N$124,14,FALSE),0)</f>
        <v>0</v>
      </c>
      <c r="AA38" s="65">
        <f>_xlfn.IFNA(VLOOKUP(CONCATENATE($AA$5,$B38,$C38),'SER2'!$A$6:$N$135,14,FALSE),0)</f>
        <v>0</v>
      </c>
      <c r="AB38" s="65">
        <f>_xlfn.IFNA(VLOOKUP(CONCATENATE($AC$5,$B38,$C38),VIR!$A$6:$O$129,14,FALSE),0)</f>
        <v>0</v>
      </c>
      <c r="AC38" s="65">
        <f>_xlfn.IFNA(VLOOKUP(CONCATENATE($AC$5,$B38,$C38),VIR!$A$6:$O$129,14,FALSE),0)</f>
        <v>0</v>
      </c>
      <c r="AD38" s="65" cm="1">
        <f t="array" ref="AD38">_xlfn.IFNA(VLOOKUP(CONCATENATE($AD$5,$B38,$C38),BUP33,AD39:AE50,FALSE),0)</f>
        <v>0</v>
      </c>
      <c r="AE38" s="65">
        <f>_xlfn.IFNA(VLOOKUP(CONCATENATE($AE$5,$B38,$C38),'CAP2'!$A$6:$N$135,14,FALSE),0)</f>
        <v>0</v>
      </c>
      <c r="AF38" s="65">
        <f>_xlfn.IFNA(VLOOKUP(CONCATENATE($AF$5,$B38,$C38),FEST!$A$6:$N$135,14,FALSE),0)</f>
        <v>0</v>
      </c>
      <c r="AG38" s="65">
        <f>_xlfn.IFNA(VLOOKUP(CONCATENATE($AG$5,$B38,$C38),'ESP2'!$A$6:$N$131,14,FALSE),0)</f>
        <v>0</v>
      </c>
      <c r="AH38" s="65">
        <f>_xlfn.IFNA(VLOOKUP(CONCATENATE($AG$5,$B38,$C38),'OG2'!$A$6:$N$131,14,FALSE),0)</f>
        <v>0</v>
      </c>
      <c r="AI38" s="65">
        <f>_xlfn.IFNA(VLOOKUP(CONCATENATE($AI$5,$B38,$C38),'BUN2'!$A$6:$N$134,14,FALSE),0)</f>
        <v>0</v>
      </c>
      <c r="AJ38" s="65">
        <f>_xlfn.IFNA(VLOOKUP(CONCATENATE($AJ$5,$B38,$C38),SC!$A$6:$N$135,14,FALSE),0)</f>
        <v>0</v>
      </c>
      <c r="AK38" s="65">
        <f>_xlfn.IFNA(VLOOKUP(CONCATENATE($AK$5,$B38,$C38),'MR3'!$A$6:$N$133,14,FALSE),0)</f>
        <v>0</v>
      </c>
      <c r="AL38" s="66">
        <f>_xlfn.IFNA(VLOOKUP(CONCATENATE($AK$5,$B38,$C38),BAL!$A$6:$N$133,14,FALSE),0)</f>
        <v>0</v>
      </c>
      <c r="AM38" s="66">
        <f>_xlfn.IFNA(VLOOKUP(CONCATENATE($AM$5,$B38,$C38),'ESP4'!$A$6:$N$135,14,FALSE),0)</f>
        <v>0</v>
      </c>
      <c r="AN38" s="66">
        <f>_xlfn.IFNA(VLOOKUP(CONCATENATE($AN$5,$B38,$C38),'MR2'!$A$6:$N$77,14,FALSE),0)</f>
        <v>0</v>
      </c>
      <c r="AO38" s="66">
        <f>_xlfn.IFNA(VLOOKUP(CONCATENATE($AO$5,$B38,$C38),'BUS4'!$A$6:$N$250,14,FALSE),0)</f>
        <v>0</v>
      </c>
      <c r="AP38" s="66">
        <f>_xlfn.IFNA(VLOOKUP(CONCATENATE($AP$5,$B38,$C38),'Spare '!$A$6:$N$77,14,FALSE),0)</f>
        <v>0</v>
      </c>
      <c r="AQ38" s="66">
        <f>_xlfn.IFNA(VLOOKUP(CONCATENATE($AQ$5,$B38,$C38),SC!$A$6:$O$255,14,FALSE),0)</f>
        <v>0</v>
      </c>
      <c r="AR38" s="66">
        <f>_xlfn.IFNA(VLOOKUP(CONCATENATE($AR$5,$B38,$C38),BAL!$A$6:$N$134,14,FALSE),0)</f>
        <v>0</v>
      </c>
      <c r="AS38" s="66">
        <f>_xlfn.IFNA(VLOOKUP(CONCATENATE($AS$5,$B38,$C38),'MR2'!$A$6:$N$135,14,FALSE),0)</f>
        <v>0</v>
      </c>
      <c r="AT38" s="66"/>
      <c r="AU38" s="398"/>
      <c r="AV38" s="67"/>
      <c r="AW38" s="63"/>
    </row>
    <row r="39" spans="1:49" x14ac:dyDescent="0.3">
      <c r="A39" s="830"/>
      <c r="B39" s="84"/>
      <c r="C39" s="22"/>
      <c r="D39" s="22"/>
      <c r="E39" s="22"/>
      <c r="F39" s="23"/>
      <c r="G39" s="24"/>
      <c r="H39" s="21">
        <f t="shared" si="6"/>
        <v>0</v>
      </c>
      <c r="I39" s="25">
        <f t="shared" si="7"/>
        <v>0</v>
      </c>
      <c r="J39" s="24">
        <f t="shared" si="8"/>
        <v>5</v>
      </c>
      <c r="K39" s="65">
        <f>_xlfn.IFNA(VLOOKUP(CONCATENATE($K$5,$B39,$C39),'CAP1'!$A$6:$N$107,14,FALSE),0)</f>
        <v>0</v>
      </c>
      <c r="L39" s="65">
        <f>_xlfn.IFNA(VLOOKUP(CONCATENATE($L$5,$B39,$C39),'ESP1'!$A$6:$N$135,14,FALSE),0)</f>
        <v>0</v>
      </c>
      <c r="M39" s="65">
        <f>_xlfn.IFNA(VLOOKUP(CONCATENATE($M$5,$B39,$C39),WEST!$A$6:$N$95,14,FALSE),0)</f>
        <v>0</v>
      </c>
      <c r="N39" s="65">
        <f>_xlfn.IFNA(VLOOKUP(CONCATENATE($N$5,$B39,$C39),MUR!$A$6:$N$95,14,FALSE),0)</f>
        <v>0</v>
      </c>
      <c r="O39" s="65">
        <f>_xlfn.IFNA(VLOOKUP(CONCATENATE($O$5,$B39,$C39),'SER1'!$A$6:$N$110,14,FALSE),0)</f>
        <v>0</v>
      </c>
      <c r="P39" s="65">
        <f>_xlfn.IFNA(VLOOKUP(CONCATENATE($P$5,$B39,$C39),'BUS1'!$A$6:$N$135,14,FALSE),0)</f>
        <v>0</v>
      </c>
      <c r="Q39" s="65">
        <f>_xlfn.IFNA(VLOOKUP(CONCATENATE($Q$5,$B39,$C39),DARD!$A$6:$N$133,14,FALSE),0)</f>
        <v>0</v>
      </c>
      <c r="R39" s="65">
        <f>_xlfn.IFNA(VLOOKUP(CONCATENATE($R$5,$B39,$C39),'BUS2'!F40,FALSE),0)</f>
        <v>0</v>
      </c>
      <c r="S39" s="65">
        <f>_xlfn.IFNA(VLOOKUP(CONCATENATE($S$5,$B39,$C39),'OG1'!$A$6:$N$56,14,FALSE),0)</f>
        <v>0</v>
      </c>
      <c r="T39" s="65">
        <f>_xlfn.IFNA(VLOOKUP(CONCATENATE($T$5,$B39,$C39),'DRY1'!$A$6:$N$135,14,FALSE),0)</f>
        <v>0</v>
      </c>
      <c r="U39" s="65">
        <f>_xlfn.IFNA(VLOOKUP(CONCATENATE($U$5,$B39,$C39),'HO1'!$A$8:$N$135,14,FALSE),0)</f>
        <v>0</v>
      </c>
      <c r="V39" s="65">
        <f>_xlfn.IFNA(VLOOKUP(CONCATENATE($V$5,$B39,$C39),'BUS3'!$A$8:$N$135,14,FALSE),0)</f>
        <v>0</v>
      </c>
      <c r="W39" s="65">
        <f>_xlfn.IFNA(VLOOKUP(CONCATENATE($W$5,$B39,$C39),'DRY2'!$A$6:$N$169,14,FALSE),0)</f>
        <v>0</v>
      </c>
      <c r="X39" s="65">
        <f>_xlfn.IFNA(VLOOKUP(CONCATENATE($X$5,$B39,$C39),'OG2'!$A$6:$N$133,14,FALSE),0)</f>
        <v>0</v>
      </c>
      <c r="Y39" s="65">
        <f>_xlfn.IFNA(VLOOKUP(CONCATENATE($Y$5,$B39,$C39),'MR1'!$A$6:$N$133,14,FALSE),0)</f>
        <v>0</v>
      </c>
      <c r="Z39" s="65">
        <f>_xlfn.IFNA(VLOOKUP(CONCATENATE($Z$5,$B39,$C39),BEV!$A$6:$N$124,14,FALSE),0)</f>
        <v>0</v>
      </c>
      <c r="AA39" s="65">
        <f>_xlfn.IFNA(VLOOKUP(CONCATENATE($AA$5,$B39,$C39),'SER2'!$A$6:$N$135,14,FALSE),0)</f>
        <v>0</v>
      </c>
      <c r="AB39" s="65">
        <f>_xlfn.IFNA(VLOOKUP(CONCATENATE($AC$5,$B39,$C39),VIR!$A$6:$O$129,14,FALSE),0)</f>
        <v>0</v>
      </c>
      <c r="AC39" s="65">
        <f>_xlfn.IFNA(VLOOKUP(CONCATENATE($AC$5,$B39,$C39),VIR!$A$6:$O$129,14,FALSE),0)</f>
        <v>0</v>
      </c>
      <c r="AD39" s="65" cm="1">
        <f t="array" ref="AD39">_xlfn.IFNA(VLOOKUP(CONCATENATE($AD$5,$B39,$C39),BUP34,AD40:AE51,FALSE),0)</f>
        <v>0</v>
      </c>
      <c r="AE39" s="65">
        <f>_xlfn.IFNA(VLOOKUP(CONCATENATE($AE$5,$B39,$C39),'CAP2'!$A$6:$N$135,14,FALSE),0)</f>
        <v>0</v>
      </c>
      <c r="AF39" s="65">
        <f>_xlfn.IFNA(VLOOKUP(CONCATENATE($AF$5,$B39,$C39),FEST!$A$6:$N$135,14,FALSE),0)</f>
        <v>0</v>
      </c>
      <c r="AG39" s="65">
        <f>_xlfn.IFNA(VLOOKUP(CONCATENATE($AG$5,$B39,$C39),'ESP2'!$A$6:$N$131,14,FALSE),0)</f>
        <v>0</v>
      </c>
      <c r="AH39" s="65">
        <f>_xlfn.IFNA(VLOOKUP(CONCATENATE($AG$5,$B39,$C39),'OG2'!$A$6:$N$131,14,FALSE),0)</f>
        <v>0</v>
      </c>
      <c r="AI39" s="65">
        <f>_xlfn.IFNA(VLOOKUP(CONCATENATE($AI$5,$B39,$C39),'BUN2'!$A$6:$N$134,14,FALSE),0)</f>
        <v>0</v>
      </c>
      <c r="AJ39" s="65">
        <f>_xlfn.IFNA(VLOOKUP(CONCATENATE($AJ$5,$B39,$C39),SC!$A$6:$N$135,14,FALSE),0)</f>
        <v>0</v>
      </c>
      <c r="AK39" s="65">
        <f>_xlfn.IFNA(VLOOKUP(CONCATENATE($AK$5,$B39,$C39),'MR3'!$A$6:$N$133,14,FALSE),0)</f>
        <v>0</v>
      </c>
      <c r="AL39" s="66">
        <f>_xlfn.IFNA(VLOOKUP(CONCATENATE($AK$5,$B39,$C39),BAL!$A$6:$N$133,14,FALSE),0)</f>
        <v>0</v>
      </c>
      <c r="AM39" s="66">
        <f>_xlfn.IFNA(VLOOKUP(CONCATENATE($AM$5,$B39,$C39),'ESP4'!$A$6:$N$135,14,FALSE),0)</f>
        <v>0</v>
      </c>
      <c r="AN39" s="66">
        <f>_xlfn.IFNA(VLOOKUP(CONCATENATE($AN$5,$B39,$C39),'MR2'!$A$6:$N$77,14,FALSE),0)</f>
        <v>0</v>
      </c>
      <c r="AO39" s="66">
        <f>_xlfn.IFNA(VLOOKUP(CONCATENATE($AO$5,$B39,$C39),'BUS4'!$A$6:$N$250,14,FALSE),0)</f>
        <v>0</v>
      </c>
      <c r="AP39" s="66">
        <f>_xlfn.IFNA(VLOOKUP(CONCATENATE($AP$5,$B39,$C39),'Spare '!$A$6:$N$77,14,FALSE),0)</f>
        <v>0</v>
      </c>
      <c r="AQ39" s="66">
        <f>_xlfn.IFNA(VLOOKUP(CONCATENATE($AQ$5,$B39,$C39),SC!$A$6:$O$255,14,FALSE),0)</f>
        <v>0</v>
      </c>
      <c r="AR39" s="66">
        <f>_xlfn.IFNA(VLOOKUP(CONCATENATE($AR$5,$B39,$C39),BAL!$A$6:$N$134,14,FALSE),0)</f>
        <v>0</v>
      </c>
      <c r="AS39" s="66">
        <f>_xlfn.IFNA(VLOOKUP(CONCATENATE($AS$5,$B39,$C39),'MR2'!$A$6:$N$135,14,FALSE),0)</f>
        <v>0</v>
      </c>
      <c r="AT39" s="66"/>
      <c r="AU39" s="398"/>
      <c r="AV39" s="67"/>
      <c r="AW39" s="63"/>
    </row>
    <row r="40" spans="1:49" x14ac:dyDescent="0.3">
      <c r="A40" s="830"/>
      <c r="B40" s="84"/>
      <c r="C40" s="22"/>
      <c r="D40" s="22"/>
      <c r="E40" s="22"/>
      <c r="F40" s="23"/>
      <c r="G40" s="24"/>
      <c r="H40" s="21">
        <f t="shared" si="6"/>
        <v>0</v>
      </c>
      <c r="I40" s="25">
        <f t="shared" si="7"/>
        <v>0</v>
      </c>
      <c r="J40" s="24">
        <f t="shared" si="8"/>
        <v>5</v>
      </c>
      <c r="K40" s="65">
        <f>_xlfn.IFNA(VLOOKUP(CONCATENATE($K$5,$B40,$C40),'CAP1'!$A$6:$N$107,14,FALSE),0)</f>
        <v>0</v>
      </c>
      <c r="L40" s="65">
        <f>_xlfn.IFNA(VLOOKUP(CONCATENATE($L$5,$B40,$C40),'ESP1'!$A$6:$N$135,14,FALSE),0)</f>
        <v>0</v>
      </c>
      <c r="M40" s="65">
        <f>_xlfn.IFNA(VLOOKUP(CONCATENATE($M$5,$B40,$C40),WEST!$A$6:$N$95,14,FALSE),0)</f>
        <v>0</v>
      </c>
      <c r="N40" s="65">
        <f>_xlfn.IFNA(VLOOKUP(CONCATENATE($N$5,$B40,$C40),MUR!$A$6:$N$95,14,FALSE),0)</f>
        <v>0</v>
      </c>
      <c r="O40" s="65">
        <f>_xlfn.IFNA(VLOOKUP(CONCATENATE($O$5,$B40,$C40),'SER1'!$A$6:$N$110,14,FALSE),0)</f>
        <v>0</v>
      </c>
      <c r="P40" s="65">
        <f>_xlfn.IFNA(VLOOKUP(CONCATENATE($P$5,$B40,$C40),'BUS1'!$A$6:$N$135,14,FALSE),0)</f>
        <v>0</v>
      </c>
      <c r="Q40" s="65">
        <f>_xlfn.IFNA(VLOOKUP(CONCATENATE($Q$5,$B40,$C40),DARD!$A$6:$N$133,14,FALSE),0)</f>
        <v>0</v>
      </c>
      <c r="R40" s="65">
        <f>_xlfn.IFNA(VLOOKUP(CONCATENATE($R$5,$B40,$C40),'BUS2'!F41,FALSE),0)</f>
        <v>0</v>
      </c>
      <c r="S40" s="65">
        <f>_xlfn.IFNA(VLOOKUP(CONCATENATE($S$5,$B40,$C40),'OG1'!$A$6:$N$56,14,FALSE),0)</f>
        <v>0</v>
      </c>
      <c r="T40" s="65">
        <f>_xlfn.IFNA(VLOOKUP(CONCATENATE($T$5,$B40,$C40),'DRY1'!$A$6:$N$135,14,FALSE),0)</f>
        <v>0</v>
      </c>
      <c r="U40" s="65">
        <f>_xlfn.IFNA(VLOOKUP(CONCATENATE($U$5,$B40,$C40),'HO1'!$A$8:$N$135,14,FALSE),0)</f>
        <v>0</v>
      </c>
      <c r="V40" s="65">
        <f>_xlfn.IFNA(VLOOKUP(CONCATENATE($V$5,$B40,$C40),'BUS3'!$A$8:$N$135,14,FALSE),0)</f>
        <v>0</v>
      </c>
      <c r="W40" s="65">
        <f>_xlfn.IFNA(VLOOKUP(CONCATENATE($W$5,$B40,$C40),'DRY2'!$A$6:$N$169,14,FALSE),0)</f>
        <v>0</v>
      </c>
      <c r="X40" s="65">
        <f>_xlfn.IFNA(VLOOKUP(CONCATENATE($X$5,$B40,$C40),'OG2'!$A$6:$N$133,14,FALSE),0)</f>
        <v>0</v>
      </c>
      <c r="Y40" s="65">
        <f>_xlfn.IFNA(VLOOKUP(CONCATENATE($Y$5,$B40,$C40),'MR1'!$A$6:$N$133,14,FALSE),0)</f>
        <v>0</v>
      </c>
      <c r="Z40" s="65">
        <f>_xlfn.IFNA(VLOOKUP(CONCATENATE($Z$5,$B40,$C40),BEV!$A$6:$N$124,14,FALSE),0)</f>
        <v>0</v>
      </c>
      <c r="AA40" s="65">
        <f>_xlfn.IFNA(VLOOKUP(CONCATENATE($AA$5,$B40,$C40),'SER2'!$A$6:$N$135,14,FALSE),0)</f>
        <v>0</v>
      </c>
      <c r="AB40" s="65">
        <f>_xlfn.IFNA(VLOOKUP(CONCATENATE($AC$5,$B40,$C40),VIR!$A$6:$O$129,14,FALSE),0)</f>
        <v>0</v>
      </c>
      <c r="AC40" s="65">
        <f>_xlfn.IFNA(VLOOKUP(CONCATENATE($AC$5,$B40,$C40),VIR!$A$6:$O$129,14,FALSE),0)</f>
        <v>0</v>
      </c>
      <c r="AD40" s="65" cm="1">
        <f t="array" ref="AD40">_xlfn.IFNA(VLOOKUP(CONCATENATE($AD$5,$B40,$C40),BUP35,AD41:AE52,FALSE),0)</f>
        <v>0</v>
      </c>
      <c r="AE40" s="65">
        <f>_xlfn.IFNA(VLOOKUP(CONCATENATE($AE$5,$B40,$C40),'CAP2'!$A$6:$N$135,14,FALSE),0)</f>
        <v>0</v>
      </c>
      <c r="AF40" s="65">
        <f>_xlfn.IFNA(VLOOKUP(CONCATENATE($AF$5,$B40,$C40),FEST!$A$6:$N$135,14,FALSE),0)</f>
        <v>0</v>
      </c>
      <c r="AG40" s="65">
        <f>_xlfn.IFNA(VLOOKUP(CONCATENATE($AG$5,$B40,$C40),'ESP2'!$A$6:$N$131,14,FALSE),0)</f>
        <v>0</v>
      </c>
      <c r="AH40" s="65">
        <f>_xlfn.IFNA(VLOOKUP(CONCATENATE($AG$5,$B40,$C40),'OG2'!$A$6:$N$131,14,FALSE),0)</f>
        <v>0</v>
      </c>
      <c r="AI40" s="65">
        <f>_xlfn.IFNA(VLOOKUP(CONCATENATE($AI$5,$B40,$C40),'BUN2'!$A$6:$N$134,14,FALSE),0)</f>
        <v>0</v>
      </c>
      <c r="AJ40" s="65">
        <f>_xlfn.IFNA(VLOOKUP(CONCATENATE($AJ$5,$B40,$C40),SC!$A$6:$N$135,14,FALSE),0)</f>
        <v>0</v>
      </c>
      <c r="AK40" s="65">
        <f>_xlfn.IFNA(VLOOKUP(CONCATENATE($AK$5,$B40,$C40),'MR3'!$A$6:$N$133,14,FALSE),0)</f>
        <v>0</v>
      </c>
      <c r="AL40" s="66">
        <f>_xlfn.IFNA(VLOOKUP(CONCATENATE($AK$5,$B40,$C40),BAL!$A$6:$N$133,14,FALSE),0)</f>
        <v>0</v>
      </c>
      <c r="AM40" s="66">
        <f>_xlfn.IFNA(VLOOKUP(CONCATENATE($AM$5,$B40,$C40),'ESP4'!$A$6:$N$135,14,FALSE),0)</f>
        <v>0</v>
      </c>
      <c r="AN40" s="66">
        <f>_xlfn.IFNA(VLOOKUP(CONCATENATE($AN$5,$B40,$C40),'MR2'!$A$6:$N$77,14,FALSE),0)</f>
        <v>0</v>
      </c>
      <c r="AO40" s="66">
        <f>_xlfn.IFNA(VLOOKUP(CONCATENATE($AO$5,$B40,$C40),'BUS4'!$A$6:$N$250,14,FALSE),0)</f>
        <v>0</v>
      </c>
      <c r="AP40" s="66">
        <f>_xlfn.IFNA(VLOOKUP(CONCATENATE($AP$5,$B40,$C40),'Spare '!$A$6:$N$77,14,FALSE),0)</f>
        <v>0</v>
      </c>
      <c r="AQ40" s="66">
        <f>_xlfn.IFNA(VLOOKUP(CONCATENATE($AQ$5,$B40,$C40),SC!$A$6:$O$255,14,FALSE),0)</f>
        <v>0</v>
      </c>
      <c r="AR40" s="66">
        <f>_xlfn.IFNA(VLOOKUP(CONCATENATE($AR$5,$B40,$C40),BAL!$A$6:$N$134,14,FALSE),0)</f>
        <v>0</v>
      </c>
      <c r="AS40" s="66">
        <f>_xlfn.IFNA(VLOOKUP(CONCATENATE($AS$5,$B40,$C40),'MR2'!$A$6:$N$135,14,FALSE),0)</f>
        <v>0</v>
      </c>
      <c r="AT40" s="66"/>
      <c r="AU40" s="398"/>
      <c r="AV40" s="67"/>
      <c r="AW40" s="63"/>
    </row>
    <row r="41" spans="1:49" x14ac:dyDescent="0.3">
      <c r="A41" s="830"/>
      <c r="B41" s="84"/>
      <c r="C41" s="22"/>
      <c r="D41" s="22"/>
      <c r="E41" s="22"/>
      <c r="F41" s="23"/>
      <c r="G41" s="24"/>
      <c r="H41" s="21">
        <f t="shared" si="6"/>
        <v>0</v>
      </c>
      <c r="I41" s="25">
        <f t="shared" si="7"/>
        <v>0</v>
      </c>
      <c r="J41" s="24">
        <f t="shared" si="8"/>
        <v>5</v>
      </c>
      <c r="K41" s="65">
        <f>_xlfn.IFNA(VLOOKUP(CONCATENATE($K$5,$B41,$C41),'CAP1'!$A$6:$N$107,14,FALSE),0)</f>
        <v>0</v>
      </c>
      <c r="L41" s="65">
        <f>_xlfn.IFNA(VLOOKUP(CONCATENATE($L$5,$B41,$C41),'ESP1'!$A$6:$N$135,14,FALSE),0)</f>
        <v>0</v>
      </c>
      <c r="M41" s="65">
        <f>_xlfn.IFNA(VLOOKUP(CONCATENATE($M$5,$B41,$C41),WEST!$A$6:$N$95,14,FALSE),0)</f>
        <v>0</v>
      </c>
      <c r="N41" s="65">
        <f>_xlfn.IFNA(VLOOKUP(CONCATENATE($N$5,$B41,$C41),MUR!$A$6:$N$95,14,FALSE),0)</f>
        <v>0</v>
      </c>
      <c r="O41" s="65">
        <f>_xlfn.IFNA(VLOOKUP(CONCATENATE($O$5,$B41,$C41),'SER1'!$A$6:$N$110,14,FALSE),0)</f>
        <v>0</v>
      </c>
      <c r="P41" s="65">
        <f>_xlfn.IFNA(VLOOKUP(CONCATENATE($P$5,$B41,$C41),'BUS1'!$A$6:$N$135,14,FALSE),0)</f>
        <v>0</v>
      </c>
      <c r="Q41" s="65">
        <f>_xlfn.IFNA(VLOOKUP(CONCATENATE($Q$5,$B41,$C41),DARD!$A$6:$N$133,14,FALSE),0)</f>
        <v>0</v>
      </c>
      <c r="R41" s="65">
        <f>_xlfn.IFNA(VLOOKUP(CONCATENATE($R$5,$B41,$C41),'BUS2'!F42,FALSE),0)</f>
        <v>0</v>
      </c>
      <c r="S41" s="65">
        <f>_xlfn.IFNA(VLOOKUP(CONCATENATE($S$5,$B41,$C41),'OG1'!$A$6:$N$56,14,FALSE),0)</f>
        <v>0</v>
      </c>
      <c r="T41" s="65">
        <f>_xlfn.IFNA(VLOOKUP(CONCATENATE($T$5,$B41,$C41),'DRY1'!$A$6:$N$135,14,FALSE),0)</f>
        <v>0</v>
      </c>
      <c r="U41" s="65">
        <f>_xlfn.IFNA(VLOOKUP(CONCATENATE($U$5,$B41,$C41),'HO1'!$A$8:$N$135,14,FALSE),0)</f>
        <v>0</v>
      </c>
      <c r="V41" s="65">
        <f>_xlfn.IFNA(VLOOKUP(CONCATENATE($V$5,$B41,$C41),'BUS3'!$A$8:$N$135,14,FALSE),0)</f>
        <v>0</v>
      </c>
      <c r="W41" s="65">
        <f>_xlfn.IFNA(VLOOKUP(CONCATENATE($W$5,$B41,$C41),'DRY2'!$A$6:$N$169,14,FALSE),0)</f>
        <v>0</v>
      </c>
      <c r="X41" s="65">
        <f>_xlfn.IFNA(VLOOKUP(CONCATENATE($X$5,$B41,$C41),'OG2'!$A$6:$N$133,14,FALSE),0)</f>
        <v>0</v>
      </c>
      <c r="Y41" s="65">
        <f>_xlfn.IFNA(VLOOKUP(CONCATENATE($Y$5,$B41,$C41),'MR1'!$A$6:$N$133,14,FALSE),0)</f>
        <v>0</v>
      </c>
      <c r="Z41" s="65">
        <f>_xlfn.IFNA(VLOOKUP(CONCATENATE($Z$5,$B41,$C41),BEV!$A$6:$N$124,14,FALSE),0)</f>
        <v>0</v>
      </c>
      <c r="AA41" s="65">
        <f>_xlfn.IFNA(VLOOKUP(CONCATENATE($AA$5,$B41,$C41),'SER2'!$A$6:$N$135,14,FALSE),0)</f>
        <v>0</v>
      </c>
      <c r="AB41" s="65">
        <f>_xlfn.IFNA(VLOOKUP(CONCATENATE($AC$5,$B41,$C41),VIR!$A$6:$O$129,14,FALSE),0)</f>
        <v>0</v>
      </c>
      <c r="AC41" s="65">
        <f>_xlfn.IFNA(VLOOKUP(CONCATENATE($AC$5,$B41,$C41),VIR!$A$6:$O$129,14,FALSE),0)</f>
        <v>0</v>
      </c>
      <c r="AD41" s="65" cm="1">
        <f t="array" ref="AD41">_xlfn.IFNA(VLOOKUP(CONCATENATE($AD$5,$B41,$C41),BUP36,AD42:AE53,FALSE),0)</f>
        <v>0</v>
      </c>
      <c r="AE41" s="65">
        <f>_xlfn.IFNA(VLOOKUP(CONCATENATE($AE$5,$B41,$C41),'CAP2'!$A$6:$N$135,14,FALSE),0)</f>
        <v>0</v>
      </c>
      <c r="AF41" s="65">
        <f>_xlfn.IFNA(VLOOKUP(CONCATENATE($AF$5,$B41,$C41),FEST!$A$6:$N$135,14,FALSE),0)</f>
        <v>0</v>
      </c>
      <c r="AG41" s="65">
        <f>_xlfn.IFNA(VLOOKUP(CONCATENATE($AG$5,$B41,$C41),'ESP2'!$A$6:$N$131,14,FALSE),0)</f>
        <v>0</v>
      </c>
      <c r="AH41" s="65">
        <f>_xlfn.IFNA(VLOOKUP(CONCATENATE($AG$5,$B41,$C41),'OG2'!$A$6:$N$131,14,FALSE),0)</f>
        <v>0</v>
      </c>
      <c r="AI41" s="65">
        <f>_xlfn.IFNA(VLOOKUP(CONCATENATE($AI$5,$B41,$C41),'BUN2'!$A$6:$N$134,14,FALSE),0)</f>
        <v>0</v>
      </c>
      <c r="AJ41" s="65">
        <f>_xlfn.IFNA(VLOOKUP(CONCATENATE($AJ$5,$B41,$C41),SC!$A$6:$N$135,14,FALSE),0)</f>
        <v>0</v>
      </c>
      <c r="AK41" s="65">
        <f>_xlfn.IFNA(VLOOKUP(CONCATENATE($AK$5,$B41,$C41),'MR3'!$A$6:$N$133,14,FALSE),0)</f>
        <v>0</v>
      </c>
      <c r="AL41" s="66">
        <f>_xlfn.IFNA(VLOOKUP(CONCATENATE($AK$5,$B41,$C41),BAL!$A$6:$N$133,14,FALSE),0)</f>
        <v>0</v>
      </c>
      <c r="AM41" s="66">
        <f>_xlfn.IFNA(VLOOKUP(CONCATENATE($AM$5,$B41,$C41),'ESP4'!$A$6:$N$135,14,FALSE),0)</f>
        <v>0</v>
      </c>
      <c r="AN41" s="66">
        <f>_xlfn.IFNA(VLOOKUP(CONCATENATE($AN$5,$B41,$C41),'MR2'!$A$6:$N$77,14,FALSE),0)</f>
        <v>0</v>
      </c>
      <c r="AO41" s="66">
        <f>_xlfn.IFNA(VLOOKUP(CONCATENATE($AO$5,$B41,$C41),'BUS4'!$A$6:$N$250,14,FALSE),0)</f>
        <v>0</v>
      </c>
      <c r="AP41" s="66">
        <f>_xlfn.IFNA(VLOOKUP(CONCATENATE($AP$5,$B41,$C41),'Spare '!$A$6:$N$77,14,FALSE),0)</f>
        <v>0</v>
      </c>
      <c r="AQ41" s="66">
        <f>_xlfn.IFNA(VLOOKUP(CONCATENATE($AQ$5,$B41,$C41),SC!$A$6:$O$255,14,FALSE),0)</f>
        <v>0</v>
      </c>
      <c r="AR41" s="66">
        <f>_xlfn.IFNA(VLOOKUP(CONCATENATE($AR$5,$B41,$C41),BAL!$A$6:$N$134,14,FALSE),0)</f>
        <v>0</v>
      </c>
      <c r="AS41" s="66">
        <f>_xlfn.IFNA(VLOOKUP(CONCATENATE($AS$5,$B41,$C41),'MR2'!$A$6:$N$135,14,FALSE),0)</f>
        <v>0</v>
      </c>
      <c r="AT41" s="66"/>
      <c r="AU41" s="398"/>
      <c r="AV41" s="67"/>
      <c r="AW41" s="63"/>
    </row>
    <row r="42" spans="1:49" x14ac:dyDescent="0.3">
      <c r="A42" s="830"/>
      <c r="B42" s="84"/>
      <c r="C42" s="22"/>
      <c r="D42" s="22"/>
      <c r="E42" s="22"/>
      <c r="F42" s="23"/>
      <c r="G42" s="24"/>
      <c r="H42" s="21">
        <f t="shared" si="6"/>
        <v>0</v>
      </c>
      <c r="I42" s="25">
        <f t="shared" si="7"/>
        <v>0</v>
      </c>
      <c r="J42" s="24">
        <f t="shared" si="8"/>
        <v>5</v>
      </c>
      <c r="K42" s="65">
        <f>_xlfn.IFNA(VLOOKUP(CONCATENATE($K$5,$B42,$C42),'CAP1'!$A$6:$N$107,14,FALSE),0)</f>
        <v>0</v>
      </c>
      <c r="L42" s="65">
        <f>_xlfn.IFNA(VLOOKUP(CONCATENATE($L$5,$B42,$C42),'ESP1'!$A$6:$N$135,14,FALSE),0)</f>
        <v>0</v>
      </c>
      <c r="M42" s="65">
        <f>_xlfn.IFNA(VLOOKUP(CONCATENATE($M$5,$B42,$C42),WEST!$A$6:$N$95,14,FALSE),0)</f>
        <v>0</v>
      </c>
      <c r="N42" s="65">
        <f>_xlfn.IFNA(VLOOKUP(CONCATENATE($N$5,$B42,$C42),MUR!$A$6:$N$95,14,FALSE),0)</f>
        <v>0</v>
      </c>
      <c r="O42" s="65">
        <f>_xlfn.IFNA(VLOOKUP(CONCATENATE($O$5,$B42,$C42),'SER1'!$A$6:$N$110,14,FALSE),0)</f>
        <v>0</v>
      </c>
      <c r="P42" s="65">
        <f>_xlfn.IFNA(VLOOKUP(CONCATENATE($P$5,$B42,$C42),'BUS1'!$A$6:$N$135,14,FALSE),0)</f>
        <v>0</v>
      </c>
      <c r="Q42" s="65">
        <f>_xlfn.IFNA(VLOOKUP(CONCATENATE($Q$5,$B42,$C42),DARD!$A$6:$N$133,14,FALSE),0)</f>
        <v>0</v>
      </c>
      <c r="R42" s="65">
        <f>_xlfn.IFNA(VLOOKUP(CONCATENATE($R$5,$B42,$C42),'BUS2'!F43,FALSE),0)</f>
        <v>0</v>
      </c>
      <c r="S42" s="65">
        <f>_xlfn.IFNA(VLOOKUP(CONCATENATE($S$5,$B42,$C42),'OG1'!$A$6:$N$56,14,FALSE),0)</f>
        <v>0</v>
      </c>
      <c r="T42" s="65">
        <f>_xlfn.IFNA(VLOOKUP(CONCATENATE($T$5,$B42,$C42),'DRY1'!$A$6:$N$135,14,FALSE),0)</f>
        <v>0</v>
      </c>
      <c r="U42" s="65">
        <f>_xlfn.IFNA(VLOOKUP(CONCATENATE($U$5,$B42,$C42),'HO1'!$A$8:$N$135,14,FALSE),0)</f>
        <v>0</v>
      </c>
      <c r="V42" s="65">
        <f>_xlfn.IFNA(VLOOKUP(CONCATENATE($V$5,$B42,$C42),'BUS3'!$A$8:$N$135,14,FALSE),0)</f>
        <v>0</v>
      </c>
      <c r="W42" s="65">
        <f>_xlfn.IFNA(VLOOKUP(CONCATENATE($W$5,$B42,$C42),'DRY2'!$A$6:$N$169,14,FALSE),0)</f>
        <v>0</v>
      </c>
      <c r="X42" s="65">
        <f>_xlfn.IFNA(VLOOKUP(CONCATENATE($X$5,$B42,$C42),'OG2'!$A$6:$N$133,14,FALSE),0)</f>
        <v>0</v>
      </c>
      <c r="Y42" s="65">
        <f>_xlfn.IFNA(VLOOKUP(CONCATENATE($Y$5,$B42,$C42),'MR1'!$A$6:$N$133,14,FALSE),0)</f>
        <v>0</v>
      </c>
      <c r="Z42" s="65">
        <f>_xlfn.IFNA(VLOOKUP(CONCATENATE($Z$5,$B42,$C42),BEV!$A$6:$N$124,14,FALSE),0)</f>
        <v>0</v>
      </c>
      <c r="AA42" s="65">
        <f>_xlfn.IFNA(VLOOKUP(CONCATENATE($AA$5,$B42,$C42),'SER2'!$A$6:$N$135,14,FALSE),0)</f>
        <v>0</v>
      </c>
      <c r="AB42" s="65">
        <f>_xlfn.IFNA(VLOOKUP(CONCATENATE($AC$5,$B42,$C42),VIR!$A$6:$O$129,14,FALSE),0)</f>
        <v>0</v>
      </c>
      <c r="AC42" s="65">
        <f>_xlfn.IFNA(VLOOKUP(CONCATENATE($AC$5,$B42,$C42),VIR!$A$6:$O$129,14,FALSE),0)</f>
        <v>0</v>
      </c>
      <c r="AD42" s="65" cm="1">
        <f t="array" ref="AD42">_xlfn.IFNA(VLOOKUP(CONCATENATE($AD$5,$B42,$C42),BUP37,AD43:AE54,FALSE),0)</f>
        <v>0</v>
      </c>
      <c r="AE42" s="65">
        <f>_xlfn.IFNA(VLOOKUP(CONCATENATE($AE$5,$B42,$C42),'CAP2'!$A$6:$N$135,14,FALSE),0)</f>
        <v>0</v>
      </c>
      <c r="AF42" s="65">
        <f>_xlfn.IFNA(VLOOKUP(CONCATENATE($AF$5,$B42,$C42),FEST!$A$6:$N$135,14,FALSE),0)</f>
        <v>0</v>
      </c>
      <c r="AG42" s="65">
        <f>_xlfn.IFNA(VLOOKUP(CONCATENATE($AG$5,$B42,$C42),'ESP2'!$A$6:$N$131,14,FALSE),0)</f>
        <v>0</v>
      </c>
      <c r="AH42" s="65">
        <f>_xlfn.IFNA(VLOOKUP(CONCATENATE($AG$5,$B42,$C42),'OG2'!$A$6:$N$131,14,FALSE),0)</f>
        <v>0</v>
      </c>
      <c r="AI42" s="65">
        <f>_xlfn.IFNA(VLOOKUP(CONCATENATE($AI$5,$B42,$C42),'BUN2'!$A$6:$N$134,14,FALSE),0)</f>
        <v>0</v>
      </c>
      <c r="AJ42" s="65">
        <f>_xlfn.IFNA(VLOOKUP(CONCATENATE($AJ$5,$B42,$C42),SC!$A$6:$N$135,14,FALSE),0)</f>
        <v>0</v>
      </c>
      <c r="AK42" s="65">
        <f>_xlfn.IFNA(VLOOKUP(CONCATENATE($AK$5,$B42,$C42),'MR3'!$A$6:$N$133,14,FALSE),0)</f>
        <v>0</v>
      </c>
      <c r="AL42" s="66">
        <f>_xlfn.IFNA(VLOOKUP(CONCATENATE($AK$5,$B42,$C42),BAL!$A$6:$N$133,14,FALSE),0)</f>
        <v>0</v>
      </c>
      <c r="AM42" s="66">
        <f>_xlfn.IFNA(VLOOKUP(CONCATENATE($AM$5,$B42,$C42),'ESP4'!$A$6:$N$135,14,FALSE),0)</f>
        <v>0</v>
      </c>
      <c r="AN42" s="66">
        <f>_xlfn.IFNA(VLOOKUP(CONCATENATE($AN$5,$B42,$C42),'MR2'!$A$6:$N$77,14,FALSE),0)</f>
        <v>0</v>
      </c>
      <c r="AO42" s="66">
        <f>_xlfn.IFNA(VLOOKUP(CONCATENATE($AO$5,$B42,$C42),'BUS4'!$A$6:$N$250,14,FALSE),0)</f>
        <v>0</v>
      </c>
      <c r="AP42" s="66">
        <f>_xlfn.IFNA(VLOOKUP(CONCATENATE($AP$5,$B42,$C42),'Spare '!$A$6:$N$77,14,FALSE),0)</f>
        <v>0</v>
      </c>
      <c r="AQ42" s="66">
        <f>_xlfn.IFNA(VLOOKUP(CONCATENATE($AQ$5,$B42,$C42),SC!$A$6:$O$255,14,FALSE),0)</f>
        <v>0</v>
      </c>
      <c r="AR42" s="66">
        <f>_xlfn.IFNA(VLOOKUP(CONCATENATE($AR$5,$B42,$C42),BAL!$A$6:$N$134,14,FALSE),0)</f>
        <v>0</v>
      </c>
      <c r="AS42" s="66">
        <f>_xlfn.IFNA(VLOOKUP(CONCATENATE($AS$5,$B42,$C42),'MR2'!$A$6:$N$135,14,FALSE),0)</f>
        <v>0</v>
      </c>
      <c r="AT42" s="66"/>
      <c r="AU42" s="398"/>
      <c r="AV42" s="67"/>
      <c r="AW42" s="63"/>
    </row>
    <row r="43" spans="1:49" x14ac:dyDescent="0.3">
      <c r="A43" s="830"/>
      <c r="B43" s="84"/>
      <c r="C43" s="22"/>
      <c r="D43" s="22"/>
      <c r="E43" s="22"/>
      <c r="F43" s="23"/>
      <c r="G43" s="24"/>
      <c r="H43" s="21">
        <f t="shared" si="6"/>
        <v>0</v>
      </c>
      <c r="I43" s="25">
        <f t="shared" si="7"/>
        <v>0</v>
      </c>
      <c r="J43" s="24">
        <f t="shared" si="8"/>
        <v>5</v>
      </c>
      <c r="K43" s="65">
        <f>_xlfn.IFNA(VLOOKUP(CONCATENATE($K$5,$B43,$C43),'CAP1'!$A$6:$N$107,14,FALSE),0)</f>
        <v>0</v>
      </c>
      <c r="L43" s="65">
        <f>_xlfn.IFNA(VLOOKUP(CONCATENATE($L$5,$B43,$C43),'ESP1'!$A$6:$N$135,14,FALSE),0)</f>
        <v>0</v>
      </c>
      <c r="M43" s="65">
        <f>_xlfn.IFNA(VLOOKUP(CONCATENATE($M$5,$B43,$C43),WEST!$A$6:$N$95,14,FALSE),0)</f>
        <v>0</v>
      </c>
      <c r="N43" s="65">
        <f>_xlfn.IFNA(VLOOKUP(CONCATENATE($N$5,$B43,$C43),MUR!$A$6:$N$95,14,FALSE),0)</f>
        <v>0</v>
      </c>
      <c r="O43" s="65">
        <f>_xlfn.IFNA(VLOOKUP(CONCATENATE($O$5,$B43,$C43),'SER1'!$A$6:$N$110,14,FALSE),0)</f>
        <v>0</v>
      </c>
      <c r="P43" s="65">
        <f>_xlfn.IFNA(VLOOKUP(CONCATENATE($P$5,$B43,$C43),'BUS1'!$A$6:$N$135,14,FALSE),0)</f>
        <v>0</v>
      </c>
      <c r="Q43" s="65">
        <f>_xlfn.IFNA(VLOOKUP(CONCATENATE($Q$5,$B43,$C43),DARD!$A$6:$N$133,14,FALSE),0)</f>
        <v>0</v>
      </c>
      <c r="R43" s="65">
        <f>_xlfn.IFNA(VLOOKUP(CONCATENATE($R$5,$B43,$C43),'BUS2'!F44,FALSE),0)</f>
        <v>0</v>
      </c>
      <c r="S43" s="65">
        <f>_xlfn.IFNA(VLOOKUP(CONCATENATE($S$5,$B43,$C43),'OG1'!$A$6:$N$56,14,FALSE),0)</f>
        <v>0</v>
      </c>
      <c r="T43" s="65">
        <f>_xlfn.IFNA(VLOOKUP(CONCATENATE($T$5,$B43,$C43),'DRY1'!$A$6:$N$135,14,FALSE),0)</f>
        <v>0</v>
      </c>
      <c r="U43" s="65">
        <f>_xlfn.IFNA(VLOOKUP(CONCATENATE($U$5,$B43,$C43),'HO1'!$A$8:$N$135,14,FALSE),0)</f>
        <v>0</v>
      </c>
      <c r="V43" s="65">
        <f>_xlfn.IFNA(VLOOKUP(CONCATENATE($V$5,$B43,$C43),'BUS3'!$A$8:$N$135,14,FALSE),0)</f>
        <v>0</v>
      </c>
      <c r="W43" s="65">
        <f>_xlfn.IFNA(VLOOKUP(CONCATENATE($W$5,$B43,$C43),'DRY2'!$A$6:$N$169,14,FALSE),0)</f>
        <v>0</v>
      </c>
      <c r="X43" s="65">
        <f>_xlfn.IFNA(VLOOKUP(CONCATENATE($X$5,$B43,$C43),'OG2'!$A$6:$N$133,14,FALSE),0)</f>
        <v>0</v>
      </c>
      <c r="Y43" s="65">
        <f>_xlfn.IFNA(VLOOKUP(CONCATENATE($Y$5,$B43,$C43),'MR1'!$A$6:$N$133,14,FALSE),0)</f>
        <v>0</v>
      </c>
      <c r="Z43" s="65">
        <f>_xlfn.IFNA(VLOOKUP(CONCATENATE($Z$5,$B43,$C43),BEV!$A$6:$N$124,14,FALSE),0)</f>
        <v>0</v>
      </c>
      <c r="AA43" s="65">
        <f>_xlfn.IFNA(VLOOKUP(CONCATENATE($AA$5,$B43,$C43),'SER2'!$A$6:$N$135,14,FALSE),0)</f>
        <v>0</v>
      </c>
      <c r="AB43" s="65">
        <f>_xlfn.IFNA(VLOOKUP(CONCATENATE($AC$5,$B43,$C43),VIR!$A$6:$O$129,14,FALSE),0)</f>
        <v>0</v>
      </c>
      <c r="AC43" s="65">
        <f>_xlfn.IFNA(VLOOKUP(CONCATENATE($AC$5,$B43,$C43),VIR!$A$6:$O$129,14,FALSE),0)</f>
        <v>0</v>
      </c>
      <c r="AD43" s="65" cm="1">
        <f t="array" ref="AD43">_xlfn.IFNA(VLOOKUP(CONCATENATE($AD$5,$B43,$C43),BUP38,AD44:AE55,FALSE),0)</f>
        <v>0</v>
      </c>
      <c r="AE43" s="65">
        <f>_xlfn.IFNA(VLOOKUP(CONCATENATE($AE$5,$B43,$C43),'CAP2'!$A$6:$N$135,14,FALSE),0)</f>
        <v>0</v>
      </c>
      <c r="AF43" s="65">
        <f>_xlfn.IFNA(VLOOKUP(CONCATENATE($AF$5,$B43,$C43),FEST!$A$6:$N$135,14,FALSE),0)</f>
        <v>0</v>
      </c>
      <c r="AG43" s="65">
        <f>_xlfn.IFNA(VLOOKUP(CONCATENATE($AG$5,$B43,$C43),'ESP2'!$A$6:$N$131,14,FALSE),0)</f>
        <v>0</v>
      </c>
      <c r="AH43" s="65">
        <f>_xlfn.IFNA(VLOOKUP(CONCATENATE($AG$5,$B43,$C43),'OG2'!$A$6:$N$131,14,FALSE),0)</f>
        <v>0</v>
      </c>
      <c r="AI43" s="65">
        <f>_xlfn.IFNA(VLOOKUP(CONCATENATE($AI$5,$B43,$C43),'BUN2'!$A$6:$N$134,14,FALSE),0)</f>
        <v>0</v>
      </c>
      <c r="AJ43" s="65">
        <f>_xlfn.IFNA(VLOOKUP(CONCATENATE($AJ$5,$B43,$C43),SC!$A$6:$N$135,14,FALSE),0)</f>
        <v>0</v>
      </c>
      <c r="AK43" s="65">
        <f>_xlfn.IFNA(VLOOKUP(CONCATENATE($AK$5,$B43,$C43),'MR3'!$A$6:$N$133,14,FALSE),0)</f>
        <v>0</v>
      </c>
      <c r="AL43" s="66">
        <f>_xlfn.IFNA(VLOOKUP(CONCATENATE($AK$5,$B43,$C43),BAL!$A$6:$N$133,14,FALSE),0)</f>
        <v>0</v>
      </c>
      <c r="AM43" s="66">
        <f>_xlfn.IFNA(VLOOKUP(CONCATENATE($AM$5,$B43,$C43),'ESP4'!$A$6:$N$135,14,FALSE),0)</f>
        <v>0</v>
      </c>
      <c r="AN43" s="66">
        <f>_xlfn.IFNA(VLOOKUP(CONCATENATE($AN$5,$B43,$C43),'MR2'!$A$6:$N$77,14,FALSE),0)</f>
        <v>0</v>
      </c>
      <c r="AO43" s="66">
        <f>_xlfn.IFNA(VLOOKUP(CONCATENATE($AO$5,$B43,$C43),'BUS4'!$A$6:$N$250,14,FALSE),0)</f>
        <v>0</v>
      </c>
      <c r="AP43" s="66">
        <f>_xlfn.IFNA(VLOOKUP(CONCATENATE($AP$5,$B43,$C43),'Spare '!$A$6:$N$77,14,FALSE),0)</f>
        <v>0</v>
      </c>
      <c r="AQ43" s="66">
        <f>_xlfn.IFNA(VLOOKUP(CONCATENATE($AQ$5,$B43,$C43),SC!$A$6:$O$255,14,FALSE),0)</f>
        <v>0</v>
      </c>
      <c r="AR43" s="66">
        <f>_xlfn.IFNA(VLOOKUP(CONCATENATE($AR$5,$B43,$C43),BAL!$A$6:$N$134,14,FALSE),0)</f>
        <v>0</v>
      </c>
      <c r="AS43" s="66">
        <f>_xlfn.IFNA(VLOOKUP(CONCATENATE($AS$5,$B43,$C43),'MR2'!$A$6:$N$135,14,FALSE),0)</f>
        <v>0</v>
      </c>
      <c r="AT43" s="66"/>
      <c r="AU43" s="398"/>
      <c r="AV43" s="67"/>
      <c r="AW43" s="63"/>
    </row>
    <row r="44" spans="1:49" x14ac:dyDescent="0.3">
      <c r="A44" s="830"/>
      <c r="B44" s="84"/>
      <c r="C44" s="22"/>
      <c r="D44" s="22"/>
      <c r="E44" s="22"/>
      <c r="F44" s="23"/>
      <c r="G44" s="24"/>
      <c r="H44" s="21">
        <f t="shared" si="6"/>
        <v>0</v>
      </c>
      <c r="I44" s="25">
        <f t="shared" si="7"/>
        <v>0</v>
      </c>
      <c r="J44" s="24">
        <f t="shared" si="8"/>
        <v>5</v>
      </c>
      <c r="K44" s="65">
        <f>_xlfn.IFNA(VLOOKUP(CONCATENATE($K$5,$B44,$C44),'CAP1'!$A$6:$N$107,14,FALSE),0)</f>
        <v>0</v>
      </c>
      <c r="L44" s="65">
        <f>_xlfn.IFNA(VLOOKUP(CONCATENATE($L$5,$B44,$C44),'ESP1'!$A$6:$N$135,14,FALSE),0)</f>
        <v>0</v>
      </c>
      <c r="M44" s="65">
        <f>_xlfn.IFNA(VLOOKUP(CONCATENATE($M$5,$B44,$C44),WEST!$A$6:$N$95,14,FALSE),0)</f>
        <v>0</v>
      </c>
      <c r="N44" s="65">
        <f>_xlfn.IFNA(VLOOKUP(CONCATENATE($N$5,$B44,$C44),MUR!$A$6:$N$95,14,FALSE),0)</f>
        <v>0</v>
      </c>
      <c r="O44" s="65">
        <f>_xlfn.IFNA(VLOOKUP(CONCATENATE($O$5,$B44,$C44),'SER1'!$A$6:$N$110,14,FALSE),0)</f>
        <v>0</v>
      </c>
      <c r="P44" s="65">
        <f>_xlfn.IFNA(VLOOKUP(CONCATENATE($P$5,$B44,$C44),'BUS1'!$A$6:$N$135,14,FALSE),0)</f>
        <v>0</v>
      </c>
      <c r="Q44" s="65">
        <f>_xlfn.IFNA(VLOOKUP(CONCATENATE($Q$5,$B44,$C44),DARD!$A$6:$N$133,14,FALSE),0)</f>
        <v>0</v>
      </c>
      <c r="R44" s="65">
        <f>_xlfn.IFNA(VLOOKUP(CONCATENATE($R$5,$B44,$C44),'BUS2'!F45,FALSE),0)</f>
        <v>0</v>
      </c>
      <c r="S44" s="65">
        <f>_xlfn.IFNA(VLOOKUP(CONCATENATE($S$5,$B44,$C44),'OG1'!$A$6:$N$56,14,FALSE),0)</f>
        <v>0</v>
      </c>
      <c r="T44" s="65">
        <f>_xlfn.IFNA(VLOOKUP(CONCATENATE($T$5,$B44,$C44),'DRY1'!$A$6:$N$135,14,FALSE),0)</f>
        <v>0</v>
      </c>
      <c r="U44" s="65">
        <f>_xlfn.IFNA(VLOOKUP(CONCATENATE($U$5,$B44,$C44),'HO1'!$A$8:$N$135,14,FALSE),0)</f>
        <v>0</v>
      </c>
      <c r="V44" s="65">
        <f>_xlfn.IFNA(VLOOKUP(CONCATENATE($V$5,$B44,$C44),'BUS3'!$A$8:$N$135,14,FALSE),0)</f>
        <v>0</v>
      </c>
      <c r="W44" s="65">
        <f>_xlfn.IFNA(VLOOKUP(CONCATENATE($W$5,$B44,$C44),'DRY2'!$A$6:$N$169,14,FALSE),0)</f>
        <v>0</v>
      </c>
      <c r="X44" s="65">
        <f>_xlfn.IFNA(VLOOKUP(CONCATENATE($X$5,$B44,$C44),'OG2'!$A$6:$N$133,14,FALSE),0)</f>
        <v>0</v>
      </c>
      <c r="Y44" s="65">
        <f>_xlfn.IFNA(VLOOKUP(CONCATENATE($Y$5,$B44,$C44),'MR1'!$A$6:$N$133,14,FALSE),0)</f>
        <v>0</v>
      </c>
      <c r="Z44" s="65">
        <f>_xlfn.IFNA(VLOOKUP(CONCATENATE($Z$5,$B44,$C44),BEV!$A$6:$N$124,14,FALSE),0)</f>
        <v>0</v>
      </c>
      <c r="AA44" s="65">
        <f>_xlfn.IFNA(VLOOKUP(CONCATENATE($AA$5,$B44,$C44),'SER2'!$A$6:$N$135,14,FALSE),0)</f>
        <v>0</v>
      </c>
      <c r="AB44" s="65">
        <f>_xlfn.IFNA(VLOOKUP(CONCATENATE($AC$5,$B44,$C44),VIR!$A$6:$O$129,14,FALSE),0)</f>
        <v>0</v>
      </c>
      <c r="AC44" s="65">
        <f>_xlfn.IFNA(VLOOKUP(CONCATENATE($AC$5,$B44,$C44),VIR!$A$6:$O$129,14,FALSE),0)</f>
        <v>0</v>
      </c>
      <c r="AD44" s="65" cm="1">
        <f t="array" ref="AD44">_xlfn.IFNA(VLOOKUP(CONCATENATE($AD$5,$B44,$C44),BUP39,AD45:AE56,FALSE),0)</f>
        <v>0</v>
      </c>
      <c r="AE44" s="65">
        <f>_xlfn.IFNA(VLOOKUP(CONCATENATE($AE$5,$B44,$C44),'CAP2'!$A$6:$N$135,14,FALSE),0)</f>
        <v>0</v>
      </c>
      <c r="AF44" s="65">
        <f>_xlfn.IFNA(VLOOKUP(CONCATENATE($AF$5,$B44,$C44),FEST!$A$6:$N$135,14,FALSE),0)</f>
        <v>0</v>
      </c>
      <c r="AG44" s="65">
        <f>_xlfn.IFNA(VLOOKUP(CONCATENATE($AG$5,$B44,$C44),'ESP2'!$A$6:$N$131,14,FALSE),0)</f>
        <v>0</v>
      </c>
      <c r="AH44" s="65">
        <f>_xlfn.IFNA(VLOOKUP(CONCATENATE($AG$5,$B44,$C44),'OG2'!$A$6:$N$131,14,FALSE),0)</f>
        <v>0</v>
      </c>
      <c r="AI44" s="65">
        <f>_xlfn.IFNA(VLOOKUP(CONCATENATE($AI$5,$B44,$C44),'BUN2'!$A$6:$N$134,14,FALSE),0)</f>
        <v>0</v>
      </c>
      <c r="AJ44" s="65">
        <f>_xlfn.IFNA(VLOOKUP(CONCATENATE($AJ$5,$B44,$C44),SC!$A$6:$N$135,14,FALSE),0)</f>
        <v>0</v>
      </c>
      <c r="AK44" s="65">
        <f>_xlfn.IFNA(VLOOKUP(CONCATENATE($AK$5,$B44,$C44),'MR3'!$A$6:$N$133,14,FALSE),0)</f>
        <v>0</v>
      </c>
      <c r="AL44" s="66">
        <f>_xlfn.IFNA(VLOOKUP(CONCATENATE($AK$5,$B44,$C44),BAL!$A$6:$N$133,14,FALSE),0)</f>
        <v>0</v>
      </c>
      <c r="AM44" s="66">
        <f>_xlfn.IFNA(VLOOKUP(CONCATENATE($AM$5,$B44,$C44),'ESP4'!$A$6:$N$135,14,FALSE),0)</f>
        <v>0</v>
      </c>
      <c r="AN44" s="66">
        <f>_xlfn.IFNA(VLOOKUP(CONCATENATE($AN$5,$B44,$C44),'MR2'!$A$6:$N$77,14,FALSE),0)</f>
        <v>0</v>
      </c>
      <c r="AO44" s="66">
        <f>_xlfn.IFNA(VLOOKUP(CONCATENATE($AO$5,$B44,$C44),'BUS4'!$A$6:$N$250,14,FALSE),0)</f>
        <v>0</v>
      </c>
      <c r="AP44" s="66">
        <f>_xlfn.IFNA(VLOOKUP(CONCATENATE($AP$5,$B44,$C44),'Spare '!$A$6:$N$77,14,FALSE),0)</f>
        <v>0</v>
      </c>
      <c r="AQ44" s="66">
        <f>_xlfn.IFNA(VLOOKUP(CONCATENATE($AQ$5,$B44,$C44),SC!$A$6:$O$255,14,FALSE),0)</f>
        <v>0</v>
      </c>
      <c r="AR44" s="66">
        <f>_xlfn.IFNA(VLOOKUP(CONCATENATE($AR$5,$B44,$C44),BAL!$A$6:$N$134,14,FALSE),0)</f>
        <v>0</v>
      </c>
      <c r="AS44" s="66">
        <f>_xlfn.IFNA(VLOOKUP(CONCATENATE($AS$5,$B44,$C44),'MR2'!$A$6:$N$135,14,FALSE),0)</f>
        <v>0</v>
      </c>
      <c r="AT44" s="66"/>
      <c r="AU44" s="398"/>
      <c r="AV44" s="67"/>
      <c r="AW44" s="63"/>
    </row>
    <row r="45" spans="1:49" x14ac:dyDescent="0.3">
      <c r="A45" s="830"/>
      <c r="B45" s="84"/>
      <c r="C45" s="22"/>
      <c r="D45" s="22"/>
      <c r="E45" s="22"/>
      <c r="F45" s="23"/>
      <c r="G45" s="24"/>
      <c r="H45" s="21">
        <f t="shared" si="6"/>
        <v>0</v>
      </c>
      <c r="I45" s="25">
        <f t="shared" si="7"/>
        <v>0</v>
      </c>
      <c r="J45" s="24">
        <f t="shared" si="8"/>
        <v>5</v>
      </c>
      <c r="K45" s="65">
        <f>_xlfn.IFNA(VLOOKUP(CONCATENATE($K$5,$B45,$C45),'CAP1'!$A$6:$N$107,14,FALSE),0)</f>
        <v>0</v>
      </c>
      <c r="L45" s="65">
        <f>_xlfn.IFNA(VLOOKUP(CONCATENATE($L$5,$B45,$C45),'ESP1'!$A$6:$N$135,14,FALSE),0)</f>
        <v>0</v>
      </c>
      <c r="M45" s="65">
        <f>_xlfn.IFNA(VLOOKUP(CONCATENATE($M$5,$B45,$C45),WEST!$A$6:$N$95,14,FALSE),0)</f>
        <v>0</v>
      </c>
      <c r="N45" s="65">
        <f>_xlfn.IFNA(VLOOKUP(CONCATENATE($N$5,$B45,$C45),MUR!$A$6:$N$95,14,FALSE),0)</f>
        <v>0</v>
      </c>
      <c r="O45" s="65">
        <f>_xlfn.IFNA(VLOOKUP(CONCATENATE($O$5,$B45,$C45),'SER1'!$A$6:$N$110,14,FALSE),0)</f>
        <v>0</v>
      </c>
      <c r="P45" s="65">
        <f>_xlfn.IFNA(VLOOKUP(CONCATENATE($P$5,$B45,$C45),'BUS1'!$A$6:$N$135,14,FALSE),0)</f>
        <v>0</v>
      </c>
      <c r="Q45" s="65">
        <f>_xlfn.IFNA(VLOOKUP(CONCATENATE($Q$5,$B45,$C45),DARD!$A$6:$N$133,14,FALSE),0)</f>
        <v>0</v>
      </c>
      <c r="R45" s="65">
        <f>_xlfn.IFNA(VLOOKUP(CONCATENATE($R$5,$B45,$C45),'BUS2'!F46,FALSE),0)</f>
        <v>0</v>
      </c>
      <c r="S45" s="65">
        <f>_xlfn.IFNA(VLOOKUP(CONCATENATE($S$5,$B45,$C45),'OG1'!$A$6:$N$56,14,FALSE),0)</f>
        <v>0</v>
      </c>
      <c r="T45" s="65">
        <f>_xlfn.IFNA(VLOOKUP(CONCATENATE($T$5,$B45,$C45),'DRY1'!$A$6:$N$135,14,FALSE),0)</f>
        <v>0</v>
      </c>
      <c r="U45" s="65">
        <f>_xlfn.IFNA(VLOOKUP(CONCATENATE($U$5,$B45,$C45),'HO1'!$A$8:$N$135,14,FALSE),0)</f>
        <v>0</v>
      </c>
      <c r="V45" s="65">
        <f>_xlfn.IFNA(VLOOKUP(CONCATENATE($V$5,$B45,$C45),'BUS3'!$A$8:$N$135,14,FALSE),0)</f>
        <v>0</v>
      </c>
      <c r="W45" s="65">
        <f>_xlfn.IFNA(VLOOKUP(CONCATENATE($W$5,$B45,$C45),'DRY2'!$A$6:$N$169,14,FALSE),0)</f>
        <v>0</v>
      </c>
      <c r="X45" s="65">
        <f>_xlfn.IFNA(VLOOKUP(CONCATENATE($X$5,$B45,$C45),'OG2'!$A$6:$N$133,14,FALSE),0)</f>
        <v>0</v>
      </c>
      <c r="Y45" s="65">
        <f>_xlfn.IFNA(VLOOKUP(CONCATENATE($Y$5,$B45,$C45),'MR1'!$A$6:$N$133,14,FALSE),0)</f>
        <v>0</v>
      </c>
      <c r="Z45" s="65">
        <f>_xlfn.IFNA(VLOOKUP(CONCATENATE($Z$5,$B45,$C45),BEV!$A$6:$N$124,14,FALSE),0)</f>
        <v>0</v>
      </c>
      <c r="AA45" s="65">
        <f>_xlfn.IFNA(VLOOKUP(CONCATENATE($AA$5,$B45,$C45),'SER2'!$A$6:$N$135,14,FALSE),0)</f>
        <v>0</v>
      </c>
      <c r="AB45" s="65">
        <f>_xlfn.IFNA(VLOOKUP(CONCATENATE($AC$5,$B45,$C45),VIR!$A$6:$O$129,14,FALSE),0)</f>
        <v>0</v>
      </c>
      <c r="AC45" s="65">
        <f>_xlfn.IFNA(VLOOKUP(CONCATENATE($AC$5,$B45,$C45),VIR!$A$6:$O$129,14,FALSE),0)</f>
        <v>0</v>
      </c>
      <c r="AD45" s="65" cm="1">
        <f t="array" ref="AD45">_xlfn.IFNA(VLOOKUP(CONCATENATE($AD$5,$B45,$C45),BUP40,AD46:AE57,FALSE),0)</f>
        <v>0</v>
      </c>
      <c r="AE45" s="65">
        <f>_xlfn.IFNA(VLOOKUP(CONCATENATE($AE$5,$B45,$C45),'CAP2'!$A$6:$N$135,14,FALSE),0)</f>
        <v>0</v>
      </c>
      <c r="AF45" s="65">
        <f>_xlfn.IFNA(VLOOKUP(CONCATENATE($AF$5,$B45,$C45),FEST!$A$6:$N$135,14,FALSE),0)</f>
        <v>0</v>
      </c>
      <c r="AG45" s="65">
        <f>_xlfn.IFNA(VLOOKUP(CONCATENATE($AG$5,$B45,$C45),'ESP2'!$A$6:$N$131,14,FALSE),0)</f>
        <v>0</v>
      </c>
      <c r="AH45" s="65">
        <f>_xlfn.IFNA(VLOOKUP(CONCATENATE($AG$5,$B45,$C45),'OG2'!$A$6:$N$131,14,FALSE),0)</f>
        <v>0</v>
      </c>
      <c r="AI45" s="65">
        <f>_xlfn.IFNA(VLOOKUP(CONCATENATE($AI$5,$B45,$C45),'BUN2'!$A$6:$N$134,14,FALSE),0)</f>
        <v>0</v>
      </c>
      <c r="AJ45" s="65">
        <f>_xlfn.IFNA(VLOOKUP(CONCATENATE($AJ$5,$B45,$C45),SC!$A$6:$N$135,14,FALSE),0)</f>
        <v>0</v>
      </c>
      <c r="AK45" s="65">
        <f>_xlfn.IFNA(VLOOKUP(CONCATENATE($AK$5,$B45,$C45),'MR3'!$A$6:$N$133,14,FALSE),0)</f>
        <v>0</v>
      </c>
      <c r="AL45" s="66">
        <f>_xlfn.IFNA(VLOOKUP(CONCATENATE($AK$5,$B45,$C45),BAL!$A$6:$N$133,14,FALSE),0)</f>
        <v>0</v>
      </c>
      <c r="AM45" s="66">
        <f>_xlfn.IFNA(VLOOKUP(CONCATENATE($AM$5,$B45,$C45),'ESP4'!$A$6:$N$135,14,FALSE),0)</f>
        <v>0</v>
      </c>
      <c r="AN45" s="66">
        <f>_xlfn.IFNA(VLOOKUP(CONCATENATE($AN$5,$B45,$C45),'MR2'!$A$6:$N$77,14,FALSE),0)</f>
        <v>0</v>
      </c>
      <c r="AO45" s="66">
        <f>_xlfn.IFNA(VLOOKUP(CONCATENATE($AO$5,$B45,$C45),'BUS4'!$A$6:$N$250,14,FALSE),0)</f>
        <v>0</v>
      </c>
      <c r="AP45" s="66">
        <f>_xlfn.IFNA(VLOOKUP(CONCATENATE($AP$5,$B45,$C45),'Spare '!$A$6:$N$77,14,FALSE),0)</f>
        <v>0</v>
      </c>
      <c r="AQ45" s="66">
        <f>_xlfn.IFNA(VLOOKUP(CONCATENATE($AQ$5,$B45,$C45),SC!$A$6:$O$255,14,FALSE),0)</f>
        <v>0</v>
      </c>
      <c r="AR45" s="66">
        <f>_xlfn.IFNA(VLOOKUP(CONCATENATE($AR$5,$B45,$C45),BAL!$A$6:$N$134,14,FALSE),0)</f>
        <v>0</v>
      </c>
      <c r="AS45" s="66">
        <f>_xlfn.IFNA(VLOOKUP(CONCATENATE($AS$5,$B45,$C45),'MR2'!$A$6:$N$135,14,FALSE),0)</f>
        <v>0</v>
      </c>
      <c r="AT45" s="66"/>
      <c r="AU45" s="398"/>
      <c r="AV45" s="67"/>
      <c r="AW45" s="63"/>
    </row>
    <row r="46" spans="1:49" x14ac:dyDescent="0.3">
      <c r="A46" s="830"/>
      <c r="B46" s="84"/>
      <c r="C46" s="22"/>
      <c r="D46" s="22"/>
      <c r="E46" s="22"/>
      <c r="F46" s="23"/>
      <c r="G46" s="24"/>
      <c r="H46" s="21">
        <f t="shared" si="6"/>
        <v>0</v>
      </c>
      <c r="I46" s="25">
        <f t="shared" si="7"/>
        <v>0</v>
      </c>
      <c r="J46" s="24">
        <f t="shared" si="8"/>
        <v>5</v>
      </c>
      <c r="K46" s="65">
        <f>_xlfn.IFNA(VLOOKUP(CONCATENATE($K$5,$B46,$C46),'CAP1'!$A$6:$N$107,14,FALSE),0)</f>
        <v>0</v>
      </c>
      <c r="L46" s="65">
        <f>_xlfn.IFNA(VLOOKUP(CONCATENATE($L$5,$B46,$C46),'ESP1'!$A$6:$N$135,14,FALSE),0)</f>
        <v>0</v>
      </c>
      <c r="M46" s="65">
        <f>_xlfn.IFNA(VLOOKUP(CONCATENATE($M$5,$B46,$C46),WEST!$A$6:$N$95,14,FALSE),0)</f>
        <v>0</v>
      </c>
      <c r="N46" s="65">
        <f>_xlfn.IFNA(VLOOKUP(CONCATENATE($N$5,$B46,$C46),MUR!$A$6:$N$95,14,FALSE),0)</f>
        <v>0</v>
      </c>
      <c r="O46" s="65">
        <f>_xlfn.IFNA(VLOOKUP(CONCATENATE($O$5,$B46,$C46),'SER1'!$A$6:$N$110,14,FALSE),0)</f>
        <v>0</v>
      </c>
      <c r="P46" s="65">
        <f>_xlfn.IFNA(VLOOKUP(CONCATENATE($P$5,$B46,$C46),'BUS1'!$A$6:$N$135,14,FALSE),0)</f>
        <v>0</v>
      </c>
      <c r="Q46" s="65">
        <f>_xlfn.IFNA(VLOOKUP(CONCATENATE($Q$5,$B46,$C46),DARD!$A$6:$N$133,14,FALSE),0)</f>
        <v>0</v>
      </c>
      <c r="R46" s="65">
        <f>_xlfn.IFNA(VLOOKUP(CONCATENATE($R$5,$B46,$C46),'BUS2'!F47,FALSE),0)</f>
        <v>0</v>
      </c>
      <c r="S46" s="65">
        <f>_xlfn.IFNA(VLOOKUP(CONCATENATE($S$5,$B46,$C46),'OG1'!$A$6:$N$56,14,FALSE),0)</f>
        <v>0</v>
      </c>
      <c r="T46" s="65">
        <f>_xlfn.IFNA(VLOOKUP(CONCATENATE($T$5,$B46,$C46),'DRY1'!$A$6:$N$135,14,FALSE),0)</f>
        <v>0</v>
      </c>
      <c r="U46" s="65">
        <f>_xlfn.IFNA(VLOOKUP(CONCATENATE($U$5,$B46,$C46),'HO1'!$A$8:$N$135,14,FALSE),0)</f>
        <v>0</v>
      </c>
      <c r="V46" s="65">
        <f>_xlfn.IFNA(VLOOKUP(CONCATENATE($V$5,$B46,$C46),'BUS3'!$A$8:$N$135,14,FALSE),0)</f>
        <v>0</v>
      </c>
      <c r="W46" s="65">
        <f>_xlfn.IFNA(VLOOKUP(CONCATENATE($W$5,$B46,$C46),'DRY2'!$A$6:$N$169,14,FALSE),0)</f>
        <v>0</v>
      </c>
      <c r="X46" s="65">
        <f>_xlfn.IFNA(VLOOKUP(CONCATENATE($X$5,$B46,$C46),'OG2'!$A$6:$N$133,14,FALSE),0)</f>
        <v>0</v>
      </c>
      <c r="Y46" s="65">
        <f>_xlfn.IFNA(VLOOKUP(CONCATENATE($Y$5,$B46,$C46),'MR1'!$A$6:$N$133,14,FALSE),0)</f>
        <v>0</v>
      </c>
      <c r="Z46" s="65">
        <f>_xlfn.IFNA(VLOOKUP(CONCATENATE($Z$5,$B46,$C46),BEV!$A$6:$N$124,14,FALSE),0)</f>
        <v>0</v>
      </c>
      <c r="AA46" s="65">
        <f>_xlfn.IFNA(VLOOKUP(CONCATENATE($AA$5,$B46,$C46),'SER2'!$A$6:$N$135,14,FALSE),0)</f>
        <v>0</v>
      </c>
      <c r="AB46" s="65">
        <f>_xlfn.IFNA(VLOOKUP(CONCATENATE($AC$5,$B46,$C46),VIR!$A$6:$O$129,14,FALSE),0)</f>
        <v>0</v>
      </c>
      <c r="AC46" s="65">
        <f>_xlfn.IFNA(VLOOKUP(CONCATENATE($AC$5,$B46,$C46),VIR!$A$6:$O$129,14,FALSE),0)</f>
        <v>0</v>
      </c>
      <c r="AD46" s="65" cm="1">
        <f t="array" ref="AD46">_xlfn.IFNA(VLOOKUP(CONCATENATE($AD$5,$B46,$C46),BUP41,AD47:AE58,FALSE),0)</f>
        <v>0</v>
      </c>
      <c r="AE46" s="65">
        <f>_xlfn.IFNA(VLOOKUP(CONCATENATE($AE$5,$B46,$C46),'CAP2'!$A$6:$N$135,14,FALSE),0)</f>
        <v>0</v>
      </c>
      <c r="AF46" s="65">
        <f>_xlfn.IFNA(VLOOKUP(CONCATENATE($AF$5,$B46,$C46),FEST!$A$6:$N$135,14,FALSE),0)</f>
        <v>0</v>
      </c>
      <c r="AG46" s="65">
        <f>_xlfn.IFNA(VLOOKUP(CONCATENATE($AG$5,$B46,$C46),'ESP2'!$A$6:$N$131,14,FALSE),0)</f>
        <v>0</v>
      </c>
      <c r="AH46" s="65">
        <f>_xlfn.IFNA(VLOOKUP(CONCATENATE($AG$5,$B46,$C46),'OG2'!$A$6:$N$131,14,FALSE),0)</f>
        <v>0</v>
      </c>
      <c r="AI46" s="65">
        <f>_xlfn.IFNA(VLOOKUP(CONCATENATE($AI$5,$B46,$C46),'BUN2'!$A$6:$N$134,14,FALSE),0)</f>
        <v>0</v>
      </c>
      <c r="AJ46" s="65">
        <f>_xlfn.IFNA(VLOOKUP(CONCATENATE($AJ$5,$B46,$C46),SC!$A$6:$N$135,14,FALSE),0)</f>
        <v>0</v>
      </c>
      <c r="AK46" s="65">
        <f>_xlfn.IFNA(VLOOKUP(CONCATENATE($AK$5,$B46,$C46),'MR3'!$A$6:$N$133,14,FALSE),0)</f>
        <v>0</v>
      </c>
      <c r="AL46" s="66">
        <f>_xlfn.IFNA(VLOOKUP(CONCATENATE($AK$5,$B46,$C46),BAL!$A$6:$N$133,14,FALSE),0)</f>
        <v>0</v>
      </c>
      <c r="AM46" s="66">
        <f>_xlfn.IFNA(VLOOKUP(CONCATENATE($AM$5,$B46,$C46),'ESP4'!$A$6:$N$135,14,FALSE),0)</f>
        <v>0</v>
      </c>
      <c r="AN46" s="66">
        <f>_xlfn.IFNA(VLOOKUP(CONCATENATE($AN$5,$B46,$C46),'MR2'!$A$6:$N$77,14,FALSE),0)</f>
        <v>0</v>
      </c>
      <c r="AO46" s="66">
        <f>_xlfn.IFNA(VLOOKUP(CONCATENATE($AO$5,$B46,$C46),'BUS4'!$A$6:$N$250,14,FALSE),0)</f>
        <v>0</v>
      </c>
      <c r="AP46" s="66">
        <f>_xlfn.IFNA(VLOOKUP(CONCATENATE($AP$5,$B46,$C46),'Spare '!$A$6:$N$77,14,FALSE),0)</f>
        <v>0</v>
      </c>
      <c r="AQ46" s="66">
        <f>_xlfn.IFNA(VLOOKUP(CONCATENATE($AQ$5,$B46,$C46),SC!$A$6:$O$255,14,FALSE),0)</f>
        <v>0</v>
      </c>
      <c r="AR46" s="66">
        <f>_xlfn.IFNA(VLOOKUP(CONCATENATE($AR$5,$B46,$C46),BAL!$A$6:$N$134,14,FALSE),0)</f>
        <v>0</v>
      </c>
      <c r="AS46" s="66">
        <f>_xlfn.IFNA(VLOOKUP(CONCATENATE($AS$5,$B46,$C46),'MR2'!$A$6:$N$135,14,FALSE),0)</f>
        <v>0</v>
      </c>
      <c r="AT46" s="66"/>
      <c r="AU46" s="398"/>
      <c r="AV46" s="67"/>
      <c r="AW46" s="63"/>
    </row>
    <row r="47" spans="1:49" x14ac:dyDescent="0.3">
      <c r="A47" s="830"/>
      <c r="B47" s="84"/>
      <c r="C47" s="22"/>
      <c r="D47" s="22"/>
      <c r="E47" s="22"/>
      <c r="F47" s="23"/>
      <c r="G47" s="24"/>
      <c r="H47" s="21">
        <f t="shared" si="6"/>
        <v>0</v>
      </c>
      <c r="I47" s="25">
        <f t="shared" si="7"/>
        <v>0</v>
      </c>
      <c r="J47" s="24">
        <f t="shared" si="8"/>
        <v>5</v>
      </c>
      <c r="K47" s="65">
        <f>_xlfn.IFNA(VLOOKUP(CONCATENATE($K$5,$B47,$C47),'CAP1'!$A$6:$N$107,14,FALSE),0)</f>
        <v>0</v>
      </c>
      <c r="L47" s="65">
        <f>_xlfn.IFNA(VLOOKUP(CONCATENATE($L$5,$B47,$C47),'ESP1'!$A$6:$N$135,14,FALSE),0)</f>
        <v>0</v>
      </c>
      <c r="M47" s="65">
        <f>_xlfn.IFNA(VLOOKUP(CONCATENATE($M$5,$B47,$C47),WEST!$A$6:$N$95,14,FALSE),0)</f>
        <v>0</v>
      </c>
      <c r="N47" s="65">
        <f>_xlfn.IFNA(VLOOKUP(CONCATENATE($N$5,$B47,$C47),MUR!$A$6:$N$95,14,FALSE),0)</f>
        <v>0</v>
      </c>
      <c r="O47" s="65">
        <f>_xlfn.IFNA(VLOOKUP(CONCATENATE($O$5,$B47,$C47),'SER1'!$A$6:$N$110,14,FALSE),0)</f>
        <v>0</v>
      </c>
      <c r="P47" s="65">
        <f>_xlfn.IFNA(VLOOKUP(CONCATENATE($P$5,$B47,$C47),'BUS1'!$A$6:$N$135,14,FALSE),0)</f>
        <v>0</v>
      </c>
      <c r="Q47" s="65">
        <f>_xlfn.IFNA(VLOOKUP(CONCATENATE($Q$5,$B47,$C47),DARD!$A$6:$N$133,14,FALSE),0)</f>
        <v>0</v>
      </c>
      <c r="R47" s="65">
        <f>_xlfn.IFNA(VLOOKUP(CONCATENATE($R$5,$B47,$C47),'BUS2'!F48,FALSE),0)</f>
        <v>0</v>
      </c>
      <c r="S47" s="65">
        <f>_xlfn.IFNA(VLOOKUP(CONCATENATE($S$5,$B47,$C47),'OG1'!$A$6:$N$56,14,FALSE),0)</f>
        <v>0</v>
      </c>
      <c r="T47" s="65">
        <f>_xlfn.IFNA(VLOOKUP(CONCATENATE($T$5,$B47,$C47),'DRY1'!$A$6:$N$135,14,FALSE),0)</f>
        <v>0</v>
      </c>
      <c r="U47" s="65">
        <f>_xlfn.IFNA(VLOOKUP(CONCATENATE($U$5,$B47,$C47),'HO1'!$A$8:$N$135,14,FALSE),0)</f>
        <v>0</v>
      </c>
      <c r="V47" s="65">
        <f>_xlfn.IFNA(VLOOKUP(CONCATENATE($V$5,$B47,$C47),'BUS3'!$A$8:$N$135,14,FALSE),0)</f>
        <v>0</v>
      </c>
      <c r="W47" s="65">
        <f>_xlfn.IFNA(VLOOKUP(CONCATENATE($W$5,$B47,$C47),'DRY2'!$A$6:$N$169,14,FALSE),0)</f>
        <v>0</v>
      </c>
      <c r="X47" s="65">
        <f>_xlfn.IFNA(VLOOKUP(CONCATENATE($X$5,$B47,$C47),'OG2'!$A$6:$N$133,14,FALSE),0)</f>
        <v>0</v>
      </c>
      <c r="Y47" s="65">
        <f>_xlfn.IFNA(VLOOKUP(CONCATENATE($Y$5,$B47,$C47),'MR1'!$A$6:$N$133,14,FALSE),0)</f>
        <v>0</v>
      </c>
      <c r="Z47" s="65">
        <f>_xlfn.IFNA(VLOOKUP(CONCATENATE($Z$5,$B47,$C47),BEV!$A$6:$N$124,14,FALSE),0)</f>
        <v>0</v>
      </c>
      <c r="AA47" s="65">
        <f>_xlfn.IFNA(VLOOKUP(CONCATENATE($AA$5,$B47,$C47),'SER2'!$A$6:$N$135,14,FALSE),0)</f>
        <v>0</v>
      </c>
      <c r="AB47" s="65">
        <f>_xlfn.IFNA(VLOOKUP(CONCATENATE($AC$5,$B47,$C47),VIR!$A$6:$O$129,14,FALSE),0)</f>
        <v>0</v>
      </c>
      <c r="AC47" s="65">
        <f>_xlfn.IFNA(VLOOKUP(CONCATENATE($AC$5,$B47,$C47),VIR!$A$6:$O$129,14,FALSE),0)</f>
        <v>0</v>
      </c>
      <c r="AD47" s="65" cm="1">
        <f t="array" ref="AD47">_xlfn.IFNA(VLOOKUP(CONCATENATE($AD$5,$B47,$C47),BUP42,AD48:AE59,FALSE),0)</f>
        <v>0</v>
      </c>
      <c r="AE47" s="65">
        <f>_xlfn.IFNA(VLOOKUP(CONCATENATE($AE$5,$B47,$C47),'CAP2'!$A$6:$N$135,14,FALSE),0)</f>
        <v>0</v>
      </c>
      <c r="AF47" s="65">
        <f>_xlfn.IFNA(VLOOKUP(CONCATENATE($AF$5,$B47,$C47),FEST!$A$6:$N$135,14,FALSE),0)</f>
        <v>0</v>
      </c>
      <c r="AG47" s="65">
        <f>_xlfn.IFNA(VLOOKUP(CONCATENATE($AG$5,$B47,$C47),'ESP2'!$A$6:$N$131,14,FALSE),0)</f>
        <v>0</v>
      </c>
      <c r="AH47" s="65">
        <f>_xlfn.IFNA(VLOOKUP(CONCATENATE($AG$5,$B47,$C47),'OG2'!$A$6:$N$131,14,FALSE),0)</f>
        <v>0</v>
      </c>
      <c r="AI47" s="65">
        <f>_xlfn.IFNA(VLOOKUP(CONCATENATE($AI$5,$B47,$C47),'BUN2'!$A$6:$N$134,14,FALSE),0)</f>
        <v>0</v>
      </c>
      <c r="AJ47" s="65">
        <f>_xlfn.IFNA(VLOOKUP(CONCATENATE($AJ$5,$B47,$C47),SC!$A$6:$N$135,14,FALSE),0)</f>
        <v>0</v>
      </c>
      <c r="AK47" s="65">
        <f>_xlfn.IFNA(VLOOKUP(CONCATENATE($AK$5,$B47,$C47),'MR3'!$A$6:$N$133,14,FALSE),0)</f>
        <v>0</v>
      </c>
      <c r="AL47" s="66">
        <f>_xlfn.IFNA(VLOOKUP(CONCATENATE($AK$5,$B47,$C47),BAL!$A$6:$N$133,14,FALSE),0)</f>
        <v>0</v>
      </c>
      <c r="AM47" s="66">
        <f>_xlfn.IFNA(VLOOKUP(CONCATENATE($AM$5,$B47,$C47),'ESP4'!$A$6:$N$135,14,FALSE),0)</f>
        <v>0</v>
      </c>
      <c r="AN47" s="66">
        <f>_xlfn.IFNA(VLOOKUP(CONCATENATE($AN$5,$B47,$C47),'MR2'!$A$6:$N$77,14,FALSE),0)</f>
        <v>0</v>
      </c>
      <c r="AO47" s="66">
        <f>_xlfn.IFNA(VLOOKUP(CONCATENATE($AO$5,$B47,$C47),'BUS4'!$A$6:$N$250,14,FALSE),0)</f>
        <v>0</v>
      </c>
      <c r="AP47" s="66">
        <f>_xlfn.IFNA(VLOOKUP(CONCATENATE($AP$5,$B47,$C47),'Spare '!$A$6:$N$77,14,FALSE),0)</f>
        <v>0</v>
      </c>
      <c r="AQ47" s="66">
        <f>_xlfn.IFNA(VLOOKUP(CONCATENATE($AQ$5,$B47,$C47),SC!$A$6:$O$255,14,FALSE),0)</f>
        <v>0</v>
      </c>
      <c r="AR47" s="66">
        <f>_xlfn.IFNA(VLOOKUP(CONCATENATE($AR$5,$B47,$C47),BAL!$A$6:$N$134,14,FALSE),0)</f>
        <v>0</v>
      </c>
      <c r="AS47" s="66">
        <f>_xlfn.IFNA(VLOOKUP(CONCATENATE($AS$5,$B47,$C47),'MR2'!$A$6:$N$135,14,FALSE),0)</f>
        <v>0</v>
      </c>
      <c r="AT47" s="66"/>
      <c r="AU47" s="398"/>
      <c r="AV47" s="67"/>
      <c r="AW47" s="63"/>
    </row>
    <row r="48" spans="1:49" x14ac:dyDescent="0.3">
      <c r="A48" s="830"/>
      <c r="B48" s="84"/>
      <c r="C48" s="22"/>
      <c r="D48" s="22"/>
      <c r="E48" s="22"/>
      <c r="F48" s="23"/>
      <c r="G48" s="24"/>
      <c r="H48" s="21">
        <f t="shared" si="6"/>
        <v>0</v>
      </c>
      <c r="I48" s="25">
        <f t="shared" si="7"/>
        <v>0</v>
      </c>
      <c r="J48" s="24">
        <f t="shared" si="8"/>
        <v>5</v>
      </c>
      <c r="K48" s="65">
        <f>_xlfn.IFNA(VLOOKUP(CONCATENATE($K$5,$B48,$C48),'CAP1'!$A$6:$N$107,14,FALSE),0)</f>
        <v>0</v>
      </c>
      <c r="L48" s="65">
        <f>_xlfn.IFNA(VLOOKUP(CONCATENATE($L$5,$B48,$C48),'ESP1'!$A$6:$N$135,14,FALSE),0)</f>
        <v>0</v>
      </c>
      <c r="M48" s="65">
        <f>_xlfn.IFNA(VLOOKUP(CONCATENATE($M$5,$B48,$C48),WEST!$A$6:$N$95,14,FALSE),0)</f>
        <v>0</v>
      </c>
      <c r="N48" s="65">
        <f>_xlfn.IFNA(VLOOKUP(CONCATENATE($N$5,$B48,$C48),MUR!$A$6:$N$95,14,FALSE),0)</f>
        <v>0</v>
      </c>
      <c r="O48" s="65">
        <f>_xlfn.IFNA(VLOOKUP(CONCATENATE($O$5,$B48,$C48),'SER1'!$A$6:$N$110,14,FALSE),0)</f>
        <v>0</v>
      </c>
      <c r="P48" s="65">
        <f>_xlfn.IFNA(VLOOKUP(CONCATENATE($P$5,$B48,$C48),'BUS1'!$A$6:$N$135,14,FALSE),0)</f>
        <v>0</v>
      </c>
      <c r="Q48" s="65">
        <f>_xlfn.IFNA(VLOOKUP(CONCATENATE($Q$5,$B48,$C48),DARD!$A$6:$N$133,14,FALSE),0)</f>
        <v>0</v>
      </c>
      <c r="R48" s="65">
        <f>_xlfn.IFNA(VLOOKUP(CONCATENATE($R$5,$B48,$C48),'BUS2'!F49,FALSE),0)</f>
        <v>0</v>
      </c>
      <c r="S48" s="65">
        <f>_xlfn.IFNA(VLOOKUP(CONCATENATE($S$5,$B48,$C48),'OG1'!$A$6:$N$56,14,FALSE),0)</f>
        <v>0</v>
      </c>
      <c r="T48" s="65">
        <f>_xlfn.IFNA(VLOOKUP(CONCATENATE($T$5,$B48,$C48),'DRY1'!$A$6:$N$135,14,FALSE),0)</f>
        <v>0</v>
      </c>
      <c r="U48" s="65">
        <f>_xlfn.IFNA(VLOOKUP(CONCATENATE($U$5,$B48,$C48),'HO1'!$A$8:$N$135,14,FALSE),0)</f>
        <v>0</v>
      </c>
      <c r="V48" s="65">
        <f>_xlfn.IFNA(VLOOKUP(CONCATENATE($V$5,$B48,$C48),'BUS3'!$A$8:$N$135,14,FALSE),0)</f>
        <v>0</v>
      </c>
      <c r="W48" s="65">
        <f>_xlfn.IFNA(VLOOKUP(CONCATENATE($W$5,$B48,$C48),'DRY2'!$A$6:$N$169,14,FALSE),0)</f>
        <v>0</v>
      </c>
      <c r="X48" s="65">
        <f>_xlfn.IFNA(VLOOKUP(CONCATENATE($X$5,$B48,$C48),'OG2'!$A$6:$N$133,14,FALSE),0)</f>
        <v>0</v>
      </c>
      <c r="Y48" s="65">
        <f>_xlfn.IFNA(VLOOKUP(CONCATENATE($Y$5,$B48,$C48),'MR1'!$A$6:$N$133,14,FALSE),0)</f>
        <v>0</v>
      </c>
      <c r="Z48" s="65">
        <f>_xlfn.IFNA(VLOOKUP(CONCATENATE($Z$5,$B48,$C48),BEV!$A$6:$N$124,14,FALSE),0)</f>
        <v>0</v>
      </c>
      <c r="AA48" s="65">
        <f>_xlfn.IFNA(VLOOKUP(CONCATENATE($AA$5,$B48,$C48),'SER2'!$A$6:$N$135,14,FALSE),0)</f>
        <v>0</v>
      </c>
      <c r="AB48" s="65">
        <f>_xlfn.IFNA(VLOOKUP(CONCATENATE($AC$5,$B48,$C48),VIR!$A$6:$O$129,14,FALSE),0)</f>
        <v>0</v>
      </c>
      <c r="AC48" s="65">
        <f>_xlfn.IFNA(VLOOKUP(CONCATENATE($AC$5,$B48,$C48),VIR!$A$6:$O$129,14,FALSE),0)</f>
        <v>0</v>
      </c>
      <c r="AD48" s="65" cm="1">
        <f t="array" ref="AD48">_xlfn.IFNA(VLOOKUP(CONCATENATE($AD$5,$B48,$C48),BUP43,AD49:AE60,FALSE),0)</f>
        <v>0</v>
      </c>
      <c r="AE48" s="65">
        <f>_xlfn.IFNA(VLOOKUP(CONCATENATE($AE$5,$B48,$C48),'CAP2'!$A$6:$N$135,14,FALSE),0)</f>
        <v>0</v>
      </c>
      <c r="AF48" s="65">
        <f>_xlfn.IFNA(VLOOKUP(CONCATENATE($AF$5,$B48,$C48),FEST!$A$6:$N$135,14,FALSE),0)</f>
        <v>0</v>
      </c>
      <c r="AG48" s="65">
        <f>_xlfn.IFNA(VLOOKUP(CONCATENATE($AG$5,$B48,$C48),'ESP2'!$A$6:$N$131,14,FALSE),0)</f>
        <v>0</v>
      </c>
      <c r="AH48" s="65">
        <f>_xlfn.IFNA(VLOOKUP(CONCATENATE($AG$5,$B48,$C48),'OG2'!$A$6:$N$131,14,FALSE),0)</f>
        <v>0</v>
      </c>
      <c r="AI48" s="65">
        <f>_xlfn.IFNA(VLOOKUP(CONCATENATE($AI$5,$B48,$C48),'BUN2'!$A$6:$N$134,14,FALSE),0)</f>
        <v>0</v>
      </c>
      <c r="AJ48" s="65">
        <f>_xlfn.IFNA(VLOOKUP(CONCATENATE($AJ$5,$B48,$C48),SC!$A$6:$N$135,14,FALSE),0)</f>
        <v>0</v>
      </c>
      <c r="AK48" s="65">
        <f>_xlfn.IFNA(VLOOKUP(CONCATENATE($AK$5,$B48,$C48),'MR3'!$A$6:$N$133,14,FALSE),0)</f>
        <v>0</v>
      </c>
      <c r="AL48" s="66">
        <f>_xlfn.IFNA(VLOOKUP(CONCATENATE($AK$5,$B48,$C48),BAL!$A$6:$N$133,14,FALSE),0)</f>
        <v>0</v>
      </c>
      <c r="AM48" s="66">
        <f>_xlfn.IFNA(VLOOKUP(CONCATENATE($AM$5,$B48,$C48),'ESP4'!$A$6:$N$135,14,FALSE),0)</f>
        <v>0</v>
      </c>
      <c r="AN48" s="66">
        <f>_xlfn.IFNA(VLOOKUP(CONCATENATE($AN$5,$B48,$C48),'MR2'!$A$6:$N$77,14,FALSE),0)</f>
        <v>0</v>
      </c>
      <c r="AO48" s="66">
        <f>_xlfn.IFNA(VLOOKUP(CONCATENATE($AO$5,$B48,$C48),'BUS4'!$A$6:$N$250,14,FALSE),0)</f>
        <v>0</v>
      </c>
      <c r="AP48" s="66">
        <f>_xlfn.IFNA(VLOOKUP(CONCATENATE($AP$5,$B48,$C48),'Spare '!$A$6:$N$77,14,FALSE),0)</f>
        <v>0</v>
      </c>
      <c r="AQ48" s="66">
        <f>_xlfn.IFNA(VLOOKUP(CONCATENATE($AQ$5,$B48,$C48),SC!$A$6:$O$255,14,FALSE),0)</f>
        <v>0</v>
      </c>
      <c r="AR48" s="66">
        <f>_xlfn.IFNA(VLOOKUP(CONCATENATE($AR$5,$B48,$C48),BAL!$A$6:$N$134,14,FALSE),0)</f>
        <v>0</v>
      </c>
      <c r="AS48" s="66">
        <f>_xlfn.IFNA(VLOOKUP(CONCATENATE($AS$5,$B48,$C48),'MR2'!$A$6:$N$135,14,FALSE),0)</f>
        <v>0</v>
      </c>
      <c r="AT48" s="66"/>
      <c r="AU48" s="398"/>
      <c r="AV48" s="67"/>
      <c r="AW48" s="63"/>
    </row>
    <row r="49" spans="1:49" x14ac:dyDescent="0.3">
      <c r="A49" s="830"/>
      <c r="B49" s="84"/>
      <c r="C49" s="22"/>
      <c r="D49" s="22"/>
      <c r="E49" s="22"/>
      <c r="F49" s="23"/>
      <c r="G49" s="24"/>
      <c r="H49" s="21">
        <f t="shared" si="6"/>
        <v>0</v>
      </c>
      <c r="I49" s="25">
        <f t="shared" si="7"/>
        <v>0</v>
      </c>
      <c r="J49" s="24">
        <f t="shared" si="8"/>
        <v>5</v>
      </c>
      <c r="K49" s="65">
        <f>_xlfn.IFNA(VLOOKUP(CONCATENATE($K$5,$B49,$C49),'CAP1'!$A$6:$N$107,14,FALSE),0)</f>
        <v>0</v>
      </c>
      <c r="L49" s="65">
        <f>_xlfn.IFNA(VLOOKUP(CONCATENATE($L$5,$B49,$C49),'ESP1'!$A$6:$N$135,14,FALSE),0)</f>
        <v>0</v>
      </c>
      <c r="M49" s="65">
        <f>_xlfn.IFNA(VLOOKUP(CONCATENATE($M$5,$B49,$C49),WEST!$A$6:$N$95,14,FALSE),0)</f>
        <v>0</v>
      </c>
      <c r="N49" s="65">
        <f>_xlfn.IFNA(VLOOKUP(CONCATENATE($N$5,$B49,$C49),MUR!$A$6:$N$95,14,FALSE),0)</f>
        <v>0</v>
      </c>
      <c r="O49" s="65">
        <f>_xlfn.IFNA(VLOOKUP(CONCATENATE($O$5,$B49,$C49),'SER1'!$A$6:$N$110,14,FALSE),0)</f>
        <v>0</v>
      </c>
      <c r="P49" s="65">
        <f>_xlfn.IFNA(VLOOKUP(CONCATENATE($P$5,$B49,$C49),'BUS1'!$A$6:$N$135,14,FALSE),0)</f>
        <v>0</v>
      </c>
      <c r="Q49" s="65">
        <f>_xlfn.IFNA(VLOOKUP(CONCATENATE($Q$5,$B49,$C49),DARD!$A$6:$N$133,14,FALSE),0)</f>
        <v>0</v>
      </c>
      <c r="R49" s="65">
        <f>_xlfn.IFNA(VLOOKUP(CONCATENATE($R$5,$B49,$C49),'BUS2'!F50,FALSE),0)</f>
        <v>0</v>
      </c>
      <c r="S49" s="65">
        <f>_xlfn.IFNA(VLOOKUP(CONCATENATE($S$5,$B49,$C49),'OG1'!$A$6:$N$56,14,FALSE),0)</f>
        <v>0</v>
      </c>
      <c r="T49" s="65">
        <f>_xlfn.IFNA(VLOOKUP(CONCATENATE($T$5,$B49,$C49),'DRY1'!$A$6:$N$135,14,FALSE),0)</f>
        <v>0</v>
      </c>
      <c r="U49" s="65">
        <f>_xlfn.IFNA(VLOOKUP(CONCATENATE($U$5,$B49,$C49),'HO1'!$A$8:$N$135,14,FALSE),0)</f>
        <v>0</v>
      </c>
      <c r="V49" s="65">
        <f>_xlfn.IFNA(VLOOKUP(CONCATENATE($V$5,$B49,$C49),'BUS3'!$A$8:$N$135,14,FALSE),0)</f>
        <v>0</v>
      </c>
      <c r="W49" s="65">
        <f>_xlfn.IFNA(VLOOKUP(CONCATENATE($W$5,$B49,$C49),'DRY2'!$A$6:$N$169,14,FALSE),0)</f>
        <v>0</v>
      </c>
      <c r="X49" s="65">
        <f>_xlfn.IFNA(VLOOKUP(CONCATENATE($X$5,$B49,$C49),'OG2'!$A$6:$N$133,14,FALSE),0)</f>
        <v>0</v>
      </c>
      <c r="Y49" s="65">
        <f>_xlfn.IFNA(VLOOKUP(CONCATENATE($Y$5,$B49,$C49),'MR1'!$A$6:$N$133,14,FALSE),0)</f>
        <v>0</v>
      </c>
      <c r="Z49" s="65">
        <f>_xlfn.IFNA(VLOOKUP(CONCATENATE($Z$5,$B49,$C49),BEV!$A$6:$N$124,14,FALSE),0)</f>
        <v>0</v>
      </c>
      <c r="AA49" s="65">
        <f>_xlfn.IFNA(VLOOKUP(CONCATENATE($AA$5,$B49,$C49),'SER2'!$A$6:$N$135,14,FALSE),0)</f>
        <v>0</v>
      </c>
      <c r="AB49" s="65">
        <f>_xlfn.IFNA(VLOOKUP(CONCATENATE($AC$5,$B49,$C49),VIR!$A$6:$O$129,14,FALSE),0)</f>
        <v>0</v>
      </c>
      <c r="AC49" s="65">
        <f>_xlfn.IFNA(VLOOKUP(CONCATENATE($AC$5,$B49,$C49),VIR!$A$6:$O$129,14,FALSE),0)</f>
        <v>0</v>
      </c>
      <c r="AD49" s="65" cm="1">
        <f t="array" ref="AD49">_xlfn.IFNA(VLOOKUP(CONCATENATE($AD$5,$B49,$C49),BUP44,AD50:AE61,FALSE),0)</f>
        <v>0</v>
      </c>
      <c r="AE49" s="65">
        <f>_xlfn.IFNA(VLOOKUP(CONCATENATE($AE$5,$B49,$C49),'CAP2'!$A$6:$N$135,14,FALSE),0)</f>
        <v>0</v>
      </c>
      <c r="AF49" s="65">
        <f>_xlfn.IFNA(VLOOKUP(CONCATENATE($AF$5,$B49,$C49),FEST!$A$6:$N$135,14,FALSE),0)</f>
        <v>0</v>
      </c>
      <c r="AG49" s="65">
        <f>_xlfn.IFNA(VLOOKUP(CONCATENATE($AG$5,$B49,$C49),'ESP2'!$A$6:$N$131,14,FALSE),0)</f>
        <v>0</v>
      </c>
      <c r="AH49" s="65">
        <f>_xlfn.IFNA(VLOOKUP(CONCATENATE($AG$5,$B49,$C49),'OG2'!$A$6:$N$131,14,FALSE),0)</f>
        <v>0</v>
      </c>
      <c r="AI49" s="65">
        <f>_xlfn.IFNA(VLOOKUP(CONCATENATE($AI$5,$B49,$C49),'BUN2'!$A$6:$N$134,14,FALSE),0)</f>
        <v>0</v>
      </c>
      <c r="AJ49" s="65">
        <f>_xlfn.IFNA(VLOOKUP(CONCATENATE($AJ$5,$B49,$C49),SC!$A$6:$N$135,14,FALSE),0)</f>
        <v>0</v>
      </c>
      <c r="AK49" s="65">
        <f>_xlfn.IFNA(VLOOKUP(CONCATENATE($AK$5,$B49,$C49),'MR3'!$A$6:$N$133,14,FALSE),0)</f>
        <v>0</v>
      </c>
      <c r="AL49" s="66">
        <f>_xlfn.IFNA(VLOOKUP(CONCATENATE($AK$5,$B49,$C49),BAL!$A$6:$N$133,14,FALSE),0)</f>
        <v>0</v>
      </c>
      <c r="AM49" s="66">
        <f>_xlfn.IFNA(VLOOKUP(CONCATENATE($AM$5,$B49,$C49),'ESP4'!$A$6:$N$135,14,FALSE),0)</f>
        <v>0</v>
      </c>
      <c r="AN49" s="66">
        <f>_xlfn.IFNA(VLOOKUP(CONCATENATE($AN$5,$B49,$C49),'MR2'!$A$6:$N$77,14,FALSE),0)</f>
        <v>0</v>
      </c>
      <c r="AO49" s="66">
        <f>_xlfn.IFNA(VLOOKUP(CONCATENATE($AO$5,$B49,$C49),'BUS4'!$A$6:$N$250,14,FALSE),0)</f>
        <v>0</v>
      </c>
      <c r="AP49" s="66">
        <f>_xlfn.IFNA(VLOOKUP(CONCATENATE($AP$5,$B49,$C49),'Spare '!$A$6:$N$77,14,FALSE),0)</f>
        <v>0</v>
      </c>
      <c r="AQ49" s="66">
        <f>_xlfn.IFNA(VLOOKUP(CONCATENATE($AQ$5,$B49,$C49),SC!$A$6:$O$255,14,FALSE),0)</f>
        <v>0</v>
      </c>
      <c r="AR49" s="66">
        <f>_xlfn.IFNA(VLOOKUP(CONCATENATE($AR$5,$B49,$C49),BAL!$A$6:$N$134,14,FALSE),0)</f>
        <v>0</v>
      </c>
      <c r="AS49" s="66">
        <f>_xlfn.IFNA(VLOOKUP(CONCATENATE($AS$5,$B49,$C49),'MR2'!$A$6:$N$135,14,FALSE),0)</f>
        <v>0</v>
      </c>
      <c r="AT49" s="66"/>
      <c r="AU49" s="398"/>
      <c r="AV49" s="67"/>
      <c r="AW49" s="63"/>
    </row>
    <row r="50" spans="1:49" x14ac:dyDescent="0.3">
      <c r="A50" s="830"/>
      <c r="B50" s="84"/>
      <c r="C50" s="22"/>
      <c r="D50" s="22"/>
      <c r="E50" s="22"/>
      <c r="F50" s="23"/>
      <c r="G50" s="24"/>
      <c r="H50" s="21">
        <f t="shared" si="6"/>
        <v>0</v>
      </c>
      <c r="I50" s="25">
        <f t="shared" si="7"/>
        <v>0</v>
      </c>
      <c r="J50" s="24">
        <f t="shared" si="8"/>
        <v>5</v>
      </c>
      <c r="K50" s="65">
        <f>_xlfn.IFNA(VLOOKUP(CONCATENATE($K$5,$B50,$C50),'CAP1'!$A$6:$N$107,14,FALSE),0)</f>
        <v>0</v>
      </c>
      <c r="L50" s="65">
        <f>_xlfn.IFNA(VLOOKUP(CONCATENATE($L$5,$B50,$C50),'ESP1'!$A$6:$N$135,14,FALSE),0)</f>
        <v>0</v>
      </c>
      <c r="M50" s="65">
        <f>_xlfn.IFNA(VLOOKUP(CONCATENATE($M$5,$B50,$C50),WEST!$A$6:$N$95,14,FALSE),0)</f>
        <v>0</v>
      </c>
      <c r="N50" s="65">
        <f>_xlfn.IFNA(VLOOKUP(CONCATENATE($N$5,$B50,$C50),MUR!$A$6:$N$95,14,FALSE),0)</f>
        <v>0</v>
      </c>
      <c r="O50" s="65">
        <f>_xlfn.IFNA(VLOOKUP(CONCATENATE($O$5,$B50,$C50),'SER1'!$A$6:$N$110,14,FALSE),0)</f>
        <v>0</v>
      </c>
      <c r="P50" s="65">
        <f>_xlfn.IFNA(VLOOKUP(CONCATENATE($P$5,$B50,$C50),'BUS1'!$A$6:$N$135,14,FALSE),0)</f>
        <v>0</v>
      </c>
      <c r="Q50" s="65">
        <f>_xlfn.IFNA(VLOOKUP(CONCATENATE($Q$5,$B50,$C50),DARD!$A$6:$N$133,14,FALSE),0)</f>
        <v>0</v>
      </c>
      <c r="R50" s="65">
        <f>_xlfn.IFNA(VLOOKUP(CONCATENATE($R$5,$B50,$C50),'BUS2'!F51,FALSE),0)</f>
        <v>0</v>
      </c>
      <c r="S50" s="65">
        <f>_xlfn.IFNA(VLOOKUP(CONCATENATE($S$5,$B50,$C50),'OG1'!$A$6:$N$56,14,FALSE),0)</f>
        <v>0</v>
      </c>
      <c r="T50" s="65">
        <f>_xlfn.IFNA(VLOOKUP(CONCATENATE($T$5,$B50,$C50),'DRY1'!$A$6:$N$135,14,FALSE),0)</f>
        <v>0</v>
      </c>
      <c r="U50" s="65">
        <f>_xlfn.IFNA(VLOOKUP(CONCATENATE($U$5,$B50,$C50),'HO1'!$A$8:$N$135,14,FALSE),0)</f>
        <v>0</v>
      </c>
      <c r="V50" s="65">
        <f>_xlfn.IFNA(VLOOKUP(CONCATENATE($V$5,$B50,$C50),'BUS3'!$A$8:$N$135,14,FALSE),0)</f>
        <v>0</v>
      </c>
      <c r="W50" s="65">
        <f>_xlfn.IFNA(VLOOKUP(CONCATENATE($W$5,$B50,$C50),'DRY2'!$A$6:$N$169,14,FALSE),0)</f>
        <v>0</v>
      </c>
      <c r="X50" s="65">
        <f>_xlfn.IFNA(VLOOKUP(CONCATENATE($X$5,$B50,$C50),'OG2'!$A$6:$N$133,14,FALSE),0)</f>
        <v>0</v>
      </c>
      <c r="Y50" s="65">
        <f>_xlfn.IFNA(VLOOKUP(CONCATENATE($Y$5,$B50,$C50),'MR1'!$A$6:$N$133,14,FALSE),0)</f>
        <v>0</v>
      </c>
      <c r="Z50" s="65">
        <f>_xlfn.IFNA(VLOOKUP(CONCATENATE($Z$5,$B50,$C50),BEV!$A$6:$N$124,14,FALSE),0)</f>
        <v>0</v>
      </c>
      <c r="AA50" s="65">
        <f>_xlfn.IFNA(VLOOKUP(CONCATENATE($AA$5,$B50,$C50),'SER2'!$A$6:$N$135,14,FALSE),0)</f>
        <v>0</v>
      </c>
      <c r="AB50" s="65">
        <f>_xlfn.IFNA(VLOOKUP(CONCATENATE($AC$5,$B50,$C50),VIR!$A$6:$O$129,14,FALSE),0)</f>
        <v>0</v>
      </c>
      <c r="AC50" s="65">
        <f>_xlfn.IFNA(VLOOKUP(CONCATENATE($AC$5,$B50,$C50),VIR!$A$6:$O$129,14,FALSE),0)</f>
        <v>0</v>
      </c>
      <c r="AD50" s="65" cm="1">
        <f t="array" ref="AD50">_xlfn.IFNA(VLOOKUP(CONCATENATE($AD$5,$B50,$C50),BUP45,AD51:AE62,FALSE),0)</f>
        <v>0</v>
      </c>
      <c r="AE50" s="65">
        <f>_xlfn.IFNA(VLOOKUP(CONCATENATE($AE$5,$B50,$C50),'CAP2'!$A$6:$N$135,14,FALSE),0)</f>
        <v>0</v>
      </c>
      <c r="AF50" s="65">
        <f>_xlfn.IFNA(VLOOKUP(CONCATENATE($AF$5,$B50,$C50),FEST!$A$6:$N$135,14,FALSE),0)</f>
        <v>0</v>
      </c>
      <c r="AG50" s="65">
        <f>_xlfn.IFNA(VLOOKUP(CONCATENATE($AG$5,$B50,$C50),'ESP2'!$A$6:$N$131,14,FALSE),0)</f>
        <v>0</v>
      </c>
      <c r="AH50" s="65">
        <f>_xlfn.IFNA(VLOOKUP(CONCATENATE($AG$5,$B50,$C50),'OG2'!$A$6:$N$131,14,FALSE),0)</f>
        <v>0</v>
      </c>
      <c r="AI50" s="65">
        <f>_xlfn.IFNA(VLOOKUP(CONCATENATE($AI$5,$B50,$C50),'BUN2'!$A$6:$N$134,14,FALSE),0)</f>
        <v>0</v>
      </c>
      <c r="AJ50" s="65">
        <f>_xlfn.IFNA(VLOOKUP(CONCATENATE($AJ$5,$B50,$C50),SC!$A$6:$N$135,14,FALSE),0)</f>
        <v>0</v>
      </c>
      <c r="AK50" s="65">
        <f>_xlfn.IFNA(VLOOKUP(CONCATENATE($AK$5,$B50,$C50),'MR3'!$A$6:$N$133,14,FALSE),0)</f>
        <v>0</v>
      </c>
      <c r="AL50" s="66">
        <f>_xlfn.IFNA(VLOOKUP(CONCATENATE($AK$5,$B50,$C50),BAL!$A$6:$N$133,14,FALSE),0)</f>
        <v>0</v>
      </c>
      <c r="AM50" s="66">
        <f>_xlfn.IFNA(VLOOKUP(CONCATENATE($AM$5,$B50,$C50),'ESP4'!$A$6:$N$135,14,FALSE),0)</f>
        <v>0</v>
      </c>
      <c r="AN50" s="66">
        <f>_xlfn.IFNA(VLOOKUP(CONCATENATE($AN$5,$B50,$C50),'MR2'!$A$6:$N$77,14,FALSE),0)</f>
        <v>0</v>
      </c>
      <c r="AO50" s="66">
        <f>_xlfn.IFNA(VLOOKUP(CONCATENATE($AO$5,$B50,$C50),'BUS4'!$A$6:$N$250,14,FALSE),0)</f>
        <v>0</v>
      </c>
      <c r="AP50" s="66">
        <f>_xlfn.IFNA(VLOOKUP(CONCATENATE($AP$5,$B50,$C50),'Spare '!$A$6:$N$77,14,FALSE),0)</f>
        <v>0</v>
      </c>
      <c r="AQ50" s="66">
        <f>_xlfn.IFNA(VLOOKUP(CONCATENATE($AQ$5,$B50,$C50),SC!$A$6:$O$255,14,FALSE),0)</f>
        <v>0</v>
      </c>
      <c r="AR50" s="66">
        <f>_xlfn.IFNA(VLOOKUP(CONCATENATE($AR$5,$B50,$C50),BAL!$A$6:$N$134,14,FALSE),0)</f>
        <v>0</v>
      </c>
      <c r="AS50" s="66">
        <f>_xlfn.IFNA(VLOOKUP(CONCATENATE($AS$5,$B50,$C50),'MR2'!$A$6:$N$135,14,FALSE),0)</f>
        <v>0</v>
      </c>
      <c r="AT50" s="66"/>
      <c r="AU50" s="398"/>
      <c r="AV50" s="67"/>
      <c r="AW50" s="63"/>
    </row>
    <row r="51" spans="1:49" x14ac:dyDescent="0.3">
      <c r="A51" s="830"/>
      <c r="B51" s="84"/>
      <c r="C51" s="22"/>
      <c r="D51" s="22"/>
      <c r="E51" s="22"/>
      <c r="F51" s="23"/>
      <c r="G51" s="24"/>
      <c r="H51" s="21">
        <f t="shared" si="6"/>
        <v>0</v>
      </c>
      <c r="I51" s="25">
        <f t="shared" si="7"/>
        <v>0</v>
      </c>
      <c r="J51" s="24">
        <f t="shared" si="8"/>
        <v>5</v>
      </c>
      <c r="K51" s="65">
        <f>_xlfn.IFNA(VLOOKUP(CONCATENATE($K$5,$B51,$C51),'CAP1'!$A$6:$N$107,14,FALSE),0)</f>
        <v>0</v>
      </c>
      <c r="L51" s="65">
        <f>_xlfn.IFNA(VLOOKUP(CONCATENATE($L$5,$B51,$C51),'ESP1'!$A$6:$N$135,14,FALSE),0)</f>
        <v>0</v>
      </c>
      <c r="M51" s="65">
        <f>_xlfn.IFNA(VLOOKUP(CONCATENATE($M$5,$B51,$C51),WEST!$A$6:$N$95,14,FALSE),0)</f>
        <v>0</v>
      </c>
      <c r="N51" s="65">
        <f>_xlfn.IFNA(VLOOKUP(CONCATENATE($N$5,$B51,$C51),MUR!$A$6:$N$95,14,FALSE),0)</f>
        <v>0</v>
      </c>
      <c r="O51" s="65">
        <f>_xlfn.IFNA(VLOOKUP(CONCATENATE($O$5,$B51,$C51),'SER1'!$A$6:$N$110,14,FALSE),0)</f>
        <v>0</v>
      </c>
      <c r="P51" s="65">
        <f>_xlfn.IFNA(VLOOKUP(CONCATENATE($P$5,$B51,$C51),'BUS1'!$A$6:$N$135,14,FALSE),0)</f>
        <v>0</v>
      </c>
      <c r="Q51" s="65">
        <f>_xlfn.IFNA(VLOOKUP(CONCATENATE($Q$5,$B51,$C51),DARD!$A$6:$N$133,14,FALSE),0)</f>
        <v>0</v>
      </c>
      <c r="R51" s="65">
        <f>_xlfn.IFNA(VLOOKUP(CONCATENATE($R$5,$B51,$C51),'BUS2'!F52,FALSE),0)</f>
        <v>0</v>
      </c>
      <c r="S51" s="65">
        <f>_xlfn.IFNA(VLOOKUP(CONCATENATE($S$5,$B51,$C51),'OG1'!$A$6:$N$56,14,FALSE),0)</f>
        <v>0</v>
      </c>
      <c r="T51" s="65">
        <f>_xlfn.IFNA(VLOOKUP(CONCATENATE($T$5,$B51,$C51),'DRY1'!$A$6:$N$135,14,FALSE),0)</f>
        <v>0</v>
      </c>
      <c r="U51" s="65">
        <f>_xlfn.IFNA(VLOOKUP(CONCATENATE($U$5,$B51,$C51),'HO1'!$A$8:$N$135,14,FALSE),0)</f>
        <v>0</v>
      </c>
      <c r="V51" s="65">
        <f>_xlfn.IFNA(VLOOKUP(CONCATENATE($V$5,$B51,$C51),'BUS3'!$A$8:$N$135,14,FALSE),0)</f>
        <v>0</v>
      </c>
      <c r="W51" s="65">
        <f>_xlfn.IFNA(VLOOKUP(CONCATENATE($W$5,$B51,$C51),'DRY2'!$A$6:$N$169,14,FALSE),0)</f>
        <v>0</v>
      </c>
      <c r="X51" s="65">
        <f>_xlfn.IFNA(VLOOKUP(CONCATENATE($X$5,$B51,$C51),'OG2'!$A$6:$N$133,14,FALSE),0)</f>
        <v>0</v>
      </c>
      <c r="Y51" s="65">
        <f>_xlfn.IFNA(VLOOKUP(CONCATENATE($Y$5,$B51,$C51),'MR1'!$A$6:$N$133,14,FALSE),0)</f>
        <v>0</v>
      </c>
      <c r="Z51" s="65">
        <f>_xlfn.IFNA(VLOOKUP(CONCATENATE($Z$5,$B51,$C51),BEV!$A$6:$N$124,14,FALSE),0)</f>
        <v>0</v>
      </c>
      <c r="AA51" s="65">
        <f>_xlfn.IFNA(VLOOKUP(CONCATENATE($AA$5,$B51,$C51),'SER2'!$A$6:$N$135,14,FALSE),0)</f>
        <v>0</v>
      </c>
      <c r="AB51" s="65">
        <f>_xlfn.IFNA(VLOOKUP(CONCATENATE($AC$5,$B51,$C51),VIR!$A$6:$O$129,14,FALSE),0)</f>
        <v>0</v>
      </c>
      <c r="AC51" s="65">
        <f>_xlfn.IFNA(VLOOKUP(CONCATENATE($AC$5,$B51,$C51),VIR!$A$6:$O$129,14,FALSE),0)</f>
        <v>0</v>
      </c>
      <c r="AD51" s="65" cm="1">
        <f t="array" ref="AD51">_xlfn.IFNA(VLOOKUP(CONCATENATE($AD$5,$B51,$C51),BUP46,AD52:AE63,FALSE),0)</f>
        <v>0</v>
      </c>
      <c r="AE51" s="65">
        <f>_xlfn.IFNA(VLOOKUP(CONCATENATE($AE$5,$B51,$C51),'CAP2'!$A$6:$N$135,14,FALSE),0)</f>
        <v>0</v>
      </c>
      <c r="AF51" s="65">
        <f>_xlfn.IFNA(VLOOKUP(CONCATENATE($AF$5,$B51,$C51),FEST!$A$6:$N$135,14,FALSE),0)</f>
        <v>0</v>
      </c>
      <c r="AG51" s="65">
        <f>_xlfn.IFNA(VLOOKUP(CONCATENATE($AG$5,$B51,$C51),'ESP2'!$A$6:$N$131,14,FALSE),0)</f>
        <v>0</v>
      </c>
      <c r="AH51" s="65">
        <f>_xlfn.IFNA(VLOOKUP(CONCATENATE($AG$5,$B51,$C51),'OG2'!$A$6:$N$131,14,FALSE),0)</f>
        <v>0</v>
      </c>
      <c r="AI51" s="65">
        <f>_xlfn.IFNA(VLOOKUP(CONCATENATE($AI$5,$B51,$C51),'BUN2'!$A$6:$N$134,14,FALSE),0)</f>
        <v>0</v>
      </c>
      <c r="AJ51" s="65">
        <f>_xlfn.IFNA(VLOOKUP(CONCATENATE($AJ$5,$B51,$C51),SC!$A$6:$N$135,14,FALSE),0)</f>
        <v>0</v>
      </c>
      <c r="AK51" s="65">
        <f>_xlfn.IFNA(VLOOKUP(CONCATENATE($AK$5,$B51,$C51),'MR3'!$A$6:$N$133,14,FALSE),0)</f>
        <v>0</v>
      </c>
      <c r="AL51" s="66">
        <f>_xlfn.IFNA(VLOOKUP(CONCATENATE($AK$5,$B51,$C51),BAL!$A$6:$N$133,14,FALSE),0)</f>
        <v>0</v>
      </c>
      <c r="AM51" s="66">
        <f>_xlfn.IFNA(VLOOKUP(CONCATENATE($AM$5,$B51,$C51),'ESP4'!$A$6:$N$135,14,FALSE),0)</f>
        <v>0</v>
      </c>
      <c r="AN51" s="66">
        <f>_xlfn.IFNA(VLOOKUP(CONCATENATE($AN$5,$B51,$C51),'MR2'!$A$6:$N$77,14,FALSE),0)</f>
        <v>0</v>
      </c>
      <c r="AO51" s="66">
        <f>_xlfn.IFNA(VLOOKUP(CONCATENATE($AO$5,$B51,$C51),'BUS4'!$A$6:$N$250,14,FALSE),0)</f>
        <v>0</v>
      </c>
      <c r="AP51" s="66">
        <f>_xlfn.IFNA(VLOOKUP(CONCATENATE($AP$5,$B51,$C51),'Spare '!$A$6:$N$77,14,FALSE),0)</f>
        <v>0</v>
      </c>
      <c r="AQ51" s="420">
        <f>_xlfn.IFNA(VLOOKUP(CONCATENATE($AQ$5,$B51,$C51),SC!$A$6:$O$255,14,FALSE),0)</f>
        <v>0</v>
      </c>
      <c r="AR51" s="66">
        <f>_xlfn.IFNA(VLOOKUP(CONCATENATE($AR$5,$B51,$C51),BAL!$A$6:$N$134,14,FALSE),0)</f>
        <v>0</v>
      </c>
      <c r="AS51" s="66">
        <f>_xlfn.IFNA(VLOOKUP(CONCATENATE($AS$5,$B51,$C51),'MR2'!$A$6:$N$135,14,FALSE),0)</f>
        <v>0</v>
      </c>
      <c r="AT51" s="66"/>
      <c r="AU51" s="398"/>
      <c r="AV51" s="67"/>
      <c r="AW51" s="63"/>
    </row>
    <row r="52" spans="1:49" x14ac:dyDescent="0.3">
      <c r="A52" s="830"/>
      <c r="B52" s="84"/>
      <c r="C52" s="22"/>
      <c r="D52" s="22"/>
      <c r="E52" s="22"/>
      <c r="F52" s="23"/>
      <c r="G52" s="24"/>
      <c r="H52" s="21">
        <f t="shared" si="6"/>
        <v>0</v>
      </c>
      <c r="I52" s="25">
        <f t="shared" si="7"/>
        <v>0</v>
      </c>
      <c r="J52" s="24">
        <f t="shared" si="8"/>
        <v>5</v>
      </c>
      <c r="K52" s="65">
        <f>_xlfn.IFNA(VLOOKUP(CONCATENATE($K$5,$B52,$C52),'CAP1'!$A$6:$N$107,14,FALSE),0)</f>
        <v>0</v>
      </c>
      <c r="L52" s="65">
        <f>_xlfn.IFNA(VLOOKUP(CONCATENATE($L$5,$B52,$C52),'ESP1'!$A$6:$N$135,14,FALSE),0)</f>
        <v>0</v>
      </c>
      <c r="M52" s="65">
        <f>_xlfn.IFNA(VLOOKUP(CONCATENATE($M$5,$B52,$C52),WEST!$A$6:$N$95,14,FALSE),0)</f>
        <v>0</v>
      </c>
      <c r="N52" s="65">
        <f>_xlfn.IFNA(VLOOKUP(CONCATENATE($N$5,$B52,$C52),MUR!$A$6:$N$95,14,FALSE),0)</f>
        <v>0</v>
      </c>
      <c r="O52" s="65">
        <f>_xlfn.IFNA(VLOOKUP(CONCATENATE($O$5,$B52,$C52),'SER1'!$A$6:$N$110,14,FALSE),0)</f>
        <v>0</v>
      </c>
      <c r="P52" s="65">
        <f>_xlfn.IFNA(VLOOKUP(CONCATENATE($P$5,$B52,$C52),'BUS1'!$A$6:$N$135,14,FALSE),0)</f>
        <v>0</v>
      </c>
      <c r="Q52" s="65">
        <f>_xlfn.IFNA(VLOOKUP(CONCATENATE($Q$5,$B52,$C52),DARD!$A$6:$N$133,14,FALSE),0)</f>
        <v>0</v>
      </c>
      <c r="R52" s="65">
        <f>_xlfn.IFNA(VLOOKUP(CONCATENATE($R$5,$B52,$C52),'BUS2'!F53,FALSE),0)</f>
        <v>0</v>
      </c>
      <c r="S52" s="65">
        <f>_xlfn.IFNA(VLOOKUP(CONCATENATE($S$5,$B52,$C52),'OG1'!$A$6:$N$56,14,FALSE),0)</f>
        <v>0</v>
      </c>
      <c r="T52" s="65">
        <f>_xlfn.IFNA(VLOOKUP(CONCATENATE($T$5,$B52,$C52),'DRY1'!$A$6:$N$135,14,FALSE),0)</f>
        <v>0</v>
      </c>
      <c r="U52" s="65">
        <f>_xlfn.IFNA(VLOOKUP(CONCATENATE($U$5,$B52,$C52),'HO1'!$A$8:$N$135,14,FALSE),0)</f>
        <v>0</v>
      </c>
      <c r="V52" s="65">
        <f>_xlfn.IFNA(VLOOKUP(CONCATENATE($V$5,$B52,$C52),'BUS3'!$A$8:$N$135,14,FALSE),0)</f>
        <v>0</v>
      </c>
      <c r="W52" s="65">
        <f>_xlfn.IFNA(VLOOKUP(CONCATENATE($W$5,$B52,$C52),'DRY2'!$A$6:$N$169,14,FALSE),0)</f>
        <v>0</v>
      </c>
      <c r="X52" s="65">
        <f>_xlfn.IFNA(VLOOKUP(CONCATENATE($X$5,$B52,$C52),'OG2'!$A$6:$N$133,14,FALSE),0)</f>
        <v>0</v>
      </c>
      <c r="Y52" s="65">
        <f>_xlfn.IFNA(VLOOKUP(CONCATENATE($Y$5,$B52,$C52),'MR1'!$A$6:$N$133,14,FALSE),0)</f>
        <v>0</v>
      </c>
      <c r="Z52" s="65">
        <f>_xlfn.IFNA(VLOOKUP(CONCATENATE($Z$5,$B52,$C52),BEV!$A$6:$N$124,14,FALSE),0)</f>
        <v>0</v>
      </c>
      <c r="AA52" s="65">
        <f>_xlfn.IFNA(VLOOKUP(CONCATENATE($AA$5,$B52,$C52),'SER2'!$A$6:$N$135,14,FALSE),0)</f>
        <v>0</v>
      </c>
      <c r="AB52" s="65">
        <f>_xlfn.IFNA(VLOOKUP(CONCATENATE($AC$5,$B52,$C52),VIR!$A$6:$O$129,14,FALSE),0)</f>
        <v>0</v>
      </c>
      <c r="AC52" s="65">
        <f>_xlfn.IFNA(VLOOKUP(CONCATENATE($AC$5,$B52,$C52),VIR!$A$6:$O$129,14,FALSE),0)</f>
        <v>0</v>
      </c>
      <c r="AD52" s="65" cm="1">
        <f t="array" ref="AD52">_xlfn.IFNA(VLOOKUP(CONCATENATE($AD$5,$B52,$C52),BUP47,AD53:AE64,FALSE),0)</f>
        <v>0</v>
      </c>
      <c r="AE52" s="65">
        <f>_xlfn.IFNA(VLOOKUP(CONCATENATE($AE$5,$B52,$C52),'CAP2'!$A$6:$N$135,14,FALSE),0)</f>
        <v>0</v>
      </c>
      <c r="AF52" s="65">
        <f>_xlfn.IFNA(VLOOKUP(CONCATENATE($AF$5,$B52,$C52),FEST!$A$6:$N$135,14,FALSE),0)</f>
        <v>0</v>
      </c>
      <c r="AG52" s="65">
        <f>_xlfn.IFNA(VLOOKUP(CONCATENATE($AG$5,$B52,$C52),'ESP2'!$A$6:$N$131,14,FALSE),0)</f>
        <v>0</v>
      </c>
      <c r="AH52" s="65">
        <f>_xlfn.IFNA(VLOOKUP(CONCATENATE($AG$5,$B52,$C52),'OG2'!$A$6:$N$131,14,FALSE),0)</f>
        <v>0</v>
      </c>
      <c r="AI52" s="65">
        <f>_xlfn.IFNA(VLOOKUP(CONCATENATE($AI$5,$B52,$C52),'BUN2'!$A$6:$N$134,14,FALSE),0)</f>
        <v>0</v>
      </c>
      <c r="AJ52" s="65">
        <f>_xlfn.IFNA(VLOOKUP(CONCATENATE($AJ$5,$B52,$C52),SC!$A$6:$N$135,14,FALSE),0)</f>
        <v>0</v>
      </c>
      <c r="AK52" s="65">
        <f>_xlfn.IFNA(VLOOKUP(CONCATENATE($AK$5,$B52,$C52),'MR3'!$A$6:$N$133,14,FALSE),0)</f>
        <v>0</v>
      </c>
      <c r="AL52" s="66">
        <f>_xlfn.IFNA(VLOOKUP(CONCATENATE($AK$5,$B52,$C52),BAL!$A$6:$N$133,14,FALSE),0)</f>
        <v>0</v>
      </c>
      <c r="AM52" s="66">
        <f>_xlfn.IFNA(VLOOKUP(CONCATENATE($AM$5,$B52,$C52),'ESP4'!$A$6:$N$135,14,FALSE),0)</f>
        <v>0</v>
      </c>
      <c r="AN52" s="66">
        <f>_xlfn.IFNA(VLOOKUP(CONCATENATE($AN$5,$B52,$C52),'MR2'!$A$6:$N$77,14,FALSE),0)</f>
        <v>0</v>
      </c>
      <c r="AO52" s="66">
        <f>_xlfn.IFNA(VLOOKUP(CONCATENATE($AO$5,$B52,$C52),'BUS4'!$A$6:$N$250,14,FALSE),0)</f>
        <v>0</v>
      </c>
      <c r="AP52" s="66">
        <f>_xlfn.IFNA(VLOOKUP(CONCATENATE($AP$5,$B52,$C52),'Spare '!$A$6:$N$77,14,FALSE),0)</f>
        <v>0</v>
      </c>
      <c r="AQ52" s="66">
        <f>_xlfn.IFNA(VLOOKUP(CONCATENATE($AQ$5,$B52,$C52),SC!$A$6:$O$135,14,FALSE),0)</f>
        <v>0</v>
      </c>
      <c r="AR52" s="66">
        <f>_xlfn.IFNA(VLOOKUP(CONCATENATE($AR$5,$B52,$C52),BAL!$A$6:$N$134,14,FALSE),0)</f>
        <v>0</v>
      </c>
      <c r="AS52" s="66">
        <f>_xlfn.IFNA(VLOOKUP(CONCATENATE($AS$5,$B52,$C52),'MR2'!$A$6:$N$135,14,FALSE),0)</f>
        <v>0</v>
      </c>
      <c r="AT52" s="66"/>
      <c r="AU52" s="398"/>
      <c r="AV52" s="67"/>
      <c r="AW52" s="63"/>
    </row>
    <row r="53" spans="1:49" x14ac:dyDescent="0.3">
      <c r="A53" s="830"/>
      <c r="B53" s="84"/>
      <c r="C53" s="22"/>
      <c r="D53" s="22"/>
      <c r="E53" s="22"/>
      <c r="F53" s="23"/>
      <c r="G53" s="24"/>
      <c r="H53" s="21">
        <f t="shared" si="6"/>
        <v>0</v>
      </c>
      <c r="I53" s="25">
        <f t="shared" si="7"/>
        <v>0</v>
      </c>
      <c r="J53" s="24">
        <f t="shared" si="8"/>
        <v>5</v>
      </c>
      <c r="K53" s="65">
        <f>_xlfn.IFNA(VLOOKUP(CONCATENATE($K$5,$B53,$C53),'CAP1'!$A$6:$N$107,14,FALSE),0)</f>
        <v>0</v>
      </c>
      <c r="L53" s="65">
        <f>_xlfn.IFNA(VLOOKUP(CONCATENATE($L$5,$B53,$C53),'ESP1'!$A$6:$N$135,14,FALSE),0)</f>
        <v>0</v>
      </c>
      <c r="M53" s="65">
        <f>_xlfn.IFNA(VLOOKUP(CONCATENATE($M$5,$B53,$C53),WEST!$A$6:$N$95,14,FALSE),0)</f>
        <v>0</v>
      </c>
      <c r="N53" s="65">
        <f>_xlfn.IFNA(VLOOKUP(CONCATENATE($N$5,$B53,$C53),MUR!$A$6:$N$95,14,FALSE),0)</f>
        <v>0</v>
      </c>
      <c r="O53" s="65">
        <f>_xlfn.IFNA(VLOOKUP(CONCATENATE($O$5,$B53,$C53),'SER1'!$A$6:$N$110,14,FALSE),0)</f>
        <v>0</v>
      </c>
      <c r="P53" s="65">
        <f>_xlfn.IFNA(VLOOKUP(CONCATENATE($P$5,$B53,$C53),'BUS1'!$A$6:$N$135,14,FALSE),0)</f>
        <v>0</v>
      </c>
      <c r="Q53" s="65">
        <f>_xlfn.IFNA(VLOOKUP(CONCATENATE($Q$5,$B53,$C53),DARD!$A$6:$N$133,14,FALSE),0)</f>
        <v>0</v>
      </c>
      <c r="R53" s="65">
        <f>_xlfn.IFNA(VLOOKUP(CONCATENATE($R$5,$B53,$C53),'BUS2'!F54,FALSE),0)</f>
        <v>0</v>
      </c>
      <c r="S53" s="65">
        <f>_xlfn.IFNA(VLOOKUP(CONCATENATE($S$5,$B53,$C53),'OG1'!$A$6:$N$56,14,FALSE),0)</f>
        <v>0</v>
      </c>
      <c r="T53" s="65">
        <f>_xlfn.IFNA(VLOOKUP(CONCATENATE($T$5,$B53,$C53),'DRY1'!$A$6:$N$135,14,FALSE),0)</f>
        <v>0</v>
      </c>
      <c r="U53" s="65">
        <f>_xlfn.IFNA(VLOOKUP(CONCATENATE($U$5,$B53,$C53),'HO1'!$A$8:$N$135,14,FALSE),0)</f>
        <v>0</v>
      </c>
      <c r="V53" s="65">
        <f>_xlfn.IFNA(VLOOKUP(CONCATENATE($V$5,$B53,$C53),'BUS3'!$A$8:$N$135,14,FALSE),0)</f>
        <v>0</v>
      </c>
      <c r="W53" s="65">
        <f>_xlfn.IFNA(VLOOKUP(CONCATENATE($W$5,$B53,$C53),'DRY2'!$A$6:$N$169,14,FALSE),0)</f>
        <v>0</v>
      </c>
      <c r="X53" s="65">
        <f>_xlfn.IFNA(VLOOKUP(CONCATENATE($X$5,$B53,$C53),'OG2'!$A$6:$N$133,14,FALSE),0)</f>
        <v>0</v>
      </c>
      <c r="Y53" s="65">
        <f>_xlfn.IFNA(VLOOKUP(CONCATENATE($Y$5,$B53,$C53),'MR1'!$A$6:$N$133,14,FALSE),0)</f>
        <v>0</v>
      </c>
      <c r="Z53" s="65">
        <f>_xlfn.IFNA(VLOOKUP(CONCATENATE($Z$5,$B53,$C53),BEV!$A$6:$N$124,14,FALSE),0)</f>
        <v>0</v>
      </c>
      <c r="AA53" s="65">
        <f>_xlfn.IFNA(VLOOKUP(CONCATENATE($AA$5,$B53,$C53),'SER2'!$A$6:$N$135,14,FALSE),0)</f>
        <v>0</v>
      </c>
      <c r="AB53" s="65">
        <f>_xlfn.IFNA(VLOOKUP(CONCATENATE($AC$5,$B53,$C53),VIR!$A$6:$O$129,14,FALSE),0)</f>
        <v>0</v>
      </c>
      <c r="AC53" s="65">
        <f>_xlfn.IFNA(VLOOKUP(CONCATENATE($AC$5,$B53,$C53),VIR!$A$6:$O$129,14,FALSE),0)</f>
        <v>0</v>
      </c>
      <c r="AD53" s="65" cm="1">
        <f t="array" ref="AD53">_xlfn.IFNA(VLOOKUP(CONCATENATE($AD$5,$B53,$C53),BUP48,AD54:AE65,FALSE),0)</f>
        <v>0</v>
      </c>
      <c r="AE53" s="65">
        <f>_xlfn.IFNA(VLOOKUP(CONCATENATE($AE$5,$B53,$C53),'CAP2'!$A$6:$N$135,14,FALSE),0)</f>
        <v>0</v>
      </c>
      <c r="AF53" s="65">
        <f>_xlfn.IFNA(VLOOKUP(CONCATENATE($AF$5,$B53,$C53),FEST!$A$6:$N$135,14,FALSE),0)</f>
        <v>0</v>
      </c>
      <c r="AG53" s="65">
        <f>_xlfn.IFNA(VLOOKUP(CONCATENATE($AG$5,$B53,$C53),'ESP2'!$A$6:$N$131,14,FALSE),0)</f>
        <v>0</v>
      </c>
      <c r="AH53" s="65">
        <f>_xlfn.IFNA(VLOOKUP(CONCATENATE($AG$5,$B53,$C53),'OG2'!$A$6:$N$131,14,FALSE),0)</f>
        <v>0</v>
      </c>
      <c r="AI53" s="65">
        <f>_xlfn.IFNA(VLOOKUP(CONCATENATE($AI$5,$B53,$C53),'BUN2'!$A$6:$N$134,14,FALSE),0)</f>
        <v>0</v>
      </c>
      <c r="AJ53" s="65">
        <f>_xlfn.IFNA(VLOOKUP(CONCATENATE($AJ$5,$B53,$C53),SC!$A$6:$N$135,14,FALSE),0)</f>
        <v>0</v>
      </c>
      <c r="AK53" s="65">
        <f>_xlfn.IFNA(VLOOKUP(CONCATENATE($AK$5,$B53,$C53),'MR3'!$A$6:$N$133,14,FALSE),0)</f>
        <v>0</v>
      </c>
      <c r="AL53" s="66">
        <f>_xlfn.IFNA(VLOOKUP(CONCATENATE($AK$5,$B53,$C53),BAL!$A$6:$N$133,14,FALSE),0)</f>
        <v>0</v>
      </c>
      <c r="AM53" s="66">
        <f>_xlfn.IFNA(VLOOKUP(CONCATENATE($AM$5,$B53,$C53),'ESP4'!$A$6:$N$135,14,FALSE),0)</f>
        <v>0</v>
      </c>
      <c r="AN53" s="66">
        <f>_xlfn.IFNA(VLOOKUP(CONCATENATE($AN$5,$B53,$C53),'MR2'!$A$6:$N$77,14,FALSE),0)</f>
        <v>0</v>
      </c>
      <c r="AO53" s="66">
        <f>_xlfn.IFNA(VLOOKUP(CONCATENATE($AO$5,$B53,$C53),'BUS4'!$A$6:$N$250,14,FALSE),0)</f>
        <v>0</v>
      </c>
      <c r="AP53" s="66"/>
      <c r="AQ53" s="66"/>
      <c r="AR53" s="66">
        <f>_xlfn.IFNA(VLOOKUP(CONCATENATE($AR$5,$B53,$C53),BAL!$A$6:$N$134,14,FALSE),0)</f>
        <v>0</v>
      </c>
      <c r="AS53" s="66">
        <f>_xlfn.IFNA(VLOOKUP(CONCATENATE($AS$5,$B53,$C53),'MR2'!$A$6:$N$135,14,FALSE),0)</f>
        <v>0</v>
      </c>
      <c r="AT53" s="66"/>
      <c r="AU53" s="398"/>
      <c r="AV53" s="67"/>
      <c r="AW53" s="63"/>
    </row>
    <row r="54" spans="1:49" x14ac:dyDescent="0.3">
      <c r="A54" s="830"/>
      <c r="B54" s="84"/>
      <c r="C54" s="22"/>
      <c r="D54" s="22"/>
      <c r="E54" s="22"/>
      <c r="F54" s="23"/>
      <c r="G54" s="24"/>
      <c r="H54" s="21">
        <f t="shared" si="6"/>
        <v>0</v>
      </c>
      <c r="I54" s="25">
        <f t="shared" si="7"/>
        <v>0</v>
      </c>
      <c r="J54" s="24">
        <f t="shared" si="8"/>
        <v>5</v>
      </c>
      <c r="K54" s="65">
        <f>_xlfn.IFNA(VLOOKUP(CONCATENATE($K$5,$B54,$C54),'CAP1'!$A$6:$N$107,14,FALSE),0)</f>
        <v>0</v>
      </c>
      <c r="L54" s="65">
        <f>_xlfn.IFNA(VLOOKUP(CONCATENATE($L$5,$B54,$C54),'ESP1'!$A$6:$N$135,14,FALSE),0)</f>
        <v>0</v>
      </c>
      <c r="M54" s="65">
        <f>_xlfn.IFNA(VLOOKUP(CONCATENATE($M$5,$B54,$C54),WEST!$A$6:$N$95,14,FALSE),0)</f>
        <v>0</v>
      </c>
      <c r="N54" s="65">
        <f>_xlfn.IFNA(VLOOKUP(CONCATENATE($N$5,$B54,$C54),MUR!$A$6:$L$131,14,FALSE),0)</f>
        <v>0</v>
      </c>
      <c r="O54" s="65">
        <f>_xlfn.IFNA(VLOOKUP(CONCATENATE($O$5,$B54,$C54),'SER1'!$A$6:$N$110,14,FALSE),0)</f>
        <v>0</v>
      </c>
      <c r="P54" s="65">
        <f>_xlfn.IFNA(VLOOKUP(CONCATENATE($P$5,$B54,$C54),'BUS1'!$A$6:$N$135,14,FALSE),0)</f>
        <v>0</v>
      </c>
      <c r="Q54" s="65">
        <f>_xlfn.IFNA(VLOOKUP(CONCATENATE($Q$5,$B54,$C54),DARD!$A$6:$N$133,14,FALSE),0)</f>
        <v>0</v>
      </c>
      <c r="R54" s="65">
        <f>_xlfn.IFNA(VLOOKUP(CONCATENATE($R$5,$B54,$C54),'BUS2'!F55,FALSE),0)</f>
        <v>0</v>
      </c>
      <c r="S54" s="65">
        <f>_xlfn.IFNA(VLOOKUP(CONCATENATE($S$5,$B54,$C54),'OG1'!$A$6:$N$56,14,FALSE),0)</f>
        <v>0</v>
      </c>
      <c r="T54" s="65">
        <f>_xlfn.IFNA(VLOOKUP(CONCATENATE($T$5,$B54,$C54),'DRY1'!$A$6:$N$135,14,FALSE),0)</f>
        <v>0</v>
      </c>
      <c r="U54" s="65">
        <f>_xlfn.IFNA(VLOOKUP(CONCATENATE($U$5,$B54,$C54),'HO1'!$A$8:$N$135,14,FALSE),0)</f>
        <v>0</v>
      </c>
      <c r="V54" s="65">
        <f>_xlfn.IFNA(VLOOKUP(CONCATENATE($V$5,$B54,$C54),'BUS3'!$A$8:$N$135,14,FALSE),0)</f>
        <v>0</v>
      </c>
      <c r="W54" s="65">
        <f>_xlfn.IFNA(VLOOKUP(CONCATENATE($W$5,$B54,$C54),'DRY2'!$A$6:$N$169,14,FALSE),0)</f>
        <v>0</v>
      </c>
      <c r="X54" s="65">
        <f>_xlfn.IFNA(VLOOKUP(CONCATENATE($X$5,$B54,$C54),'OG2'!$A$6:$N$133,14,FALSE),0)</f>
        <v>0</v>
      </c>
      <c r="Y54" s="65">
        <f>_xlfn.IFNA(VLOOKUP(CONCATENATE($Y$5,$B54,$C54),'MR1'!$A$6:$N$133,14,FALSE),0)</f>
        <v>0</v>
      </c>
      <c r="Z54" s="65">
        <f>_xlfn.IFNA(VLOOKUP(CONCATENATE($Z$5,$B54,$C54),BEV!$A$6:$N$124,14,FALSE),0)</f>
        <v>0</v>
      </c>
      <c r="AA54" s="65">
        <f>_xlfn.IFNA(VLOOKUP(CONCATENATE($AA$5,$B54,$C54),'SER2'!$A$6:$N$135,14,FALSE),0)</f>
        <v>0</v>
      </c>
      <c r="AB54" s="65">
        <f>_xlfn.IFNA(VLOOKUP(CONCATENATE($AC$5,$B54,$C54),VIR!$A$6:$O$129,14,FALSE),0)</f>
        <v>0</v>
      </c>
      <c r="AC54" s="65">
        <f>_xlfn.IFNA(VLOOKUP(CONCATENATE($AC$5,$B54,$C54),VIR!$A$6:$O$129,14,FALSE),0)</f>
        <v>0</v>
      </c>
      <c r="AD54" s="65" cm="1">
        <f t="array" ref="AD54">_xlfn.IFNA(VLOOKUP(CONCATENATE($AD$5,$B54,$C54),BUP49,AD55:AE66,FALSE),0)</f>
        <v>0</v>
      </c>
      <c r="AE54" s="65">
        <f>_xlfn.IFNA(VLOOKUP(CONCATENATE($AE$5,$B54,$C54),'CAP2'!$A$6:$N$135,14,FALSE),0)</f>
        <v>0</v>
      </c>
      <c r="AF54" s="65">
        <f>_xlfn.IFNA(VLOOKUP(CONCATENATE($AF$5,$B54,$C54),FEST!$A$6:$N$135,14,FALSE),0)</f>
        <v>0</v>
      </c>
      <c r="AG54" s="65">
        <f>_xlfn.IFNA(VLOOKUP(CONCATENATE($AG$5,$B54,$C54),'ESP2'!$A$6:$N$131,14,FALSE),0)</f>
        <v>0</v>
      </c>
      <c r="AH54" s="65">
        <f>_xlfn.IFNA(VLOOKUP(CONCATENATE($AG$5,$B54,$C54),'OG2'!$A$6:$N$131,14,FALSE),0)</f>
        <v>0</v>
      </c>
      <c r="AI54" s="65">
        <f>_xlfn.IFNA(VLOOKUP(CONCATENATE($AI$5,$B54,$C54),'BUN2'!$A$6:$N$134,14,FALSE),0)</f>
        <v>0</v>
      </c>
      <c r="AJ54" s="65">
        <f>_xlfn.IFNA(VLOOKUP(CONCATENATE($AJ$5,$B54,$C54),SC!$A$6:$N$135,14,FALSE),0)</f>
        <v>0</v>
      </c>
      <c r="AK54" s="65">
        <f>_xlfn.IFNA(VLOOKUP(CONCATENATE($AK$5,$B54,$C54),'MR3'!$A$6:$N$133,14,FALSE),0)</f>
        <v>0</v>
      </c>
      <c r="AL54" s="66">
        <f>_xlfn.IFNA(VLOOKUP(CONCATENATE($AK$5,$B54,$C54),BAL!$A$6:$N$133,14,FALSE),0)</f>
        <v>0</v>
      </c>
      <c r="AM54" s="66">
        <f>_xlfn.IFNA(VLOOKUP(CONCATENATE($AM$5,$B54,$C54),'ESP4'!$A$6:$N$135,14,FALSE),0)</f>
        <v>0</v>
      </c>
      <c r="AN54" s="66">
        <f>_xlfn.IFNA(VLOOKUP(CONCATENATE($AN$5,$B54,$C54),'MR2'!$A$6:$N$77,14,FALSE),0)</f>
        <v>0</v>
      </c>
      <c r="AO54" s="66">
        <f>_xlfn.IFNA(VLOOKUP(CONCATENATE($AO$5,$B54,$C54),'BUS4'!$A$6:$N$250,14,FALSE),0)</f>
        <v>0</v>
      </c>
      <c r="AP54" s="66"/>
      <c r="AQ54" s="66"/>
      <c r="AR54" s="66">
        <f>_xlfn.IFNA(VLOOKUP(CONCATENATE($AR$5,$B54,$C54),BAL!$A$6:$N$134,14,FALSE),0)</f>
        <v>0</v>
      </c>
      <c r="AS54" s="66">
        <f>_xlfn.IFNA(VLOOKUP(CONCATENATE($AS$5,$B54,$C54),'MR2'!$A$6:$N$135,14,FALSE),0)</f>
        <v>0</v>
      </c>
      <c r="AT54" s="66"/>
      <c r="AU54" s="398"/>
      <c r="AV54" s="67"/>
      <c r="AW54" s="63"/>
    </row>
    <row r="55" spans="1:49" x14ac:dyDescent="0.3">
      <c r="A55" s="830"/>
      <c r="B55" s="84"/>
      <c r="C55" s="22"/>
      <c r="D55" s="22"/>
      <c r="E55" s="22"/>
      <c r="F55" s="23"/>
      <c r="G55" s="24"/>
      <c r="H55" s="21">
        <f t="shared" si="6"/>
        <v>0</v>
      </c>
      <c r="I55" s="25">
        <f t="shared" si="7"/>
        <v>0</v>
      </c>
      <c r="J55" s="24">
        <f t="shared" si="8"/>
        <v>5</v>
      </c>
      <c r="K55" s="65">
        <f>_xlfn.IFNA(VLOOKUP(CONCATENATE($K$5,$B55,$C55),'CAP1'!$A$6:$N$107,14,FALSE),0)</f>
        <v>0</v>
      </c>
      <c r="L55" s="65">
        <f>_xlfn.IFNA(VLOOKUP(CONCATENATE($L$5,$B55,$C55),'ESP1'!$A$6:$N$135,14,FALSE),0)</f>
        <v>0</v>
      </c>
      <c r="M55" s="65">
        <f>_xlfn.IFNA(VLOOKUP(CONCATENATE($M$5,$B55,$C55),WEST!$A$6:$N$95,14,FALSE),0)</f>
        <v>0</v>
      </c>
      <c r="N55" s="65">
        <f>_xlfn.IFNA(VLOOKUP(CONCATENATE($N$5,$B55,$C55),MUR!$A$6:$L$131,14,FALSE),0)</f>
        <v>0</v>
      </c>
      <c r="O55" s="65">
        <f>_xlfn.IFNA(VLOOKUP(CONCATENATE($O$5,$B55,$C55),'SER1'!$A$6:$N$110,14,FALSE),0)</f>
        <v>0</v>
      </c>
      <c r="P55" s="65">
        <f>_xlfn.IFNA(VLOOKUP(CONCATENATE($P$5,$B55,$C55),'BUS1'!$A$6:$N$135,14,FALSE),0)</f>
        <v>0</v>
      </c>
      <c r="Q55" s="65">
        <f>_xlfn.IFNA(VLOOKUP(CONCATENATE($Q$5,$B55,$C55),DARD!$A$6:$N$133,14,FALSE),0)</f>
        <v>0</v>
      </c>
      <c r="R55" s="65">
        <f>_xlfn.IFNA(VLOOKUP(CONCATENATE($R$5,$B55,$C55),'BUS2'!F56,FALSE),0)</f>
        <v>0</v>
      </c>
      <c r="S55" s="65">
        <f>_xlfn.IFNA(VLOOKUP(CONCATENATE($S$5,$B55,$C55),'OG1'!$A$6:$N$56,14,FALSE),0)</f>
        <v>0</v>
      </c>
      <c r="T55" s="65">
        <f>_xlfn.IFNA(VLOOKUP(CONCATENATE($T$5,$B55,$C55),'DRY1'!$A$6:$N$135,14,FALSE),0)</f>
        <v>0</v>
      </c>
      <c r="U55" s="65">
        <f>_xlfn.IFNA(VLOOKUP(CONCATENATE($U$5,$B55,$C55),'HO1'!$A$8:$N$135,14,FALSE),0)</f>
        <v>0</v>
      </c>
      <c r="V55" s="65">
        <f>_xlfn.IFNA(VLOOKUP(CONCATENATE($V$5,$B55,$C55),'BUS3'!$A$8:$N$135,14,FALSE),0)</f>
        <v>0</v>
      </c>
      <c r="W55" s="65">
        <f>_xlfn.IFNA(VLOOKUP(CONCATENATE($W$5,$B55,$C55),'DRY2'!$A$6:$N$169,14,FALSE),0)</f>
        <v>0</v>
      </c>
      <c r="X55" s="65">
        <f>_xlfn.IFNA(VLOOKUP(CONCATENATE($X$5,$B55,$C55),'OG2'!$A$6:$N$133,14,FALSE),0)</f>
        <v>0</v>
      </c>
      <c r="Y55" s="65">
        <f>_xlfn.IFNA(VLOOKUP(CONCATENATE($Y$5,$B55,$C55),'MR1'!$A$6:$N$133,14,FALSE),0)</f>
        <v>0</v>
      </c>
      <c r="Z55" s="65">
        <f>_xlfn.IFNA(VLOOKUP(CONCATENATE($Z$5,$B55,$C55),BEV!$A$6:$N$124,14,FALSE),0)</f>
        <v>0</v>
      </c>
      <c r="AA55" s="65">
        <f>_xlfn.IFNA(VLOOKUP(CONCATENATE($AA$5,$B55,$C55),'SER2'!$A$6:$N$135,14,FALSE),0)</f>
        <v>0</v>
      </c>
      <c r="AB55" s="65">
        <f>_xlfn.IFNA(VLOOKUP(CONCATENATE($AC$5,$B55,$C55),VIR!$A$6:$O$129,14,FALSE),0)</f>
        <v>0</v>
      </c>
      <c r="AC55" s="65">
        <f>_xlfn.IFNA(VLOOKUP(CONCATENATE($AC$5,$B55,$C55),VIR!$A$6:$O$129,14,FALSE),0)</f>
        <v>0</v>
      </c>
      <c r="AD55" s="65" cm="1">
        <f t="array" ref="AD55">_xlfn.IFNA(VLOOKUP(CONCATENATE($AD$5,$B55,$C55),BUP50,AD56:AE67,FALSE),0)</f>
        <v>0</v>
      </c>
      <c r="AE55" s="65">
        <f>_xlfn.IFNA(VLOOKUP(CONCATENATE($AE$5,$B55,$C55),'CAP2'!$A$6:$N$135,14,FALSE),0)</f>
        <v>0</v>
      </c>
      <c r="AF55" s="65">
        <f>_xlfn.IFNA(VLOOKUP(CONCATENATE($AF$5,$B55,$C55),FEST!$A$6:$N$135,14,FALSE),0)</f>
        <v>0</v>
      </c>
      <c r="AG55" s="65">
        <f>_xlfn.IFNA(VLOOKUP(CONCATENATE($AG$5,$B55,$C55),'ESP2'!$A$6:$N$131,14,FALSE),0)</f>
        <v>0</v>
      </c>
      <c r="AH55" s="65">
        <f>_xlfn.IFNA(VLOOKUP(CONCATENATE($AG$5,$B55,$C55),'OG2'!$A$6:$N$131,14,FALSE),0)</f>
        <v>0</v>
      </c>
      <c r="AI55" s="65">
        <f>_xlfn.IFNA(VLOOKUP(CONCATENATE($AI$5,$B55,$C55),'BUN2'!$A$6:$N$134,14,FALSE),0)</f>
        <v>0</v>
      </c>
      <c r="AJ55" s="65">
        <f>_xlfn.IFNA(VLOOKUP(CONCATENATE($AJ$5,$B55,$C55),SC!$A$6:$N$135,14,FALSE),0)</f>
        <v>0</v>
      </c>
      <c r="AK55" s="65">
        <f>_xlfn.IFNA(VLOOKUP(CONCATENATE($AK$5,$B55,$C55),'MR3'!$A$6:$N$133,14,FALSE),0)</f>
        <v>0</v>
      </c>
      <c r="AL55" s="66">
        <f>_xlfn.IFNA(VLOOKUP(CONCATENATE($AK$5,$B55,$C55),BAL!$A$6:$N$133,14,FALSE),0)</f>
        <v>0</v>
      </c>
      <c r="AM55" s="66">
        <f>_xlfn.IFNA(VLOOKUP(CONCATENATE($AM$5,$B55,$C55),'ESP4'!$A$6:$N$135,14,FALSE),0)</f>
        <v>0</v>
      </c>
      <c r="AN55" s="66">
        <f>_xlfn.IFNA(VLOOKUP(CONCATENATE($AN$5,$B55,$C55),'MR2'!$A$6:$N$77,14,FALSE),0)</f>
        <v>0</v>
      </c>
      <c r="AO55" s="66">
        <f>_xlfn.IFNA(VLOOKUP(CONCATENATE($AO$5,$B55,$C55),'BUS4'!$A$6:$N$250,14,FALSE),0)</f>
        <v>0</v>
      </c>
      <c r="AP55" s="66"/>
      <c r="AQ55" s="66"/>
      <c r="AR55" s="66">
        <f>_xlfn.IFNA(VLOOKUP(CONCATENATE($AR$5,$B55,$C55),BAL!$A$6:$N$134,14,FALSE),0)</f>
        <v>0</v>
      </c>
      <c r="AS55" s="66">
        <f>_xlfn.IFNA(VLOOKUP(CONCATENATE($AS$5,$B55,$C55),'MR2'!$A$6:$N$135,14,FALSE),0)</f>
        <v>0</v>
      </c>
      <c r="AT55" s="66"/>
      <c r="AU55" s="398"/>
      <c r="AV55" s="67"/>
      <c r="AW55" s="63"/>
    </row>
    <row r="56" spans="1:49" x14ac:dyDescent="0.3">
      <c r="A56" s="830"/>
      <c r="B56" s="84"/>
      <c r="C56" s="22"/>
      <c r="D56" s="22"/>
      <c r="E56" s="22"/>
      <c r="F56" s="23"/>
      <c r="G56" s="24"/>
      <c r="H56" s="21">
        <f t="shared" si="6"/>
        <v>0</v>
      </c>
      <c r="I56" s="25">
        <f t="shared" si="7"/>
        <v>0</v>
      </c>
      <c r="J56" s="24">
        <f t="shared" si="8"/>
        <v>5</v>
      </c>
      <c r="K56" s="65">
        <f>_xlfn.IFNA(VLOOKUP(CONCATENATE($K$5,$B56,$C56),'CAP1'!$A$6:$N$107,14,FALSE),0)</f>
        <v>0</v>
      </c>
      <c r="L56" s="65">
        <f>_xlfn.IFNA(VLOOKUP(CONCATENATE($L$5,$B56,$C56),'ESP1'!$A$6:$N$135,14,FALSE),0)</f>
        <v>0</v>
      </c>
      <c r="M56" s="65">
        <f>_xlfn.IFNA(VLOOKUP(CONCATENATE($M$5,$B56,$C56),WEST!$A$6:$N$95,14,FALSE),0)</f>
        <v>0</v>
      </c>
      <c r="N56" s="65">
        <f>_xlfn.IFNA(VLOOKUP(CONCATENATE($N$5,$B56,$C56),MUR!$A$6:$L$131,14,FALSE),0)</f>
        <v>0</v>
      </c>
      <c r="O56" s="65">
        <f>_xlfn.IFNA(VLOOKUP(CONCATENATE($O$5,$B56,$C56),'SER1'!$A$6:$N$110,14,FALSE),0)</f>
        <v>0</v>
      </c>
      <c r="P56" s="65">
        <f>_xlfn.IFNA(VLOOKUP(CONCATENATE($P$5,$B56,$C56),'BUS1'!$A$6:$N$135,14,FALSE),0)</f>
        <v>0</v>
      </c>
      <c r="Q56" s="65">
        <f>_xlfn.IFNA(VLOOKUP(CONCATENATE($Q$5,$B56,$C56),DARD!$A$6:$N$133,14,FALSE),0)</f>
        <v>0</v>
      </c>
      <c r="R56" s="65">
        <f>_xlfn.IFNA(VLOOKUP(CONCATENATE($R$5,$B56,$C56),'BUS2'!F57,FALSE),0)</f>
        <v>0</v>
      </c>
      <c r="S56" s="65">
        <f>_xlfn.IFNA(VLOOKUP(CONCATENATE($S$5,$B56,$C56),'OG1'!$A$6:$N$56,14,FALSE),0)</f>
        <v>0</v>
      </c>
      <c r="T56" s="65">
        <f>_xlfn.IFNA(VLOOKUP(CONCATENATE($T$5,$B56,$C56),'DRY1'!$A$6:$N$135,14,FALSE),0)</f>
        <v>0</v>
      </c>
      <c r="U56" s="65">
        <f>_xlfn.IFNA(VLOOKUP(CONCATENATE($U$5,$B56,$C56),'HO1'!$A$8:$N$135,14,FALSE),0)</f>
        <v>0</v>
      </c>
      <c r="V56" s="65">
        <f>_xlfn.IFNA(VLOOKUP(CONCATENATE($V$5,$B56,$C56),'BUS3'!$A$8:$N$135,14,FALSE),0)</f>
        <v>0</v>
      </c>
      <c r="W56" s="65">
        <f>_xlfn.IFNA(VLOOKUP(CONCATENATE($W$5,$B56,$C56),'DRY2'!$A$6:$N$169,14,FALSE),0)</f>
        <v>0</v>
      </c>
      <c r="X56" s="65">
        <f>_xlfn.IFNA(VLOOKUP(CONCATENATE($X$5,$B56,$C56),'OG2'!$A$6:$N$133,14,FALSE),0)</f>
        <v>0</v>
      </c>
      <c r="Y56" s="65">
        <f>_xlfn.IFNA(VLOOKUP(CONCATENATE($Y$5,$B56,$C56),'MR1'!$A$6:$N$133,14,FALSE),0)</f>
        <v>0</v>
      </c>
      <c r="Z56" s="65">
        <f>_xlfn.IFNA(VLOOKUP(CONCATENATE($Z$5,$B56,$C56),BEV!$A$6:$N$124,14,FALSE),0)</f>
        <v>0</v>
      </c>
      <c r="AA56" s="65">
        <f>_xlfn.IFNA(VLOOKUP(CONCATENATE($AA$5,$B56,$C56),'SER2'!$A$6:$N$135,14,FALSE),0)</f>
        <v>0</v>
      </c>
      <c r="AB56" s="65">
        <f>_xlfn.IFNA(VLOOKUP(CONCATENATE($AC$5,$B56,$C56),VIR!$A$6:$O$129,14,FALSE),0)</f>
        <v>0</v>
      </c>
      <c r="AC56" s="65">
        <f>_xlfn.IFNA(VLOOKUP(CONCATENATE($AC$5,$B56,$C56),VIR!$A$6:$O$129,14,FALSE),0)</f>
        <v>0</v>
      </c>
      <c r="AD56" s="65" cm="1">
        <f t="array" ref="AD56">_xlfn.IFNA(VLOOKUP(CONCATENATE($AD$5,$B56,$C56),BUP51,AD57:AE68,FALSE),0)</f>
        <v>0</v>
      </c>
      <c r="AE56" s="65">
        <f>_xlfn.IFNA(VLOOKUP(CONCATENATE($AE$5,$B56,$C56),'CAP2'!$A$6:$N$135,14,FALSE),0)</f>
        <v>0</v>
      </c>
      <c r="AF56" s="65">
        <f>_xlfn.IFNA(VLOOKUP(CONCATENATE($AF$5,$B56,$C56),FEST!$A$6:$N$135,14,FALSE),0)</f>
        <v>0</v>
      </c>
      <c r="AG56" s="65">
        <f>_xlfn.IFNA(VLOOKUP(CONCATENATE($AG$5,$B56,$C56),'ESP2'!$A$6:$N$131,14,FALSE),0)</f>
        <v>0</v>
      </c>
      <c r="AH56" s="65">
        <f>_xlfn.IFNA(VLOOKUP(CONCATENATE($AG$5,$B56,$C56),'OG2'!$A$6:$N$131,14,FALSE),0)</f>
        <v>0</v>
      </c>
      <c r="AI56" s="65">
        <f>_xlfn.IFNA(VLOOKUP(CONCATENATE($AI$5,$B56,$C56),'BUN2'!$A$6:$N$134,14,FALSE),0)</f>
        <v>0</v>
      </c>
      <c r="AJ56" s="65">
        <f>_xlfn.IFNA(VLOOKUP(CONCATENATE($AJ$5,$B56,$C56),SC!$A$6:$N$135,14,FALSE),0)</f>
        <v>0</v>
      </c>
      <c r="AK56" s="65">
        <f>_xlfn.IFNA(VLOOKUP(CONCATENATE($AK$5,$B56,$C56),'MR3'!$A$6:$N$133,14,FALSE),0)</f>
        <v>0</v>
      </c>
      <c r="AL56" s="66">
        <f>_xlfn.IFNA(VLOOKUP(CONCATENATE($AK$5,$B56,$C56),BAL!$A$6:$N$133,14,FALSE),0)</f>
        <v>0</v>
      </c>
      <c r="AM56" s="66">
        <f>_xlfn.IFNA(VLOOKUP(CONCATENATE($AM$5,$B56,$C56),'ESP4'!$A$6:$N$135,14,FALSE),0)</f>
        <v>0</v>
      </c>
      <c r="AN56" s="66">
        <f>_xlfn.IFNA(VLOOKUP(CONCATENATE($AN$5,$B56,$C56),'MR2'!$A$6:$N$77,14,FALSE),0)</f>
        <v>0</v>
      </c>
      <c r="AO56" s="66">
        <f>_xlfn.IFNA(VLOOKUP(CONCATENATE($AO$5,$B56,$C56),'BUS4'!$A$6:$N$250,14,FALSE),0)</f>
        <v>0</v>
      </c>
      <c r="AP56" s="66"/>
      <c r="AQ56" s="66"/>
      <c r="AR56" s="66">
        <f>_xlfn.IFNA(VLOOKUP(CONCATENATE($AR$5,$B56,$C56),BAL!$A$6:$N$134,14,FALSE),0)</f>
        <v>0</v>
      </c>
      <c r="AS56" s="66">
        <f>_xlfn.IFNA(VLOOKUP(CONCATENATE($AS$5,$B56,$C56),'MR2'!$A$6:$N$135,14,FALSE),0)</f>
        <v>0</v>
      </c>
      <c r="AT56" s="66"/>
      <c r="AU56" s="398"/>
      <c r="AV56" s="67"/>
      <c r="AW56" s="63"/>
    </row>
    <row r="57" spans="1:49" x14ac:dyDescent="0.3">
      <c r="A57" s="830"/>
      <c r="B57" s="84"/>
      <c r="C57" s="22"/>
      <c r="D57" s="22"/>
      <c r="E57" s="22"/>
      <c r="F57" s="23"/>
      <c r="G57" s="24"/>
      <c r="H57" s="21">
        <f t="shared" si="6"/>
        <v>0</v>
      </c>
      <c r="I57" s="25">
        <f t="shared" si="7"/>
        <v>0</v>
      </c>
      <c r="J57" s="24">
        <f t="shared" si="8"/>
        <v>5</v>
      </c>
      <c r="K57" s="65">
        <f>_xlfn.IFNA(VLOOKUP(CONCATENATE($K$5,$B57,$C57),'CAP1'!$A$6:$N$107,14,FALSE),0)</f>
        <v>0</v>
      </c>
      <c r="L57" s="65">
        <f>_xlfn.IFNA(VLOOKUP(CONCATENATE($L$5,$B57,$C57),'ESP1'!$A$6:$N$135,14,FALSE),0)</f>
        <v>0</v>
      </c>
      <c r="M57" s="65">
        <f>_xlfn.IFNA(VLOOKUP(CONCATENATE($M$5,$B57,$C57),WEST!$A$6:$N$95,14,FALSE),0)</f>
        <v>0</v>
      </c>
      <c r="N57" s="65">
        <f>_xlfn.IFNA(VLOOKUP(CONCATENATE($N$5,$B57,$C57),MUR!$A$6:$L$131,14,FALSE),0)</f>
        <v>0</v>
      </c>
      <c r="O57" s="65">
        <f>_xlfn.IFNA(VLOOKUP(CONCATENATE($O$5,$B57,$C57),'SER1'!$A$6:$N$110,14,FALSE),0)</f>
        <v>0</v>
      </c>
      <c r="P57" s="65">
        <f>_xlfn.IFNA(VLOOKUP(CONCATENATE($P$5,$B57,$C57),'BUS1'!$A$6:$N$135,14,FALSE),0)</f>
        <v>0</v>
      </c>
      <c r="Q57" s="65">
        <f>_xlfn.IFNA(VLOOKUP(CONCATENATE($Q$5,$B57,$C57),DARD!$A$6:$N$133,14,FALSE),0)</f>
        <v>0</v>
      </c>
      <c r="R57" s="65">
        <f>_xlfn.IFNA(VLOOKUP(CONCATENATE($R$5,$B57,$C57),'BUS2'!F58,FALSE),0)</f>
        <v>0</v>
      </c>
      <c r="S57" s="65">
        <f>_xlfn.IFNA(VLOOKUP(CONCATENATE($S$5,$B57,$C57),'OG1'!$A$6:$N$56,14,FALSE),0)</f>
        <v>0</v>
      </c>
      <c r="T57" s="65">
        <f>_xlfn.IFNA(VLOOKUP(CONCATENATE($T$5,$B57,$C57),'DRY1'!$A$6:$N$135,14,FALSE),0)</f>
        <v>0</v>
      </c>
      <c r="U57" s="65">
        <f>_xlfn.IFNA(VLOOKUP(CONCATENATE($U$5,$B57,$C57),'HO1'!$A$8:$N$135,14,FALSE),0)</f>
        <v>0</v>
      </c>
      <c r="V57" s="65">
        <f>_xlfn.IFNA(VLOOKUP(CONCATENATE($V$5,$B57,$C57),'BUS3'!$A$8:$N$135,14,FALSE),0)</f>
        <v>0</v>
      </c>
      <c r="W57" s="65">
        <f>_xlfn.IFNA(VLOOKUP(CONCATENATE($W$5,$B57,$C57),'DRY2'!$A$6:$N$169,14,FALSE),0)</f>
        <v>0</v>
      </c>
      <c r="X57" s="65">
        <f>_xlfn.IFNA(VLOOKUP(CONCATENATE($X$5,$B57,$C57),'OG2'!$A$6:$N$133,14,FALSE),0)</f>
        <v>0</v>
      </c>
      <c r="Y57" s="65">
        <f>_xlfn.IFNA(VLOOKUP(CONCATENATE($Y$5,$B57,$C57),'MR1'!$A$6:$N$133,14,FALSE),0)</f>
        <v>0</v>
      </c>
      <c r="Z57" s="65">
        <f>_xlfn.IFNA(VLOOKUP(CONCATENATE($Z$5,$B57,$C57),BEV!$A$6:$N$124,14,FALSE),0)</f>
        <v>0</v>
      </c>
      <c r="AA57" s="65">
        <f>_xlfn.IFNA(VLOOKUP(CONCATENATE($AA$5,$B57,$C57),'SER2'!$A$6:$N$135,14,FALSE),0)</f>
        <v>0</v>
      </c>
      <c r="AB57" s="65">
        <f>_xlfn.IFNA(VLOOKUP(CONCATENATE($AC$5,$B57,$C57),VIR!$A$6:$O$129,14,FALSE),0)</f>
        <v>0</v>
      </c>
      <c r="AC57" s="65">
        <f>_xlfn.IFNA(VLOOKUP(CONCATENATE($AC$5,$B57,$C57),VIR!$A$6:$O$129,14,FALSE),0)</f>
        <v>0</v>
      </c>
      <c r="AD57" s="65" cm="1">
        <f t="array" ref="AD57">_xlfn.IFNA(VLOOKUP(CONCATENATE($AD$5,$B57,$C57),BUP52,AD58:AE69,FALSE),0)</f>
        <v>0</v>
      </c>
      <c r="AE57" s="65">
        <f>_xlfn.IFNA(VLOOKUP(CONCATENATE($AE$5,$B57,$C57),'CAP2'!$A$6:$N$135,14,FALSE),0)</f>
        <v>0</v>
      </c>
      <c r="AF57" s="65">
        <f>_xlfn.IFNA(VLOOKUP(CONCATENATE($AF$5,$B57,$C57),FEST!$A$6:$N$135,14,FALSE),0)</f>
        <v>0</v>
      </c>
      <c r="AG57" s="65">
        <f>_xlfn.IFNA(VLOOKUP(CONCATENATE($AG$5,$B57,$C57),'ESP2'!$A$6:$N$131,14,FALSE),0)</f>
        <v>0</v>
      </c>
      <c r="AH57" s="65">
        <f>_xlfn.IFNA(VLOOKUP(CONCATENATE($AG$5,$B57,$C57),'OG2'!$A$6:$N$131,14,FALSE),0)</f>
        <v>0</v>
      </c>
      <c r="AI57" s="65">
        <f>_xlfn.IFNA(VLOOKUP(CONCATENATE($AI$5,$B57,$C57),'BUN2'!$A$6:$N$134,14,FALSE),0)</f>
        <v>0</v>
      </c>
      <c r="AJ57" s="65">
        <f>_xlfn.IFNA(VLOOKUP(CONCATENATE($AJ$5,$B57,$C57),SC!$A$6:$N$135,14,FALSE),0)</f>
        <v>0</v>
      </c>
      <c r="AK57" s="65">
        <f>_xlfn.IFNA(VLOOKUP(CONCATENATE($AK$5,$B57,$C57),'MR3'!$A$6:$N$133,14,FALSE),0)</f>
        <v>0</v>
      </c>
      <c r="AL57" s="66">
        <f>_xlfn.IFNA(VLOOKUP(CONCATENATE($AK$5,$B57,$C57),BAL!$A$6:$N$133,14,FALSE),0)</f>
        <v>0</v>
      </c>
      <c r="AM57" s="66">
        <f>_xlfn.IFNA(VLOOKUP(CONCATENATE($AM$5,$B57,$C57),'ESP4'!$A$6:$N$135,14,FALSE),0)</f>
        <v>0</v>
      </c>
      <c r="AN57" s="66">
        <f>_xlfn.IFNA(VLOOKUP(CONCATENATE($AN$5,$B57,$C57),'MR2'!$A$6:$N$77,14,FALSE),0)</f>
        <v>0</v>
      </c>
      <c r="AO57" s="66">
        <f>_xlfn.IFNA(VLOOKUP(CONCATENATE($AO$5,$B57,$C57),'BUS4'!$A$6:$N$250,14,FALSE),0)</f>
        <v>0</v>
      </c>
      <c r="AP57" s="66">
        <f>_xlfn.IFNA(VLOOKUP(CONCATENATE($AP$5,$B57,$C57),'CAP2'!$A$6:$N$77,14,FALSE),0)</f>
        <v>0</v>
      </c>
      <c r="AQ57" s="66">
        <f>_xlfn.IFNA(VLOOKUP(CONCATENATE($AQ$5,$B57,$C57),'DRY2'!$A$6:$O$130,14,FALSE),0)</f>
        <v>0</v>
      </c>
      <c r="AR57" s="66">
        <f>_xlfn.IFNA(VLOOKUP(CONCATENATE($AR$5,$B57,$C57),BAL!$A$6:$N$134,14,FALSE),0)</f>
        <v>0</v>
      </c>
      <c r="AS57" s="66">
        <f>_xlfn.IFNA(VLOOKUP(CONCATENATE($AS$5,$B57,$C57),'MR2'!$A$6:$N$135,14,FALSE),0)</f>
        <v>0</v>
      </c>
      <c r="AT57" s="66">
        <f>_xlfn.IFNA(VLOOKUP(CONCATENATE($AT$5,$B57,$C57),'MR1'!$A$6:$N$135,14,FALSE),0)</f>
        <v>0</v>
      </c>
      <c r="AU57" s="398"/>
      <c r="AV57" s="67">
        <f>_xlfn.IFNA(VLOOKUP(CONCATENATE($AV$5,$B57,$C57),'BUS4'!$A$6:$N$135,14,FALSE),0)</f>
        <v>0</v>
      </c>
      <c r="AW57" s="63"/>
    </row>
    <row r="58" spans="1:49" x14ac:dyDescent="0.3">
      <c r="A58" s="830"/>
      <c r="B58" s="84"/>
      <c r="C58" s="22"/>
      <c r="D58" s="22"/>
      <c r="E58" s="22"/>
      <c r="F58" s="23"/>
      <c r="G58" s="24"/>
      <c r="H58" s="21">
        <f t="shared" si="6"/>
        <v>0</v>
      </c>
      <c r="I58" s="25">
        <f t="shared" si="7"/>
        <v>0</v>
      </c>
      <c r="J58" s="24">
        <f t="shared" si="8"/>
        <v>5</v>
      </c>
      <c r="K58" s="65">
        <f>_xlfn.IFNA(VLOOKUP(CONCATENATE($K$5,$B58,$C58),'CAP1'!$A$6:$N$107,14,FALSE),0)</f>
        <v>0</v>
      </c>
      <c r="L58" s="65">
        <f>_xlfn.IFNA(VLOOKUP(CONCATENATE($L$5,$B58,$C58),'ESP1'!$A$6:$N$135,14,FALSE),0)</f>
        <v>0</v>
      </c>
      <c r="M58" s="65">
        <f>_xlfn.IFNA(VLOOKUP(CONCATENATE($M$5,$B58,$C58),WEST!$A$6:$N$95,14,FALSE),0)</f>
        <v>0</v>
      </c>
      <c r="N58" s="65">
        <f>_xlfn.IFNA(VLOOKUP(CONCATENATE($N$5,$B58,$C58),MUR!$A$6:$L$131,14,FALSE),0)</f>
        <v>0</v>
      </c>
      <c r="O58" s="65">
        <f>_xlfn.IFNA(VLOOKUP(CONCATENATE($O$5,$B58,$C58),'SER1'!$A$6:$N$110,14,FALSE),0)</f>
        <v>0</v>
      </c>
      <c r="P58" s="65">
        <f>_xlfn.IFNA(VLOOKUP(CONCATENATE($P$5,$B58,$C58),'BUS1'!$A$6:$N$135,14,FALSE),0)</f>
        <v>0</v>
      </c>
      <c r="Q58" s="65">
        <f>_xlfn.IFNA(VLOOKUP(CONCATENATE($Q$5,$B58,$C58),DARD!$A$6:$N$133,14,FALSE),0)</f>
        <v>0</v>
      </c>
      <c r="R58" s="65">
        <f>_xlfn.IFNA(VLOOKUP(CONCATENATE($R$5,$B58,$C58),'BUS2'!F59,FALSE),0)</f>
        <v>0</v>
      </c>
      <c r="S58" s="65">
        <f>_xlfn.IFNA(VLOOKUP(CONCATENATE($S$5,$B58,$C58),'OG1'!$A$6:$N$56,14,FALSE),0)</f>
        <v>0</v>
      </c>
      <c r="T58" s="65">
        <f>_xlfn.IFNA(VLOOKUP(CONCATENATE($T$5,$B58,$C58),'DRY1'!$A$6:$N$135,14,FALSE),0)</f>
        <v>0</v>
      </c>
      <c r="U58" s="65">
        <f>_xlfn.IFNA(VLOOKUP(CONCATENATE($U$5,$B58,$C58),'HO1'!$A$8:$N$135,14,FALSE),0)</f>
        <v>0</v>
      </c>
      <c r="V58" s="65">
        <f>_xlfn.IFNA(VLOOKUP(CONCATENATE($V$5,$B58,$C58),'BUS3'!$A$8:$N$135,14,FALSE),0)</f>
        <v>0</v>
      </c>
      <c r="W58" s="65">
        <f>_xlfn.IFNA(VLOOKUP(CONCATENATE($W$5,$B58,$C58),'DRY2'!$A$6:$N$169,14,FALSE),0)</f>
        <v>0</v>
      </c>
      <c r="X58" s="65">
        <f>_xlfn.IFNA(VLOOKUP(CONCATENATE($X$5,$B58,$C58),'OG2'!$A$6:$N$133,14,FALSE),0)</f>
        <v>0</v>
      </c>
      <c r="Y58" s="65">
        <f>_xlfn.IFNA(VLOOKUP(CONCATENATE($Y$5,$B58,$C58),'MR1'!$A$6:$N$133,14,FALSE),0)</f>
        <v>0</v>
      </c>
      <c r="Z58" s="65">
        <f>_xlfn.IFNA(VLOOKUP(CONCATENATE($Z$5,$B58,$C58),BEV!$A$6:$N$124,14,FALSE),0)</f>
        <v>0</v>
      </c>
      <c r="AA58" s="65">
        <f>_xlfn.IFNA(VLOOKUP(CONCATENATE($AA$5,$B58,$C58),'SER2'!$A$6:$N$135,14,FALSE),0)</f>
        <v>0</v>
      </c>
      <c r="AB58" s="65">
        <f>_xlfn.IFNA(VLOOKUP(CONCATENATE($AC$5,$B58,$C58),VIR!$A$6:$O$129,14,FALSE),0)</f>
        <v>0</v>
      </c>
      <c r="AC58" s="65">
        <f>_xlfn.IFNA(VLOOKUP(CONCATENATE($AC$5,$B58,$C58),VIR!$A$6:$O$129,14,FALSE),0)</f>
        <v>0</v>
      </c>
      <c r="AD58" s="65" cm="1">
        <f t="array" ref="AD58">_xlfn.IFNA(VLOOKUP(CONCATENATE($AD$5,$B58,$C58),BUP53,AD59:AE70,FALSE),0)</f>
        <v>0</v>
      </c>
      <c r="AE58" s="65">
        <f>_xlfn.IFNA(VLOOKUP(CONCATENATE($AE$5,$B58,$C58),'CAP2'!$A$6:$N$135,14,FALSE),0)</f>
        <v>0</v>
      </c>
      <c r="AF58" s="65">
        <f>_xlfn.IFNA(VLOOKUP(CONCATENATE($AF$5,$B58,$C58),FEST!$A$6:$N$135,14,FALSE),0)</f>
        <v>0</v>
      </c>
      <c r="AG58" s="65">
        <f>_xlfn.IFNA(VLOOKUP(CONCATENATE($AG$5,$B58,$C58),'ESP2'!$A$6:$N$131,14,FALSE),0)</f>
        <v>0</v>
      </c>
      <c r="AH58" s="65">
        <f>_xlfn.IFNA(VLOOKUP(CONCATENATE($AG$5,$B58,$C58),'OG2'!$A$6:$N$131,14,FALSE),0)</f>
        <v>0</v>
      </c>
      <c r="AI58" s="65">
        <f>_xlfn.IFNA(VLOOKUP(CONCATENATE($AI$5,$B58,$C58),'BUN2'!$A$6:$N$134,14,FALSE),0)</f>
        <v>0</v>
      </c>
      <c r="AJ58" s="65">
        <f>_xlfn.IFNA(VLOOKUP(CONCATENATE($AJ$5,$B58,$C58),SC!$A$6:$N$135,14,FALSE),0)</f>
        <v>0</v>
      </c>
      <c r="AK58" s="65">
        <f>_xlfn.IFNA(VLOOKUP(CONCATENATE($AK$5,$B58,$C58),'MR3'!$A$6:$N$133,14,FALSE),0)</f>
        <v>0</v>
      </c>
      <c r="AL58" s="66">
        <f>_xlfn.IFNA(VLOOKUP(CONCATENATE($AK$5,$B58,$C58),BAL!$A$6:$N$133,14,FALSE),0)</f>
        <v>0</v>
      </c>
      <c r="AM58" s="66">
        <f>_xlfn.IFNA(VLOOKUP(CONCATENATE($AM$5,$B58,$C58),'ESP4'!$A$6:$N$135,14,FALSE),0)</f>
        <v>0</v>
      </c>
      <c r="AN58" s="66">
        <f>_xlfn.IFNA(VLOOKUP(CONCATENATE($AN$5,$B58,$C58),'MR2'!$A$6:$N$77,14,FALSE),0)</f>
        <v>0</v>
      </c>
      <c r="AO58" s="66">
        <f>_xlfn.IFNA(VLOOKUP(CONCATENATE($AO$5,$B58,$C58),'BUS4'!$A$6:$N$250,14,FALSE),0)</f>
        <v>0</v>
      </c>
      <c r="AP58" s="66">
        <f>_xlfn.IFNA(VLOOKUP(CONCATENATE($AP$5,$B58,$C58),'CAP2'!$A$6:$N$77,14,FALSE),0)</f>
        <v>0</v>
      </c>
      <c r="AQ58" s="66">
        <f>_xlfn.IFNA(VLOOKUP(CONCATENATE($AQ$5,$B58,$C58),'DRY2'!$A$6:$O$130,14,FALSE),0)</f>
        <v>0</v>
      </c>
      <c r="AR58" s="66">
        <f>_xlfn.IFNA(VLOOKUP(CONCATENATE($AR$5,$B58,$C58),BAL!$A$6:$N$134,14,FALSE),0)</f>
        <v>0</v>
      </c>
      <c r="AS58" s="66">
        <f>_xlfn.IFNA(VLOOKUP(CONCATENATE($AS$5,$B58,$C58),'MR2'!$A$6:$N$135,14,FALSE),0)</f>
        <v>0</v>
      </c>
      <c r="AT58" s="66">
        <f>_xlfn.IFNA(VLOOKUP(CONCATENATE($AT$5,$B58,$C58),'MR1'!$A$6:$N$135,14,FALSE),0)</f>
        <v>0</v>
      </c>
      <c r="AU58" s="398"/>
      <c r="AV58" s="67">
        <f>_xlfn.IFNA(VLOOKUP(CONCATENATE($AV$5,$B58,$C58),'BUS4'!$A$6:$N$135,14,FALSE),0)</f>
        <v>0</v>
      </c>
      <c r="AW58" s="63"/>
    </row>
    <row r="59" spans="1:49" x14ac:dyDescent="0.3">
      <c r="A59" s="830"/>
      <c r="B59" s="84"/>
      <c r="C59" s="22"/>
      <c r="D59" s="22"/>
      <c r="E59" s="22"/>
      <c r="F59" s="23"/>
      <c r="G59" s="24"/>
      <c r="H59" s="21">
        <f t="shared" ref="H59:H67" si="9">COUNTIF(K59:AV59,"&gt;0")</f>
        <v>0</v>
      </c>
      <c r="I59" s="25">
        <f t="shared" ref="I59:I67" si="10">SUM(K59:AV59)</f>
        <v>0</v>
      </c>
      <c r="J59" s="24">
        <f t="shared" ref="J59:J67" si="11">RANK(I59,$I$6:$I$69)</f>
        <v>5</v>
      </c>
      <c r="K59" s="65">
        <f>_xlfn.IFNA(VLOOKUP(CONCATENATE($K$5,$B59,$C59),'CAP1'!$A$6:$N$107,14,FALSE),0)</f>
        <v>0</v>
      </c>
      <c r="L59" s="65">
        <f>_xlfn.IFNA(VLOOKUP(CONCATENATE($L$5,$B59,$C59),'ESP1'!$A$6:$N$135,14,FALSE),0)</f>
        <v>0</v>
      </c>
      <c r="M59" s="65">
        <f>_xlfn.IFNA(VLOOKUP(CONCATENATE($M$5,$B59,$C59),WEST!$A$6:$N$95,14,FALSE),0)</f>
        <v>0</v>
      </c>
      <c r="N59" s="65">
        <f>_xlfn.IFNA(VLOOKUP(CONCATENATE($N$5,$B59,$C59),MUR!$A$6:$L$131,14,FALSE),0)</f>
        <v>0</v>
      </c>
      <c r="O59" s="65">
        <f>_xlfn.IFNA(VLOOKUP(CONCATENATE($O$5,$B59,$C59),'SER1'!$A$6:$N$110,14,FALSE),0)</f>
        <v>0</v>
      </c>
      <c r="P59" s="65">
        <f>_xlfn.IFNA(VLOOKUP(CONCATENATE($P$5,$B59,$C59),'BUS1'!$A$6:$N$135,14,FALSE),0)</f>
        <v>0</v>
      </c>
      <c r="Q59" s="65">
        <f>_xlfn.IFNA(VLOOKUP(CONCATENATE($Q$5,$B59,$C59),DARD!$A$6:$N$133,14,FALSE),0)</f>
        <v>0</v>
      </c>
      <c r="R59" s="65">
        <f>_xlfn.IFNA(VLOOKUP(CONCATENATE($R$5,$B59,$C59),'BUS2'!F60,FALSE),0)</f>
        <v>0</v>
      </c>
      <c r="S59" s="65">
        <f>_xlfn.IFNA(VLOOKUP(CONCATENATE($S$5,$B59,$C59),'OG1'!$A$6:$N$56,14,FALSE),0)</f>
        <v>0</v>
      </c>
      <c r="T59" s="65">
        <f>_xlfn.IFNA(VLOOKUP(CONCATENATE($T$5,$B59,$C59),'DRY1'!$A$6:$N$135,14,FALSE),0)</f>
        <v>0</v>
      </c>
      <c r="U59" s="65">
        <f>_xlfn.IFNA(VLOOKUP(CONCATENATE($U$5,$B59,$C59),'HO1'!$A$8:$N$135,14,FALSE),0)</f>
        <v>0</v>
      </c>
      <c r="V59" s="65">
        <f>_xlfn.IFNA(VLOOKUP(CONCATENATE($V$5,$B59,$C59),'BUS3'!$A$8:$N$135,14,FALSE),0)</f>
        <v>0</v>
      </c>
      <c r="W59" s="65">
        <f>_xlfn.IFNA(VLOOKUP(CONCATENATE($W$5,$B59,$C59),'DRY2'!$A$6:$N$169,14,FALSE),0)</f>
        <v>0</v>
      </c>
      <c r="X59" s="65">
        <f>_xlfn.IFNA(VLOOKUP(CONCATENATE($X$5,$B59,$C59),'OG2'!$A$6:$N$133,14,FALSE),0)</f>
        <v>0</v>
      </c>
      <c r="Y59" s="65">
        <f>_xlfn.IFNA(VLOOKUP(CONCATENATE($Y$5,$B59,$C59),'MR1'!$A$6:$N$133,14,FALSE),0)</f>
        <v>0</v>
      </c>
      <c r="Z59" s="65">
        <f>_xlfn.IFNA(VLOOKUP(CONCATENATE($Z$5,$B59,$C59),BEV!$A$6:$N$124,14,FALSE),0)</f>
        <v>0</v>
      </c>
      <c r="AA59" s="65">
        <f>_xlfn.IFNA(VLOOKUP(CONCATENATE($AA$5,$B59,$C59),'SER2'!$A$6:$N$135,14,FALSE),0)</f>
        <v>0</v>
      </c>
      <c r="AB59" s="65"/>
      <c r="AC59" s="65">
        <f>_xlfn.IFNA(VLOOKUP(CONCATENATE($AC$5,$B59,$C59),VIR!$A$6:$O$129,14,FALSE),0)</f>
        <v>0</v>
      </c>
      <c r="AD59" s="65" cm="1">
        <f t="array" ref="AD59">_xlfn.IFNA(VLOOKUP(CONCATENATE($AD$5,$B59,$C59),BUP54,AD60:AE71,FALSE),0)</f>
        <v>0</v>
      </c>
      <c r="AE59" s="65">
        <f>_xlfn.IFNA(VLOOKUP(CONCATENATE($AE$5,$B59,$C59),'CAP2'!$A$6:$N$135,14,FALSE),0)</f>
        <v>0</v>
      </c>
      <c r="AF59" s="65">
        <f>_xlfn.IFNA(VLOOKUP(CONCATENATE($AF$5,$B59,$C59),FEST!$A$6:$N$135,14,FALSE),0)</f>
        <v>0</v>
      </c>
      <c r="AG59" s="65">
        <f>_xlfn.IFNA(VLOOKUP(CONCATENATE($AG$5,$B59,$C59),'ESP2'!$A$6:$N$131,14,FALSE),0)</f>
        <v>0</v>
      </c>
      <c r="AH59" s="65">
        <f>_xlfn.IFNA(VLOOKUP(CONCATENATE($AG$5,$B59,$C59),'OG2'!$A$6:$N$131,14,FALSE),0)</f>
        <v>0</v>
      </c>
      <c r="AI59" s="65">
        <f>_xlfn.IFNA(VLOOKUP(CONCATENATE($AI$5,$B59,$C59),'BUN2'!$A$6:$N$134,14,FALSE),0)</f>
        <v>0</v>
      </c>
      <c r="AJ59" s="65">
        <f>_xlfn.IFNA(VLOOKUP(CONCATENATE($AJ$5,$B59,$C59),SC!$A$6:$N$135,14,FALSE),0)</f>
        <v>0</v>
      </c>
      <c r="AK59" s="65">
        <f>_xlfn.IFNA(VLOOKUP(CONCATENATE($AK$5,$B59,$C59),'MR3'!$A$6:$N$133,14,FALSE),0)</f>
        <v>0</v>
      </c>
      <c r="AL59" s="66">
        <f>_xlfn.IFNA(VLOOKUP(CONCATENATE($AK$5,$B59,$C59),BAL!$A$6:$N$133,14,FALSE),0)</f>
        <v>0</v>
      </c>
      <c r="AM59" s="66">
        <f>_xlfn.IFNA(VLOOKUP(CONCATENATE($AM$5,$B59,$C59),'ESP4'!$A$6:$N$135,14,FALSE),0)</f>
        <v>0</v>
      </c>
      <c r="AN59" s="66">
        <f>_xlfn.IFNA(VLOOKUP(CONCATENATE($AN$5,$B59,$C59),'MR2'!$A$6:$N$77,14,FALSE),0)</f>
        <v>0</v>
      </c>
      <c r="AO59" s="66">
        <f>_xlfn.IFNA(VLOOKUP(CONCATENATE($AO$5,$B59,$C59),'BUS4'!$A$6:$N$250,14,FALSE),0)</f>
        <v>0</v>
      </c>
      <c r="AP59" s="66">
        <f>_xlfn.IFNA(VLOOKUP(CONCATENATE($AP$5,$B59,$C59),'CAP2'!$A$6:$N$77,14,FALSE),0)</f>
        <v>0</v>
      </c>
      <c r="AQ59" s="66">
        <f>_xlfn.IFNA(VLOOKUP(CONCATENATE($AQ$5,$B59,$C59),'DRY2'!$A$6:$O$130,14,FALSE),0)</f>
        <v>0</v>
      </c>
      <c r="AR59" s="66">
        <f>_xlfn.IFNA(VLOOKUP(CONCATENATE($AR$5,$B59,$C59),BAL!$A$6:$N$134,14,FALSE),0)</f>
        <v>0</v>
      </c>
      <c r="AS59" s="66">
        <f>_xlfn.IFNA(VLOOKUP(CONCATENATE($AS$5,$B59,$C59),SC!$A$6:$O$135,14,FALSE),0)</f>
        <v>0</v>
      </c>
      <c r="AT59" s="66">
        <f>_xlfn.IFNA(VLOOKUP(CONCATENATE($AT$5,$B59,$C59),'MR1'!$A$6:$N$135,14,FALSE),0)</f>
        <v>0</v>
      </c>
      <c r="AU59" s="398"/>
      <c r="AV59" s="67">
        <f>_xlfn.IFNA(VLOOKUP(CONCATENATE($AV$5,$B59,$C59),'BUS4'!$A$6:$N$135,14,FALSE),0)</f>
        <v>0</v>
      </c>
      <c r="AW59" s="63"/>
    </row>
    <row r="60" spans="1:49" x14ac:dyDescent="0.3">
      <c r="A60" s="830"/>
      <c r="B60" s="84"/>
      <c r="C60" s="22"/>
      <c r="D60" s="22"/>
      <c r="E60" s="22"/>
      <c r="F60" s="23"/>
      <c r="G60" s="24"/>
      <c r="H60" s="21">
        <f t="shared" si="9"/>
        <v>0</v>
      </c>
      <c r="I60" s="25">
        <f t="shared" si="10"/>
        <v>0</v>
      </c>
      <c r="J60" s="24">
        <f t="shared" si="11"/>
        <v>5</v>
      </c>
      <c r="K60" s="65">
        <f>_xlfn.IFNA(VLOOKUP(CONCATENATE($K$5,$B60,$C60),'CAP1'!$A$6:$N$107,14,FALSE),0)</f>
        <v>0</v>
      </c>
      <c r="L60" s="65">
        <f>_xlfn.IFNA(VLOOKUP(CONCATENATE($L$5,$B60,$C60),'ESP1'!$A$6:$N$135,14,FALSE),0)</f>
        <v>0</v>
      </c>
      <c r="M60" s="65">
        <f>_xlfn.IFNA(VLOOKUP(CONCATENATE($M$5,$B60,$C60),WEST!$A$6:$N$95,14,FALSE),0)</f>
        <v>0</v>
      </c>
      <c r="N60" s="65">
        <f>_xlfn.IFNA(VLOOKUP(CONCATENATE($N$5,$B60,$C60),MUR!$A$6:$L$131,14,FALSE),0)</f>
        <v>0</v>
      </c>
      <c r="O60" s="65">
        <f>_xlfn.IFNA(VLOOKUP(CONCATENATE($O$5,$B60,$C60),'SER1'!$A$6:$N$110,14,FALSE),0)</f>
        <v>0</v>
      </c>
      <c r="P60" s="65">
        <f>_xlfn.IFNA(VLOOKUP(CONCATENATE($P$5,$B60,$C60),'BUS1'!$A$6:$N$135,14,FALSE),0)</f>
        <v>0</v>
      </c>
      <c r="Q60" s="65">
        <f>_xlfn.IFNA(VLOOKUP(CONCATENATE($Q$5,$B60,$C60),DARD!$A$6:$N$133,14,FALSE),0)</f>
        <v>0</v>
      </c>
      <c r="R60" s="65">
        <f>_xlfn.IFNA(VLOOKUP(CONCATENATE($R$5,$B60,$C60),'BUS2'!F61,FALSE),0)</f>
        <v>0</v>
      </c>
      <c r="S60" s="65">
        <f>_xlfn.IFNA(VLOOKUP(CONCATENATE($S$5,$B60,$C60),'OG1'!$A$6:$N$56,14,FALSE),0)</f>
        <v>0</v>
      </c>
      <c r="T60" s="65">
        <f>_xlfn.IFNA(VLOOKUP(CONCATENATE($T$5,$B60,$C60),'DRY1'!$A$6:$N$135,14,FALSE),0)</f>
        <v>0</v>
      </c>
      <c r="U60" s="65">
        <f>_xlfn.IFNA(VLOOKUP(CONCATENATE($U$5,$B60,$C60),'HO1'!$A$8:$N$135,14,FALSE),0)</f>
        <v>0</v>
      </c>
      <c r="V60" s="65">
        <f>_xlfn.IFNA(VLOOKUP(CONCATENATE($V$5,$B60,$C60),'BUS3'!$A$8:$N$135,14,FALSE),0)</f>
        <v>0</v>
      </c>
      <c r="W60" s="65">
        <f>_xlfn.IFNA(VLOOKUP(CONCATENATE($W$5,$B60,$C60),'DRY2'!$A$6:$N$169,14,FALSE),0)</f>
        <v>0</v>
      </c>
      <c r="X60" s="65">
        <f>_xlfn.IFNA(VLOOKUP(CONCATENATE($X$5,$B60,$C60),'OG2'!$A$6:$N$133,14,FALSE),0)</f>
        <v>0</v>
      </c>
      <c r="Y60" s="65">
        <f>_xlfn.IFNA(VLOOKUP(CONCATENATE($Y$5,$B60,$C60),'MR1'!$A$6:$N$133,14,FALSE),0)</f>
        <v>0</v>
      </c>
      <c r="Z60" s="65">
        <f>_xlfn.IFNA(VLOOKUP(CONCATENATE($Z$5,$B60,$C60),BEV!$A$6:$N$124,14,FALSE),0)</f>
        <v>0</v>
      </c>
      <c r="AA60" s="65">
        <f>_xlfn.IFNA(VLOOKUP(CONCATENATE($AA$5,$B60,$C60),'SER2'!$A$6:$N$135,14,FALSE),0)</f>
        <v>0</v>
      </c>
      <c r="AB60" s="65"/>
      <c r="AC60" s="65">
        <f>_xlfn.IFNA(VLOOKUP(CONCATENATE($AC$5,$B60,$C60),VIR!$A$6:$O$129,14,FALSE),0)</f>
        <v>0</v>
      </c>
      <c r="AD60" s="65" cm="1">
        <f t="array" ref="AD60">_xlfn.IFNA(VLOOKUP(CONCATENATE($AD$5,$B60,$C60),BUP55,AD61:AE72,FALSE),0)</f>
        <v>0</v>
      </c>
      <c r="AE60" s="65">
        <f>_xlfn.IFNA(VLOOKUP(CONCATENATE($AE$5,$B60,$C60),'CAP2'!$A$6:$N$135,14,FALSE),0)</f>
        <v>0</v>
      </c>
      <c r="AF60" s="65">
        <f>_xlfn.IFNA(VLOOKUP(CONCATENATE($AF$5,$B60,$C60),FEST!$A$6:$N$135,14,FALSE),0)</f>
        <v>0</v>
      </c>
      <c r="AG60" s="65">
        <f>_xlfn.IFNA(VLOOKUP(CONCATENATE($AG$5,$B60,$C60),'ESP2'!$A$6:$N$131,14,FALSE),0)</f>
        <v>0</v>
      </c>
      <c r="AH60" s="65">
        <f>_xlfn.IFNA(VLOOKUP(CONCATENATE($AG$5,$B60,$C60),'OG2'!$A$6:$N$131,14,FALSE),0)</f>
        <v>0</v>
      </c>
      <c r="AI60" s="65">
        <f>_xlfn.IFNA(VLOOKUP(CONCATENATE($AI$5,$B60,$C60),'BUN2'!$A$6:$N$134,14,FALSE),0)</f>
        <v>0</v>
      </c>
      <c r="AJ60" s="65">
        <f>_xlfn.IFNA(VLOOKUP(CONCATENATE($AJ$5,$B60,$C60),SC!$A$6:$N$135,14,FALSE),0)</f>
        <v>0</v>
      </c>
      <c r="AK60" s="65">
        <f>_xlfn.IFNA(VLOOKUP(CONCATENATE($AK$5,$B60,$C60),'MR3'!$A$6:$N$133,14,FALSE),0)</f>
        <v>0</v>
      </c>
      <c r="AL60" s="66">
        <f>_xlfn.IFNA(VLOOKUP(CONCATENATE($AK$5,$B60,$C60),BAL!$A$6:$N$133,14,FALSE),0)</f>
        <v>0</v>
      </c>
      <c r="AM60" s="66">
        <f>_xlfn.IFNA(VLOOKUP(CONCATENATE($AM$5,$B60,$C60),'ESP4'!$A$6:$N$135,14,FALSE),0)</f>
        <v>0</v>
      </c>
      <c r="AN60" s="66">
        <f>_xlfn.IFNA(VLOOKUP(CONCATENATE($AN$5,$B60,$C60),'MR2'!$A$6:$N$77,14,FALSE),0)</f>
        <v>0</v>
      </c>
      <c r="AO60" s="66">
        <f>_xlfn.IFNA(VLOOKUP(CONCATENATE($AO$5,$B60,$C60),'BUS4'!$A$6:$N$250,14,FALSE),0)</f>
        <v>0</v>
      </c>
      <c r="AP60" s="66">
        <f>_xlfn.IFNA(VLOOKUP(CONCATENATE($AP$5,$B60,$C60),'CAP2'!$A$6:$N$77,14,FALSE),0)</f>
        <v>0</v>
      </c>
      <c r="AQ60" s="66">
        <f>_xlfn.IFNA(VLOOKUP(CONCATENATE($AQ$5,$B60,$C60),'DRY2'!$A$6:$O$130,14,FALSE),0)</f>
        <v>0</v>
      </c>
      <c r="AR60" s="66">
        <f>_xlfn.IFNA(VLOOKUP(CONCATENATE($AR$5,$B60,$C60),BAL!$A$6:$N$134,14,FALSE),0)</f>
        <v>0</v>
      </c>
      <c r="AS60" s="66">
        <f>_xlfn.IFNA(VLOOKUP(CONCATENATE($AS$5,$B60,$C60),SC!$A$6:$O$135,14,FALSE),0)</f>
        <v>0</v>
      </c>
      <c r="AT60" s="66">
        <f>_xlfn.IFNA(VLOOKUP(CONCATENATE($AT$5,$B60,$C60),'MR1'!$A$6:$N$135,14,FALSE),0)</f>
        <v>0</v>
      </c>
      <c r="AU60" s="398"/>
      <c r="AV60" s="67">
        <f>_xlfn.IFNA(VLOOKUP(CONCATENATE($AV$5,$B60,$C60),'BUS4'!$A$6:$N$135,14,FALSE),0)</f>
        <v>0</v>
      </c>
      <c r="AW60" s="63"/>
    </row>
    <row r="61" spans="1:49" x14ac:dyDescent="0.3">
      <c r="A61" s="830"/>
      <c r="B61" s="84"/>
      <c r="C61" s="22"/>
      <c r="D61" s="22"/>
      <c r="E61" s="22"/>
      <c r="F61" s="23"/>
      <c r="G61" s="24"/>
      <c r="H61" s="21">
        <f t="shared" si="9"/>
        <v>0</v>
      </c>
      <c r="I61" s="25">
        <f t="shared" si="10"/>
        <v>0</v>
      </c>
      <c r="J61" s="24">
        <f t="shared" si="11"/>
        <v>5</v>
      </c>
      <c r="K61" s="65">
        <f>_xlfn.IFNA(VLOOKUP(CONCATENATE($K$5,$B61,$C61),'CAP1'!$A$6:$N$107,14,FALSE),0)</f>
        <v>0</v>
      </c>
      <c r="L61" s="65">
        <f>_xlfn.IFNA(VLOOKUP(CONCATENATE($L$5,$B61,$C61),'ESP1'!$A$6:$N$135,14,FALSE),0)</f>
        <v>0</v>
      </c>
      <c r="M61" s="65">
        <f>_xlfn.IFNA(VLOOKUP(CONCATENATE($M$5,$B61,$C61),WEST!$A$6:$N$95,14,FALSE),0)</f>
        <v>0</v>
      </c>
      <c r="N61" s="65">
        <f>_xlfn.IFNA(VLOOKUP(CONCATENATE($N$5,$B61,$C61),MUR!$A$6:$L$131,14,FALSE),0)</f>
        <v>0</v>
      </c>
      <c r="O61" s="65">
        <f>_xlfn.IFNA(VLOOKUP(CONCATENATE($O$5,$B61,$C61),'SER1'!$A$6:$N$110,14,FALSE),0)</f>
        <v>0</v>
      </c>
      <c r="P61" s="65">
        <f>_xlfn.IFNA(VLOOKUP(CONCATENATE($P$5,$B61,$C61),'BUS1'!$A$6:$N$135,14,FALSE),0)</f>
        <v>0</v>
      </c>
      <c r="Q61" s="65">
        <f>_xlfn.IFNA(VLOOKUP(CONCATENATE($Q$5,$B61,$C61),DARD!$A$6:$N$133,14,FALSE),0)</f>
        <v>0</v>
      </c>
      <c r="R61" s="65">
        <f>_xlfn.IFNA(VLOOKUP(CONCATENATE($R$5,$B61,$C61),'BUS2'!F62,FALSE),0)</f>
        <v>0</v>
      </c>
      <c r="S61" s="65">
        <f>_xlfn.IFNA(VLOOKUP(CONCATENATE($S$5,$B61,$C61),'OG1'!$A$6:$N$56,14,FALSE),0)</f>
        <v>0</v>
      </c>
      <c r="T61" s="65">
        <f>_xlfn.IFNA(VLOOKUP(CONCATENATE($T$5,$B61,$C61),'DRY1'!$A$6:$N$135,14,FALSE),0)</f>
        <v>0</v>
      </c>
      <c r="U61" s="65">
        <f>_xlfn.IFNA(VLOOKUP(CONCATENATE($U$5,$B61,$C61),'HO1'!$A$8:$N$135,14,FALSE),0)</f>
        <v>0</v>
      </c>
      <c r="V61" s="65">
        <f>_xlfn.IFNA(VLOOKUP(CONCATENATE($V$5,$B61,$C61),'BUS3'!$A$8:$N$135,14,FALSE),0)</f>
        <v>0</v>
      </c>
      <c r="W61" s="65">
        <f>_xlfn.IFNA(VLOOKUP(CONCATENATE($W$5,$B61,$C61),'DRY2'!$A$6:$N$169,14,FALSE),0)</f>
        <v>0</v>
      </c>
      <c r="X61" s="65">
        <f>_xlfn.IFNA(VLOOKUP(CONCATENATE($X$5,$B61,$C61),'OG2'!$A$6:$N$133,14,FALSE),0)</f>
        <v>0</v>
      </c>
      <c r="Y61" s="65">
        <f>_xlfn.IFNA(VLOOKUP(CONCATENATE($Y$5,$B61,$C61),'MR1'!$A$6:$N$133,14,FALSE),0)</f>
        <v>0</v>
      </c>
      <c r="Z61" s="65">
        <f>_xlfn.IFNA(VLOOKUP(CONCATENATE($Z$5,$B61,$C61),BEV!$A$6:$N$124,14,FALSE),0)</f>
        <v>0</v>
      </c>
      <c r="AA61" s="65">
        <f>_xlfn.IFNA(VLOOKUP(CONCATENATE($AA$5,$B61,$C61),'SER2'!$A$6:$N$135,14,FALSE),0)</f>
        <v>0</v>
      </c>
      <c r="AB61" s="65"/>
      <c r="AC61" s="65">
        <f>_xlfn.IFNA(VLOOKUP(CONCATENATE($AC$5,$B61,$C61),VIR!$A$6:$O$129,14,FALSE),0)</f>
        <v>0</v>
      </c>
      <c r="AD61" s="65" cm="1">
        <f t="array" ref="AD61">_xlfn.IFNA(VLOOKUP(CONCATENATE($AD$5,$B61,$C61),BUP56,AD62:AE73,FALSE),0)</f>
        <v>0</v>
      </c>
      <c r="AE61" s="65">
        <f>_xlfn.IFNA(VLOOKUP(CONCATENATE($AE$5,$B61,$C61),'CAP2'!$A$6:$N$135,14,FALSE),0)</f>
        <v>0</v>
      </c>
      <c r="AF61" s="65">
        <f>_xlfn.IFNA(VLOOKUP(CONCATENATE($AF$5,$B61,$C61),FEST!$A$6:$N$135,14,FALSE),0)</f>
        <v>0</v>
      </c>
      <c r="AG61" s="65">
        <f>_xlfn.IFNA(VLOOKUP(CONCATENATE($AG$5,$B61,$C61),'ESP2'!$A$6:$N$131,14,FALSE),0)</f>
        <v>0</v>
      </c>
      <c r="AH61" s="65">
        <f>_xlfn.IFNA(VLOOKUP(CONCATENATE($AG$5,$B61,$C61),'OG2'!$A$6:$N$131,14,FALSE),0)</f>
        <v>0</v>
      </c>
      <c r="AI61" s="65">
        <f>_xlfn.IFNA(VLOOKUP(CONCATENATE($AI$5,$B61,$C61),'BUN2'!$A$6:$N$134,14,FALSE),0)</f>
        <v>0</v>
      </c>
      <c r="AJ61" s="65">
        <f>_xlfn.IFNA(VLOOKUP(CONCATENATE($AJ$5,$B61,$C61),SC!$A$6:$N$135,14,FALSE),0)</f>
        <v>0</v>
      </c>
      <c r="AK61" s="65">
        <f>_xlfn.IFNA(VLOOKUP(CONCATENATE($AK$5,$B61,$C61),'MR3'!$A$6:$N$133,14,FALSE),0)</f>
        <v>0</v>
      </c>
      <c r="AL61" s="66">
        <f>_xlfn.IFNA(VLOOKUP(CONCATENATE($AK$5,$B61,$C61),BAL!$A$6:$N$133,14,FALSE),0)</f>
        <v>0</v>
      </c>
      <c r="AM61" s="66">
        <f>_xlfn.IFNA(VLOOKUP(CONCATENATE($AM$5,$B61,$C61),'ESP4'!$A$6:$N$135,14,FALSE),0)</f>
        <v>0</v>
      </c>
      <c r="AN61" s="66">
        <f>_xlfn.IFNA(VLOOKUP(CONCATENATE($AN$5,$B61,$C61),'MR2'!$A$6:$N$77,14,FALSE),0)</f>
        <v>0</v>
      </c>
      <c r="AO61" s="66">
        <f>_xlfn.IFNA(VLOOKUP(CONCATENATE($AO$5,$B61,$C61),'BUS4'!$A$6:$N$250,14,FALSE),0)</f>
        <v>0</v>
      </c>
      <c r="AP61" s="66">
        <f>_xlfn.IFNA(VLOOKUP(CONCATENATE($AP$5,$B61,$C61),'CAP2'!$A$6:$N$77,14,FALSE),0)</f>
        <v>0</v>
      </c>
      <c r="AQ61" s="66">
        <f>_xlfn.IFNA(VLOOKUP(CONCATENATE($AQ$5,$B61,$C61),'DRY2'!$A$6:$O$130,14,FALSE),0)</f>
        <v>0</v>
      </c>
      <c r="AR61" s="66">
        <f>_xlfn.IFNA(VLOOKUP(CONCATENATE($AR$5,$B61,$C61),BAL!$A$6:$N$134,14,FALSE),0)</f>
        <v>0</v>
      </c>
      <c r="AS61" s="66">
        <f>_xlfn.IFNA(VLOOKUP(CONCATENATE($AS$5,$B61,$C61),SC!$A$6:$O$135,14,FALSE),0)</f>
        <v>0</v>
      </c>
      <c r="AT61" s="66">
        <f>_xlfn.IFNA(VLOOKUP(CONCATENATE($AT$5,$B61,$C61),'MR1'!$A$6:$N$135,14,FALSE),0)</f>
        <v>0</v>
      </c>
      <c r="AU61" s="398"/>
      <c r="AV61" s="67">
        <f>_xlfn.IFNA(VLOOKUP(CONCATENATE($AV$5,$B61,$C61),'BUS4'!$A$6:$N$135,14,FALSE),0)</f>
        <v>0</v>
      </c>
      <c r="AW61" s="63"/>
    </row>
    <row r="62" spans="1:49" x14ac:dyDescent="0.3">
      <c r="A62" s="830"/>
      <c r="B62" s="84"/>
      <c r="C62" s="22"/>
      <c r="D62" s="22"/>
      <c r="E62" s="22"/>
      <c r="F62" s="23"/>
      <c r="G62" s="24"/>
      <c r="H62" s="21">
        <f t="shared" si="9"/>
        <v>0</v>
      </c>
      <c r="I62" s="25">
        <f t="shared" si="10"/>
        <v>0</v>
      </c>
      <c r="J62" s="24">
        <f t="shared" si="11"/>
        <v>5</v>
      </c>
      <c r="K62" s="65">
        <f>_xlfn.IFNA(VLOOKUP(CONCATENATE($K$5,$B62,$C62),'CAP1'!$A$6:$N$107,14,FALSE),0)</f>
        <v>0</v>
      </c>
      <c r="L62" s="65">
        <f>_xlfn.IFNA(VLOOKUP(CONCATENATE($L$5,$B62,$C62),'ESP1'!$A$6:$N$135,14,FALSE),0)</f>
        <v>0</v>
      </c>
      <c r="M62" s="65">
        <f>_xlfn.IFNA(VLOOKUP(CONCATENATE($M$5,$B62,$C62),WEST!$A$6:$N$95,14,FALSE),0)</f>
        <v>0</v>
      </c>
      <c r="N62" s="65">
        <f>_xlfn.IFNA(VLOOKUP(CONCATENATE($N$5,$B62,$C62),MUR!$A$6:$L$131,14,FALSE),0)</f>
        <v>0</v>
      </c>
      <c r="O62" s="65">
        <f>_xlfn.IFNA(VLOOKUP(CONCATENATE($O$5,$B62,$C62),'SER1'!$A$6:$N$110,14,FALSE),0)</f>
        <v>0</v>
      </c>
      <c r="P62" s="65">
        <f>_xlfn.IFNA(VLOOKUP(CONCATENATE($P$5,$B62,$C62),'BUS1'!$A$6:$N$135,14,FALSE),0)</f>
        <v>0</v>
      </c>
      <c r="Q62" s="65">
        <f>_xlfn.IFNA(VLOOKUP(CONCATENATE($Q$5,$B62,$C62),DARD!$A$6:$N$133,14,FALSE),0)</f>
        <v>0</v>
      </c>
      <c r="R62" s="65">
        <f>_xlfn.IFNA(VLOOKUP(CONCATENATE($R$5,$B62,$C62),'BUS2'!F63,FALSE),0)</f>
        <v>0</v>
      </c>
      <c r="S62" s="65">
        <f>_xlfn.IFNA(VLOOKUP(CONCATENATE($S$5,$B62,$C62),'OG1'!$A$6:$N$56,14,FALSE),0)</f>
        <v>0</v>
      </c>
      <c r="T62" s="65">
        <f>_xlfn.IFNA(VLOOKUP(CONCATENATE($T$5,$B62,$C62),'DRY1'!$A$6:$N$135,14,FALSE),0)</f>
        <v>0</v>
      </c>
      <c r="U62" s="65">
        <f>_xlfn.IFNA(VLOOKUP(CONCATENATE($U$5,$B62,$C62),'HO1'!$A$8:$N$135,14,FALSE),0)</f>
        <v>0</v>
      </c>
      <c r="V62" s="65">
        <f>_xlfn.IFNA(VLOOKUP(CONCATENATE($V$5,$B62,$C62),'BUS3'!$A$8:$N$135,14,FALSE),0)</f>
        <v>0</v>
      </c>
      <c r="W62" s="65">
        <f>_xlfn.IFNA(VLOOKUP(CONCATENATE($W$5,$B62,$C62),'DRY2'!$A$6:$N$169,14,FALSE),0)</f>
        <v>0</v>
      </c>
      <c r="X62" s="65">
        <f>_xlfn.IFNA(VLOOKUP(CONCATENATE($X$5,$B62,$C62),'OG2'!$A$6:$N$133,14,FALSE),0)</f>
        <v>0</v>
      </c>
      <c r="Y62" s="65">
        <f>_xlfn.IFNA(VLOOKUP(CONCATENATE($Y$5,$B62,$C62),'MR1'!$A$6:$N$133,14,FALSE),0)</f>
        <v>0</v>
      </c>
      <c r="Z62" s="65">
        <f>_xlfn.IFNA(VLOOKUP(CONCATENATE($Z$5,$B62,$C62),BEV!$A$6:$N$124,14,FALSE),0)</f>
        <v>0</v>
      </c>
      <c r="AA62" s="65">
        <f>_xlfn.IFNA(VLOOKUP(CONCATENATE($AA$5,$B62,$C62),'SER2'!$A$6:$N$135,14,FALSE),0)</f>
        <v>0</v>
      </c>
      <c r="AB62" s="65"/>
      <c r="AC62" s="65">
        <f>_xlfn.IFNA(VLOOKUP(CONCATENATE($AC$5,$B62,$C62),VIR!$A$6:$O$129,14,FALSE),0)</f>
        <v>0</v>
      </c>
      <c r="AD62" s="65" cm="1">
        <f t="array" ref="AD62">_xlfn.IFNA(VLOOKUP(CONCATENATE($AD$5,$B62,$C62),BUP57,AD63:AE74,FALSE),0)</f>
        <v>0</v>
      </c>
      <c r="AE62" s="65">
        <f>_xlfn.IFNA(VLOOKUP(CONCATENATE($AE$5,$B62,$C62),'CAP2'!$A$6:$N$135,14,FALSE),0)</f>
        <v>0</v>
      </c>
      <c r="AF62" s="65">
        <f>_xlfn.IFNA(VLOOKUP(CONCATENATE($AF$5,$B62,$C62),FEST!$A$6:$N$135,14,FALSE),0)</f>
        <v>0</v>
      </c>
      <c r="AG62" s="65">
        <f>_xlfn.IFNA(VLOOKUP(CONCATENATE($AG$5,$B62,$C62),'ESP2'!$A$6:$N$131,14,FALSE),0)</f>
        <v>0</v>
      </c>
      <c r="AH62" s="65">
        <f>_xlfn.IFNA(VLOOKUP(CONCATENATE($AG$5,$B62,$C62),'OG2'!$A$6:$N$131,14,FALSE),0)</f>
        <v>0</v>
      </c>
      <c r="AI62" s="65">
        <f>_xlfn.IFNA(VLOOKUP(CONCATENATE($AI$5,$B62,$C62),'BUN2'!$A$6:$N$134,14,FALSE),0)</f>
        <v>0</v>
      </c>
      <c r="AJ62" s="65">
        <f>_xlfn.IFNA(VLOOKUP(CONCATENATE($AJ$5,$B62,$C62),SC!$A$6:$N$135,14,FALSE),0)</f>
        <v>0</v>
      </c>
      <c r="AK62" s="65">
        <f>_xlfn.IFNA(VLOOKUP(CONCATENATE($AK$5,$B62,$C62),'MR3'!$A$6:$N$133,14,FALSE),0)</f>
        <v>0</v>
      </c>
      <c r="AL62" s="66">
        <f>_xlfn.IFNA(VLOOKUP(CONCATENATE($AK$5,$B62,$C62),BAL!$A$6:$N$133,14,FALSE),0)</f>
        <v>0</v>
      </c>
      <c r="AM62" s="66">
        <f>_xlfn.IFNA(VLOOKUP(CONCATENATE($AM$5,$B62,$C62),'ESP4'!$A$6:$N$135,14,FALSE),0)</f>
        <v>0</v>
      </c>
      <c r="AN62" s="66">
        <f>_xlfn.IFNA(VLOOKUP(CONCATENATE($AN$5,$B62,$C62),'MR2'!$A$6:$N$77,14,FALSE),0)</f>
        <v>0</v>
      </c>
      <c r="AO62" s="66">
        <f>_xlfn.IFNA(VLOOKUP(CONCATENATE($AO$5,$B62,$C62),'BUS4'!$A$6:$N$250,14,FALSE),0)</f>
        <v>0</v>
      </c>
      <c r="AP62" s="66">
        <f>_xlfn.IFNA(VLOOKUP(CONCATENATE($AP$5,$B62,$C62),'CAP2'!$A$6:$N$77,14,FALSE),0)</f>
        <v>0</v>
      </c>
      <c r="AQ62" s="66">
        <f>_xlfn.IFNA(VLOOKUP(CONCATENATE($AQ$5,$B62,$C62),'DRY2'!$A$6:$O$130,14,FALSE),0)</f>
        <v>0</v>
      </c>
      <c r="AR62" s="66">
        <f>_xlfn.IFNA(VLOOKUP(CONCATENATE($AR$5,$B62,$C62),BAL!$A$6:$N$134,14,FALSE),0)</f>
        <v>0</v>
      </c>
      <c r="AS62" s="66">
        <f>_xlfn.IFNA(VLOOKUP(CONCATENATE($AS$5,$B62,$C62),SC!$A$6:$O$135,14,FALSE),0)</f>
        <v>0</v>
      </c>
      <c r="AT62" s="66">
        <f>_xlfn.IFNA(VLOOKUP(CONCATENATE($AT$5,$B62,$C62),'MR1'!$A$6:$N$135,14,FALSE),0)</f>
        <v>0</v>
      </c>
      <c r="AU62" s="398"/>
      <c r="AV62" s="67">
        <f>_xlfn.IFNA(VLOOKUP(CONCATENATE($AV$5,$B62,$C62),'BUS4'!$A$6:$N$135,14,FALSE),0)</f>
        <v>0</v>
      </c>
      <c r="AW62" s="63"/>
    </row>
    <row r="63" spans="1:49" x14ac:dyDescent="0.3">
      <c r="A63" s="830"/>
      <c r="B63" s="84"/>
      <c r="C63" s="22"/>
      <c r="D63" s="22"/>
      <c r="E63" s="22"/>
      <c r="F63" s="23"/>
      <c r="G63" s="24"/>
      <c r="H63" s="21">
        <f t="shared" si="9"/>
        <v>0</v>
      </c>
      <c r="I63" s="25">
        <f t="shared" si="10"/>
        <v>0</v>
      </c>
      <c r="J63" s="24">
        <f t="shared" si="11"/>
        <v>5</v>
      </c>
      <c r="K63" s="65">
        <f>_xlfn.IFNA(VLOOKUP(CONCATENATE($K$5,$B63,$C63),'CAP1'!$A$6:$N$107,14,FALSE),0)</f>
        <v>0</v>
      </c>
      <c r="L63" s="65">
        <f>_xlfn.IFNA(VLOOKUP(CONCATENATE($L$5,$B63,$C63),'ESP1'!$A$6:$N$135,14,FALSE),0)</f>
        <v>0</v>
      </c>
      <c r="M63" s="65">
        <f>_xlfn.IFNA(VLOOKUP(CONCATENATE($M$5,$B63,$C63),WEST!$A$6:$N$95,14,FALSE),0)</f>
        <v>0</v>
      </c>
      <c r="N63" s="65">
        <f>_xlfn.IFNA(VLOOKUP(CONCATENATE($N$5,$B63,$C63),MUR!$A$6:$L$131,14,FALSE),0)</f>
        <v>0</v>
      </c>
      <c r="O63" s="65">
        <f>_xlfn.IFNA(VLOOKUP(CONCATENATE($O$5,$B63,$C63),'SER1'!$A$6:$N$110,14,FALSE),0)</f>
        <v>0</v>
      </c>
      <c r="P63" s="65">
        <f>_xlfn.IFNA(VLOOKUP(CONCATENATE($P$5,$B63,$C63),'BUS1'!$A$6:$N$135,14,FALSE),0)</f>
        <v>0</v>
      </c>
      <c r="Q63" s="65">
        <f>_xlfn.IFNA(VLOOKUP(CONCATENATE($Q$5,$B63,$C63),DARD!$A$6:$N$133,14,FALSE),0)</f>
        <v>0</v>
      </c>
      <c r="R63" s="65">
        <f>_xlfn.IFNA(VLOOKUP(CONCATENATE($R$5,$B63,$C63),'BUS2'!F64,FALSE),0)</f>
        <v>0</v>
      </c>
      <c r="S63" s="65">
        <f>_xlfn.IFNA(VLOOKUP(CONCATENATE($S$5,$B63,$C63),'OG1'!$A$6:$N$56,14,FALSE),0)</f>
        <v>0</v>
      </c>
      <c r="T63" s="65">
        <f>_xlfn.IFNA(VLOOKUP(CONCATENATE($T$5,$B63,$C63),'DRY1'!$A$6:$N$135,14,FALSE),0)</f>
        <v>0</v>
      </c>
      <c r="U63" s="65">
        <f>_xlfn.IFNA(VLOOKUP(CONCATENATE($U$5,$B63,$C63),'HO1'!$A$8:$N$135,14,FALSE),0)</f>
        <v>0</v>
      </c>
      <c r="V63" s="65">
        <f>_xlfn.IFNA(VLOOKUP(CONCATENATE($V$5,$B63,$C63),'BUS3'!$A$8:$N$135,14,FALSE),0)</f>
        <v>0</v>
      </c>
      <c r="W63" s="65">
        <f>_xlfn.IFNA(VLOOKUP(CONCATENATE($W$5,$B63,$C63),'DRY2'!$A$6:$N$169,14,FALSE),0)</f>
        <v>0</v>
      </c>
      <c r="X63" s="65">
        <f>_xlfn.IFNA(VLOOKUP(CONCATENATE($X$5,$B63,$C63),'OG2'!$A$6:$N$133,14,FALSE),0)</f>
        <v>0</v>
      </c>
      <c r="Y63" s="65">
        <f>_xlfn.IFNA(VLOOKUP(CONCATENATE($Y$5,$B63,$C63),'MR1'!$A$6:$N$133,14,FALSE),0)</f>
        <v>0</v>
      </c>
      <c r="Z63" s="65">
        <f>_xlfn.IFNA(VLOOKUP(CONCATENATE($Z$5,$B63,$C63),BEV!$A$6:$N$124,14,FALSE),0)</f>
        <v>0</v>
      </c>
      <c r="AA63" s="65">
        <f>_xlfn.IFNA(VLOOKUP(CONCATENATE($AA$5,$B63,$C63),'SER2'!$A$6:$N$135,14,FALSE),0)</f>
        <v>0</v>
      </c>
      <c r="AB63" s="65"/>
      <c r="AC63" s="65">
        <f>_xlfn.IFNA(VLOOKUP(CONCATENATE($AC$5,$B63,$C63),VIR!$A$6:$O$129,14,FALSE),0)</f>
        <v>0</v>
      </c>
      <c r="AD63" s="65" cm="1">
        <f t="array" ref="AD63">_xlfn.IFNA(VLOOKUP(CONCATENATE($AD$5,$B63,$C63),BUP58,AD64:AE75,FALSE),0)</f>
        <v>0</v>
      </c>
      <c r="AE63" s="65">
        <f>_xlfn.IFNA(VLOOKUP(CONCATENATE($AE$5,$B63,$C63),'CAP2'!$A$6:$N$135,14,FALSE),0)</f>
        <v>0</v>
      </c>
      <c r="AF63" s="65">
        <f>_xlfn.IFNA(VLOOKUP(CONCATENATE($AF$5,$B63,$C63),FEST!$A$6:$N$135,14,FALSE),0)</f>
        <v>0</v>
      </c>
      <c r="AG63" s="65">
        <f>_xlfn.IFNA(VLOOKUP(CONCATENATE($AG$5,$B63,$C63),'ESP2'!$A$6:$N$131,14,FALSE),0)</f>
        <v>0</v>
      </c>
      <c r="AH63" s="65">
        <f>_xlfn.IFNA(VLOOKUP(CONCATENATE($AG$5,$B63,$C63),'OG2'!$A$6:$N$131,14,FALSE),0)</f>
        <v>0</v>
      </c>
      <c r="AI63" s="65">
        <f>_xlfn.IFNA(VLOOKUP(CONCATENATE($AI$5,$B63,$C63),'BUN2'!$A$6:$N$134,14,FALSE),0)</f>
        <v>0</v>
      </c>
      <c r="AJ63" s="65">
        <f>_xlfn.IFNA(VLOOKUP(CONCATENATE($AJ$5,$B63,$C63),SC!$A$6:$N$135,14,FALSE),0)</f>
        <v>0</v>
      </c>
      <c r="AK63" s="65">
        <f>_xlfn.IFNA(VLOOKUP(CONCATENATE($AK$5,$B63,$C63),'MR3'!$A$6:$N$133,14,FALSE),0)</f>
        <v>0</v>
      </c>
      <c r="AL63" s="66">
        <f>_xlfn.IFNA(VLOOKUP(CONCATENATE($AK$5,$B63,$C63),BAL!$A$6:$N$133,14,FALSE),0)</f>
        <v>0</v>
      </c>
      <c r="AM63" s="66">
        <f>_xlfn.IFNA(VLOOKUP(CONCATENATE($AM$5,$B63,$C63),'ESP4'!$A$6:$N$135,14,FALSE),0)</f>
        <v>0</v>
      </c>
      <c r="AN63" s="66">
        <f>_xlfn.IFNA(VLOOKUP(CONCATENATE($AN$5,$B63,$C63),'MR2'!$A$6:$N$77,14,FALSE),0)</f>
        <v>0</v>
      </c>
      <c r="AO63" s="66">
        <f>_xlfn.IFNA(VLOOKUP(CONCATENATE($AO$5,$B63,$C63),'BUS4'!$A$6:$N$250,14,FALSE),0)</f>
        <v>0</v>
      </c>
      <c r="AP63" s="66">
        <f>_xlfn.IFNA(VLOOKUP(CONCATENATE($AP$5,$B63,$C63),'CAP2'!$A$6:$N$77,14,FALSE),0)</f>
        <v>0</v>
      </c>
      <c r="AQ63" s="66">
        <f>_xlfn.IFNA(VLOOKUP(CONCATENATE($AQ$5,$B63,$C63),'DRY2'!$A$6:$O$130,14,FALSE),0)</f>
        <v>0</v>
      </c>
      <c r="AR63" s="66">
        <f>_xlfn.IFNA(VLOOKUP(CONCATENATE($AR$5,$B63,$C63),BAL!$A$6:$N$134,14,FALSE),0)</f>
        <v>0</v>
      </c>
      <c r="AS63" s="66">
        <f>_xlfn.IFNA(VLOOKUP(CONCATENATE($AS$5,$B63,$C63),SC!$A$6:$O$135,14,FALSE),0)</f>
        <v>0</v>
      </c>
      <c r="AT63" s="66">
        <f>_xlfn.IFNA(VLOOKUP(CONCATENATE($AT$5,$B63,$C63),'MR1'!$A$6:$N$135,14,FALSE),0)</f>
        <v>0</v>
      </c>
      <c r="AU63" s="398"/>
      <c r="AV63" s="67">
        <f>_xlfn.IFNA(VLOOKUP(CONCATENATE($AV$5,$B63,$C63),'BUS4'!$A$6:$N$135,14,FALSE),0)</f>
        <v>0</v>
      </c>
      <c r="AW63" s="63"/>
    </row>
    <row r="64" spans="1:49" x14ac:dyDescent="0.3">
      <c r="A64" s="830"/>
      <c r="B64" s="84"/>
      <c r="C64" s="22"/>
      <c r="D64" s="22"/>
      <c r="E64" s="22"/>
      <c r="F64" s="23"/>
      <c r="G64" s="24"/>
      <c r="H64" s="21">
        <f t="shared" si="9"/>
        <v>0</v>
      </c>
      <c r="I64" s="25">
        <f t="shared" si="10"/>
        <v>0</v>
      </c>
      <c r="J64" s="24">
        <f t="shared" si="11"/>
        <v>5</v>
      </c>
      <c r="K64" s="65">
        <f>_xlfn.IFNA(VLOOKUP(CONCATENATE($K$5,$B64,$C64),'CAP1'!$A$6:$N$107,14,FALSE),0)</f>
        <v>0</v>
      </c>
      <c r="L64" s="65">
        <f>_xlfn.IFNA(VLOOKUP(CONCATENATE($L$5,$B64,$C64),'ESP1'!$A$6:$N$135,14,FALSE),0)</f>
        <v>0</v>
      </c>
      <c r="M64" s="65">
        <f>_xlfn.IFNA(VLOOKUP(CONCATENATE($M$5,$B64,$C64),WEST!$A$6:$N$95,14,FALSE),0)</f>
        <v>0</v>
      </c>
      <c r="N64" s="65">
        <f>_xlfn.IFNA(VLOOKUP(CONCATENATE($N$5,$B64,$C64),MUR!$A$6:$L$131,14,FALSE),0)</f>
        <v>0</v>
      </c>
      <c r="O64" s="65">
        <f>_xlfn.IFNA(VLOOKUP(CONCATENATE($O$5,$B64,$C64),'SER1'!$A$6:$N$110,14,FALSE),0)</f>
        <v>0</v>
      </c>
      <c r="P64" s="65">
        <f>_xlfn.IFNA(VLOOKUP(CONCATENATE($P$5,$B64,$C64),'BUS1'!$A$6:$N$135,14,FALSE),0)</f>
        <v>0</v>
      </c>
      <c r="Q64" s="65">
        <f>_xlfn.IFNA(VLOOKUP(CONCATENATE($Q$5,$B64,$C64),DARD!$A$6:$N$133,14,FALSE),0)</f>
        <v>0</v>
      </c>
      <c r="R64" s="65">
        <f>_xlfn.IFNA(VLOOKUP(CONCATENATE($R$5,$B64,$C64),'BUS2'!F65,FALSE),0)</f>
        <v>0</v>
      </c>
      <c r="S64" s="65">
        <f>_xlfn.IFNA(VLOOKUP(CONCATENATE($S$5,$B64,$C64),'OG1'!$A$6:$N$56,14,FALSE),0)</f>
        <v>0</v>
      </c>
      <c r="T64" s="65">
        <f>_xlfn.IFNA(VLOOKUP(CONCATENATE($T$5,$B64,$C64),'DRY1'!$A$6:$N$135,14,FALSE),0)</f>
        <v>0</v>
      </c>
      <c r="U64" s="65">
        <f>_xlfn.IFNA(VLOOKUP(CONCATENATE($U$5,$B64,$C64),'HO1'!$A$8:$N$135,14,FALSE),0)</f>
        <v>0</v>
      </c>
      <c r="V64" s="65">
        <f>_xlfn.IFNA(VLOOKUP(CONCATENATE($V$5,$B64,$C64),'BUS3'!$A$8:$N$135,14,FALSE),0)</f>
        <v>0</v>
      </c>
      <c r="W64" s="65">
        <f>_xlfn.IFNA(VLOOKUP(CONCATENATE($W$5,$B64,$C64),'DRY2'!$A$6:$N$169,14,FALSE),0)</f>
        <v>0</v>
      </c>
      <c r="X64" s="65">
        <f>_xlfn.IFNA(VLOOKUP(CONCATENATE($X$5,$B64,$C64),'OG2'!$A$6:$N$133,14,FALSE),0)</f>
        <v>0</v>
      </c>
      <c r="Y64" s="65">
        <f>_xlfn.IFNA(VLOOKUP(CONCATENATE($Y$5,$B64,$C64),'MR1'!$A$6:$N$133,14,FALSE),0)</f>
        <v>0</v>
      </c>
      <c r="Z64" s="65">
        <f>_xlfn.IFNA(VLOOKUP(CONCATENATE($Z$5,$B64,$C64),BEV!$A$6:$N$124,14,FALSE),0)</f>
        <v>0</v>
      </c>
      <c r="AA64" s="65">
        <f>_xlfn.IFNA(VLOOKUP(CONCATENATE($AA$5,$B64,$C64),'SER2'!$A$6:$N$135,14,FALSE),0)</f>
        <v>0</v>
      </c>
      <c r="AB64" s="65"/>
      <c r="AC64" s="65">
        <f>_xlfn.IFNA(VLOOKUP(CONCATENATE($AC$5,$B64,$C64),VIR!$A$6:$O$129,14,FALSE),0)</f>
        <v>0</v>
      </c>
      <c r="AD64" s="65" cm="1">
        <f t="array" ref="AD64">_xlfn.IFNA(VLOOKUP(CONCATENATE($AD$5,$B64,$C64),BUP59,AD65:AE76,FALSE),0)</f>
        <v>0</v>
      </c>
      <c r="AE64" s="65">
        <f>_xlfn.IFNA(VLOOKUP(CONCATENATE($AE$5,$B64,$C64),'CAP2'!$A$6:$N$135,14,FALSE),0)</f>
        <v>0</v>
      </c>
      <c r="AF64" s="65">
        <f>_xlfn.IFNA(VLOOKUP(CONCATENATE($AF$5,$B64,$C64),FEST!$A$6:$N$135,14,FALSE),0)</f>
        <v>0</v>
      </c>
      <c r="AG64" s="65">
        <f>_xlfn.IFNA(VLOOKUP(CONCATENATE($AG$5,$B64,$C64),'ESP2'!$A$6:$N$131,14,FALSE),0)</f>
        <v>0</v>
      </c>
      <c r="AH64" s="65">
        <f>_xlfn.IFNA(VLOOKUP(CONCATENATE($AG$5,$B64,$C64),'OG2'!$A$6:$N$131,14,FALSE),0)</f>
        <v>0</v>
      </c>
      <c r="AI64" s="65">
        <f>_xlfn.IFNA(VLOOKUP(CONCATENATE($AI$5,$B64,$C64),'BUN2'!$A$6:$N$134,14,FALSE),0)</f>
        <v>0</v>
      </c>
      <c r="AJ64" s="65">
        <f>_xlfn.IFNA(VLOOKUP(CONCATENATE($AJ$5,$B64,$C64),SC!$A$6:$N$135,14,FALSE),0)</f>
        <v>0</v>
      </c>
      <c r="AK64" s="65">
        <f>_xlfn.IFNA(VLOOKUP(CONCATENATE($AK$5,$B64,$C64),'MR3'!$A$6:$N$133,14,FALSE),0)</f>
        <v>0</v>
      </c>
      <c r="AL64" s="66">
        <f>_xlfn.IFNA(VLOOKUP(CONCATENATE($AK$5,$B64,$C64),BAL!$A$6:$N$133,14,FALSE),0)</f>
        <v>0</v>
      </c>
      <c r="AM64" s="66">
        <f>_xlfn.IFNA(VLOOKUP(CONCATENATE($AM$5,$B64,$C64),'ESP4'!$A$6:$N$135,14,FALSE),0)</f>
        <v>0</v>
      </c>
      <c r="AN64" s="66">
        <f>_xlfn.IFNA(VLOOKUP(CONCATENATE($AN$5,$B64,$C64),'MR2'!$A$6:$N$77,14,FALSE),0)</f>
        <v>0</v>
      </c>
      <c r="AO64" s="66">
        <f>_xlfn.IFNA(VLOOKUP(CONCATENATE($AO$5,$B64,$C64),'BUS4'!$A$6:$N$250,14,FALSE),0)</f>
        <v>0</v>
      </c>
      <c r="AP64" s="66">
        <f>_xlfn.IFNA(VLOOKUP(CONCATENATE($AP$5,$B64,$C64),'CAP2'!$A$6:$N$77,14,FALSE),0)</f>
        <v>0</v>
      </c>
      <c r="AQ64" s="66">
        <f>_xlfn.IFNA(VLOOKUP(CONCATENATE($AQ$5,$B64,$C64),'DRY2'!$A$6:$O$130,14,FALSE),0)</f>
        <v>0</v>
      </c>
      <c r="AR64" s="66">
        <f>_xlfn.IFNA(VLOOKUP(CONCATENATE($AR$5,$B64,$C64),BAL!$A$6:$N$134,14,FALSE),0)</f>
        <v>0</v>
      </c>
      <c r="AS64" s="66">
        <f>_xlfn.IFNA(VLOOKUP(CONCATENATE($AS$5,$B64,$C64),SC!$A$6:$O$135,14,FALSE),0)</f>
        <v>0</v>
      </c>
      <c r="AT64" s="66">
        <f>_xlfn.IFNA(VLOOKUP(CONCATENATE($AT$5,$B64,$C64),'MR1'!$A$6:$N$135,14,FALSE),0)</f>
        <v>0</v>
      </c>
      <c r="AU64" s="398"/>
      <c r="AV64" s="67">
        <f>_xlfn.IFNA(VLOOKUP(CONCATENATE($AV$5,$B64,$C64),'BUS4'!$A$6:$N$135,14,FALSE),0)</f>
        <v>0</v>
      </c>
      <c r="AW64" s="63"/>
    </row>
    <row r="65" spans="1:49" x14ac:dyDescent="0.3">
      <c r="A65" s="830"/>
      <c r="B65" s="84"/>
      <c r="C65" s="22"/>
      <c r="D65" s="22"/>
      <c r="E65" s="22"/>
      <c r="F65" s="23"/>
      <c r="G65" s="24"/>
      <c r="H65" s="21">
        <f t="shared" si="9"/>
        <v>0</v>
      </c>
      <c r="I65" s="25">
        <f t="shared" si="10"/>
        <v>0</v>
      </c>
      <c r="J65" s="24">
        <f t="shared" si="11"/>
        <v>5</v>
      </c>
      <c r="K65" s="65">
        <f>_xlfn.IFNA(VLOOKUP(CONCATENATE($K$5,$B65,$C65),'CAP1'!$A$6:$N$107,14,FALSE),0)</f>
        <v>0</v>
      </c>
      <c r="L65" s="65">
        <f>_xlfn.IFNA(VLOOKUP(CONCATENATE($L$5,$B65,$C65),'ESP1'!$A$6:$N$135,14,FALSE),0)</f>
        <v>0</v>
      </c>
      <c r="M65" s="65">
        <f>_xlfn.IFNA(VLOOKUP(CONCATENATE($M$5,$B65,$C65),WEST!$A$6:$N$95,14,FALSE),0)</f>
        <v>0</v>
      </c>
      <c r="N65" s="65">
        <f>_xlfn.IFNA(VLOOKUP(CONCATENATE($N$5,$B65,$C65),MUR!$A$6:$L$131,14,FALSE),0)</f>
        <v>0</v>
      </c>
      <c r="O65" s="65">
        <f>_xlfn.IFNA(VLOOKUP(CONCATENATE($O$5,$B65,$C65),'SER1'!$A$6:$N$110,14,FALSE),0)</f>
        <v>0</v>
      </c>
      <c r="P65" s="65">
        <f>_xlfn.IFNA(VLOOKUP(CONCATENATE($P$5,$B65,$C65),'BUS1'!$A$6:$N$135,14,FALSE),0)</f>
        <v>0</v>
      </c>
      <c r="Q65" s="65">
        <f>_xlfn.IFNA(VLOOKUP(CONCATENATE($Q$5,$B65,$C65),DARD!$A$6:$N$133,14,FALSE),0)</f>
        <v>0</v>
      </c>
      <c r="R65" s="65">
        <f>_xlfn.IFNA(VLOOKUP(CONCATENATE($R$5,$B65,$C65),'BUS2'!F66,FALSE),0)</f>
        <v>0</v>
      </c>
      <c r="S65" s="65">
        <f>_xlfn.IFNA(VLOOKUP(CONCATENATE($S$5,$B65,$C65),'OG1'!$A$6:$N$56,14,FALSE),0)</f>
        <v>0</v>
      </c>
      <c r="T65" s="65">
        <f>_xlfn.IFNA(VLOOKUP(CONCATENATE($T$5,$B65,$C65),'DRY1'!$A$6:$N$135,14,FALSE),0)</f>
        <v>0</v>
      </c>
      <c r="U65" s="65">
        <f>_xlfn.IFNA(VLOOKUP(CONCATENATE($U$5,$B65,$C65),'HO1'!$A$8:$N$135,14,FALSE),0)</f>
        <v>0</v>
      </c>
      <c r="V65" s="65">
        <f>_xlfn.IFNA(VLOOKUP(CONCATENATE($V$5,$B65,$C65),'BUS3'!$A$8:$N$135,14,FALSE),0)</f>
        <v>0</v>
      </c>
      <c r="W65" s="65">
        <f>_xlfn.IFNA(VLOOKUP(CONCATENATE($W$5,$B65,$C65),'DRY2'!$A$6:$N$169,14,FALSE),0)</f>
        <v>0</v>
      </c>
      <c r="X65" s="65">
        <f>_xlfn.IFNA(VLOOKUP(CONCATENATE($X$5,$B65,$C65),'OG2'!$A$6:$N$133,14,FALSE),0)</f>
        <v>0</v>
      </c>
      <c r="Y65" s="65">
        <f>_xlfn.IFNA(VLOOKUP(CONCATENATE($Y$5,$B65,$C65),'MR1'!$A$6:$N$133,14,FALSE),0)</f>
        <v>0</v>
      </c>
      <c r="Z65" s="65">
        <f>_xlfn.IFNA(VLOOKUP(CONCATENATE($Z$5,$B65,$C65),BEV!$A$6:$N$124,14,FALSE),0)</f>
        <v>0</v>
      </c>
      <c r="AA65" s="65">
        <f>_xlfn.IFNA(VLOOKUP(CONCATENATE($AA$5,$B65,$C65),'SER2'!$A$6:$N$135,14,FALSE),0)</f>
        <v>0</v>
      </c>
      <c r="AB65" s="65"/>
      <c r="AC65" s="65">
        <f>_xlfn.IFNA(VLOOKUP(CONCATENATE($AC$5,$B65,$C65),VIR!$A$6:$O$129,14,FALSE),0)</f>
        <v>0</v>
      </c>
      <c r="AD65" s="65" cm="1">
        <f t="array" ref="AD65">_xlfn.IFNA(VLOOKUP(CONCATENATE($AD$5,$B65,$C65),BUP60,AD66:AE77,FALSE),0)</f>
        <v>0</v>
      </c>
      <c r="AE65" s="65">
        <f>_xlfn.IFNA(VLOOKUP(CONCATENATE($AE$5,$B65,$C65),'CAP2'!$A$6:$N$135,14,FALSE),0)</f>
        <v>0</v>
      </c>
      <c r="AF65" s="65">
        <f>_xlfn.IFNA(VLOOKUP(CONCATENATE($AF$5,$B65,$C65),FEST!$A$6:$N$135,14,FALSE),0)</f>
        <v>0</v>
      </c>
      <c r="AG65" s="65">
        <f>_xlfn.IFNA(VLOOKUP(CONCATENATE($AG$5,$B65,$C65),'ESP2'!$A$6:$N$131,14,FALSE),0)</f>
        <v>0</v>
      </c>
      <c r="AH65" s="65">
        <f>_xlfn.IFNA(VLOOKUP(CONCATENATE($AG$5,$B65,$C65),'OG2'!$A$6:$N$131,14,FALSE),0)</f>
        <v>0</v>
      </c>
      <c r="AI65" s="65">
        <f>_xlfn.IFNA(VLOOKUP(CONCATENATE($AI$5,$B65,$C65),'BUN2'!$A$6:$N$134,14,FALSE),0)</f>
        <v>0</v>
      </c>
      <c r="AJ65" s="65">
        <f>_xlfn.IFNA(VLOOKUP(CONCATENATE($AJ$5,$B65,$C65),SC!$A$6:$N$135,14,FALSE),0)</f>
        <v>0</v>
      </c>
      <c r="AK65" s="65">
        <f>_xlfn.IFNA(VLOOKUP(CONCATENATE($AK$5,$B65,$C65),'MR3'!$A$6:$N$133,14,FALSE),0)</f>
        <v>0</v>
      </c>
      <c r="AL65" s="66">
        <f>_xlfn.IFNA(VLOOKUP(CONCATENATE($AK$5,$B65,$C65),BAL!$A$6:$N$133,14,FALSE),0)</f>
        <v>0</v>
      </c>
      <c r="AM65" s="66">
        <f>_xlfn.IFNA(VLOOKUP(CONCATENATE($AM$5,$B65,$C65),'ESP4'!$A$6:$N$135,14,FALSE),0)</f>
        <v>0</v>
      </c>
      <c r="AN65" s="66">
        <f>_xlfn.IFNA(VLOOKUP(CONCATENATE($AN$5,$B65,$C65),'MR2'!$A$6:$N$77,14,FALSE),0)</f>
        <v>0</v>
      </c>
      <c r="AO65" s="66">
        <f>_xlfn.IFNA(VLOOKUP(CONCATENATE($AO$5,$B65,$C65),'BUS4'!$A$6:$N$250,14,FALSE),0)</f>
        <v>0</v>
      </c>
      <c r="AP65" s="66">
        <f>_xlfn.IFNA(VLOOKUP(CONCATENATE($AP$5,$B65,$C65),'CAP2'!$A$6:$N$77,14,FALSE),0)</f>
        <v>0</v>
      </c>
      <c r="AQ65" s="66">
        <f>_xlfn.IFNA(VLOOKUP(CONCATENATE($AQ$5,$B65,$C65),'DRY2'!$A$6:$O$130,14,FALSE),0)</f>
        <v>0</v>
      </c>
      <c r="AR65" s="66">
        <f>_xlfn.IFNA(VLOOKUP(CONCATENATE($AR$5,$B65,$C65),BAL!$A$6:$N$134,14,FALSE),0)</f>
        <v>0</v>
      </c>
      <c r="AS65" s="66">
        <f>_xlfn.IFNA(VLOOKUP(CONCATENATE($AS$5,$B65,$C65),SC!$A$6:$O$135,14,FALSE),0)</f>
        <v>0</v>
      </c>
      <c r="AT65" s="66">
        <f>_xlfn.IFNA(VLOOKUP(CONCATENATE($AT$5,$B65,$C65),'MR1'!$A$6:$N$135,14,FALSE),0)</f>
        <v>0</v>
      </c>
      <c r="AU65" s="66"/>
      <c r="AV65" s="67">
        <f>_xlfn.IFNA(VLOOKUP(CONCATENATE($AV$5,$B65,$C65),'BUS4'!$A$6:$N$135,14,FALSE),0)</f>
        <v>0</v>
      </c>
      <c r="AW65" s="63"/>
    </row>
    <row r="66" spans="1:49" x14ac:dyDescent="0.3">
      <c r="A66" s="830"/>
      <c r="B66" s="84"/>
      <c r="C66" s="22"/>
      <c r="D66" s="22"/>
      <c r="E66" s="22"/>
      <c r="F66" s="23"/>
      <c r="G66" s="24"/>
      <c r="H66" s="21">
        <f t="shared" si="9"/>
        <v>0</v>
      </c>
      <c r="I66" s="25">
        <f t="shared" si="10"/>
        <v>0</v>
      </c>
      <c r="J66" s="24">
        <f t="shared" si="11"/>
        <v>5</v>
      </c>
      <c r="K66" s="65">
        <f>_xlfn.IFNA(VLOOKUP(CONCATENATE($K$5,$B66,$C66),'CAP1'!$A$6:$N$107,14,FALSE),0)</f>
        <v>0</v>
      </c>
      <c r="L66" s="65">
        <f>_xlfn.IFNA(VLOOKUP(CONCATENATE($L$5,$B66,$C66),'ESP1'!$A$6:$N$135,14,FALSE),0)</f>
        <v>0</v>
      </c>
      <c r="M66" s="65">
        <f>_xlfn.IFNA(VLOOKUP(CONCATENATE($M$5,$B66,$C66),WEST!$A$6:$N$95,14,FALSE),0)</f>
        <v>0</v>
      </c>
      <c r="N66" s="65">
        <f>_xlfn.IFNA(VLOOKUP(CONCATENATE($N$5,$B66,$C66),MUR!$A$6:$L$131,14,FALSE),0)</f>
        <v>0</v>
      </c>
      <c r="O66" s="65">
        <f>_xlfn.IFNA(VLOOKUP(CONCATENATE($O$5,$B66,$C66),'SER1'!$A$6:$N$110,14,FALSE),0)</f>
        <v>0</v>
      </c>
      <c r="P66" s="65">
        <f>_xlfn.IFNA(VLOOKUP(CONCATENATE($P$5,$B66,$C66),'BUS1'!$A$6:$N$135,14,FALSE),0)</f>
        <v>0</v>
      </c>
      <c r="Q66" s="65">
        <f>_xlfn.IFNA(VLOOKUP(CONCATENATE($Q$5,$B66,$C66),DARD!$A$6:$N$133,14,FALSE),0)</f>
        <v>0</v>
      </c>
      <c r="R66" s="65">
        <f>_xlfn.IFNA(VLOOKUP(CONCATENATE($R$5,$B66,$C66),'BUS2'!F67,FALSE),0)</f>
        <v>0</v>
      </c>
      <c r="S66" s="65">
        <f>_xlfn.IFNA(VLOOKUP(CONCATENATE($S$5,$B66,$C66),'OG1'!$A$6:$N$56,14,FALSE),0)</f>
        <v>0</v>
      </c>
      <c r="T66" s="65">
        <f>_xlfn.IFNA(VLOOKUP(CONCATENATE($T$5,$B66,$C66),'DRY1'!$A$6:$N$135,14,FALSE),0)</f>
        <v>0</v>
      </c>
      <c r="U66" s="65">
        <f>_xlfn.IFNA(VLOOKUP(CONCATENATE($U$5,$B66,$C66),'HO1'!$A$8:$N$135,14,FALSE),0)</f>
        <v>0</v>
      </c>
      <c r="V66" s="65">
        <f>_xlfn.IFNA(VLOOKUP(CONCATENATE($V$5,$B66,$C66),'BUS3'!$A$8:$N$135,14,FALSE),0)</f>
        <v>0</v>
      </c>
      <c r="W66" s="65">
        <f>_xlfn.IFNA(VLOOKUP(CONCATENATE($W$5,$B66,$C66),'DRY2'!$A$6:$N$169,14,FALSE),0)</f>
        <v>0</v>
      </c>
      <c r="X66" s="65">
        <f>_xlfn.IFNA(VLOOKUP(CONCATENATE($X$5,$B66,$C66),'OG2'!$A$6:$N$133,14,FALSE),0)</f>
        <v>0</v>
      </c>
      <c r="Y66" s="65">
        <f>_xlfn.IFNA(VLOOKUP(CONCATENATE($Y$5,$B66,$C66),'MR1'!$A$6:$N$133,14,FALSE),0)</f>
        <v>0</v>
      </c>
      <c r="Z66" s="65">
        <f>_xlfn.IFNA(VLOOKUP(CONCATENATE($Z$5,$B66,$C66),BEV!$A$6:$N$124,14,FALSE),0)</f>
        <v>0</v>
      </c>
      <c r="AA66" s="65">
        <f>_xlfn.IFNA(VLOOKUP(CONCATENATE($AA$5,$B66,$C66),'SER2'!$A$6:$N$135,14,FALSE),0)</f>
        <v>0</v>
      </c>
      <c r="AB66" s="65"/>
      <c r="AC66" s="65">
        <f>_xlfn.IFNA(VLOOKUP(CONCATENATE($AC$5,$B66,$C66),VIR!$A$6:$O$129,14,FALSE),0)</f>
        <v>0</v>
      </c>
      <c r="AD66" s="65" cm="1">
        <f t="array" ref="AD66">_xlfn.IFNA(VLOOKUP(CONCATENATE($AD$5,$B66,$C66),BUP61,AD67:AE78,FALSE),0)</f>
        <v>0</v>
      </c>
      <c r="AE66" s="65">
        <f>_xlfn.IFNA(VLOOKUP(CONCATENATE($AE$5,$B66,$C66),'CAP2'!$A$6:$N$135,14,FALSE),0)</f>
        <v>0</v>
      </c>
      <c r="AF66" s="65">
        <f>_xlfn.IFNA(VLOOKUP(CONCATENATE($AF$5,$B66,$C66),FEST!$A$6:$N$135,14,FALSE),0)</f>
        <v>0</v>
      </c>
      <c r="AG66" s="65">
        <f>_xlfn.IFNA(VLOOKUP(CONCATENATE($AG$5,$B66,$C66),'ESP2'!$A$6:$N$131,14,FALSE),0)</f>
        <v>0</v>
      </c>
      <c r="AH66" s="65">
        <f>_xlfn.IFNA(VLOOKUP(CONCATENATE($AG$5,$B66,$C66),'OG2'!$A$6:$N$131,14,FALSE),0)</f>
        <v>0</v>
      </c>
      <c r="AI66" s="65">
        <f>_xlfn.IFNA(VLOOKUP(CONCATENATE($AI$5,$B66,$C66),'BUN2'!$A$6:$N$134,14,FALSE),0)</f>
        <v>0</v>
      </c>
      <c r="AJ66" s="65">
        <f>_xlfn.IFNA(VLOOKUP(CONCATENATE($AJ$5,$B66,$C66),SC!$A$6:$N$135,14,FALSE),0)</f>
        <v>0</v>
      </c>
      <c r="AK66" s="65">
        <f>_xlfn.IFNA(VLOOKUP(CONCATENATE($AK$5,$B66,$C66),'MR3'!$A$6:$N$133,14,FALSE),0)</f>
        <v>0</v>
      </c>
      <c r="AL66" s="66">
        <f>_xlfn.IFNA(VLOOKUP(CONCATENATE($AK$5,$B66,$C66),BAL!$A$6:$N$133,14,FALSE),0)</f>
        <v>0</v>
      </c>
      <c r="AM66" s="66">
        <f>_xlfn.IFNA(VLOOKUP(CONCATENATE($AM$5,$B66,$C66),'ESP4'!$A$6:$N$135,14,FALSE),0)</f>
        <v>0</v>
      </c>
      <c r="AN66" s="66">
        <f>_xlfn.IFNA(VLOOKUP(CONCATENATE($AN$5,$B66,$C66),'MR2'!$A$6:$N$77,14,FALSE),0)</f>
        <v>0</v>
      </c>
      <c r="AO66" s="66">
        <f>_xlfn.IFNA(VLOOKUP(CONCATENATE($AO$5,$B66,$C66),'BUS4'!$A$6:$N$250,14,FALSE),0)</f>
        <v>0</v>
      </c>
      <c r="AP66" s="66">
        <f>_xlfn.IFNA(VLOOKUP(CONCATENATE($AP$5,$B66,$C66),'CAP2'!$A$6:$N$77,14,FALSE),0)</f>
        <v>0</v>
      </c>
      <c r="AQ66" s="66">
        <f>_xlfn.IFNA(VLOOKUP(CONCATENATE($AQ$5,$B66,$C66),'DRY2'!$A$6:$O$130,14,FALSE),0)</f>
        <v>0</v>
      </c>
      <c r="AR66" s="66">
        <f>_xlfn.IFNA(VLOOKUP(CONCATENATE($AR$5,$B66,$C66),BAL!$A$6:$N$134,14,FALSE),0)</f>
        <v>0</v>
      </c>
      <c r="AS66" s="66">
        <f>_xlfn.IFNA(VLOOKUP(CONCATENATE($AS$5,$B66,$C66),SC!$A$6:$O$135,14,FALSE),0)</f>
        <v>0</v>
      </c>
      <c r="AT66" s="66">
        <f>_xlfn.IFNA(VLOOKUP(CONCATENATE($AT$5,$B66,$C66),'MR1'!$A$6:$N$135,14,FALSE),0)</f>
        <v>0</v>
      </c>
      <c r="AU66" s="66"/>
      <c r="AV66" s="67">
        <f>_xlfn.IFNA(VLOOKUP(CONCATENATE($AV$5,$B66,$C66),'BUS4'!$A$6:$N$135,14,FALSE),0)</f>
        <v>0</v>
      </c>
      <c r="AW66" s="63"/>
    </row>
    <row r="67" spans="1:49" ht="14.4" thickBot="1" x14ac:dyDescent="0.35">
      <c r="A67" s="830"/>
      <c r="B67" s="487"/>
      <c r="C67" s="488"/>
      <c r="D67" s="488"/>
      <c r="E67" s="488"/>
      <c r="F67" s="489"/>
      <c r="G67" s="490"/>
      <c r="H67" s="21">
        <f t="shared" si="9"/>
        <v>0</v>
      </c>
      <c r="I67" s="25">
        <f t="shared" si="10"/>
        <v>0</v>
      </c>
      <c r="J67" s="24">
        <f t="shared" si="11"/>
        <v>5</v>
      </c>
      <c r="K67" s="65">
        <f>_xlfn.IFNA(VLOOKUP(CONCATENATE($K$5,$B67,$C67),'CAP1'!$A$6:$N$107,14,FALSE),0)</f>
        <v>0</v>
      </c>
      <c r="L67" s="65">
        <f>_xlfn.IFNA(VLOOKUP(CONCATENATE($L$5,$B67,$C67),'ESP1'!$A$6:$N$135,14,FALSE),0)</f>
        <v>0</v>
      </c>
      <c r="M67" s="65">
        <f>_xlfn.IFNA(VLOOKUP(CONCATENATE($M$5,$B67,$C67),WEST!$A$6:$N$95,14,FALSE),0)</f>
        <v>0</v>
      </c>
      <c r="N67" s="65">
        <f>_xlfn.IFNA(VLOOKUP(CONCATENATE($N$5,$B67,$C67),MUR!$A$6:$L$131,14,FALSE),0)</f>
        <v>0</v>
      </c>
      <c r="O67" s="65">
        <f>_xlfn.IFNA(VLOOKUP(CONCATENATE($O$5,$B67,$C67),'SER1'!$A$6:$N$110,14,FALSE),0)</f>
        <v>0</v>
      </c>
      <c r="P67" s="65">
        <f>_xlfn.IFNA(VLOOKUP(CONCATENATE($P$5,$B67,$C67),'BUS1'!$A$6:$N$135,14,FALSE),0)</f>
        <v>0</v>
      </c>
      <c r="Q67" s="65">
        <f>_xlfn.IFNA(VLOOKUP(CONCATENATE($Q$5,$B67,$C67),DARD!$A$6:$N$133,14,FALSE),0)</f>
        <v>0</v>
      </c>
      <c r="R67" s="65">
        <f>_xlfn.IFNA(VLOOKUP(CONCATENATE($R$5,$B67,$C67),'BUS2'!F68,FALSE),0)</f>
        <v>0</v>
      </c>
      <c r="S67" s="65">
        <f>_xlfn.IFNA(VLOOKUP(CONCATENATE($S$5,$B67,$C67),'OG1'!$A$6:$N$56,14,FALSE),0)</f>
        <v>0</v>
      </c>
      <c r="T67" s="65">
        <f>_xlfn.IFNA(VLOOKUP(CONCATENATE($T$5,$B67,$C67),'DRY1'!$A$6:$N$135,14,FALSE),0)</f>
        <v>0</v>
      </c>
      <c r="U67" s="65">
        <f>_xlfn.IFNA(VLOOKUP(CONCATENATE($U$5,$B67,$C67),'HO1'!$A$8:$N$135,14,FALSE),0)</f>
        <v>0</v>
      </c>
      <c r="V67" s="65">
        <f>_xlfn.IFNA(VLOOKUP(CONCATENATE($V$5,$B67,$C67),'BUS3'!$A$8:$N$135,14,FALSE),0)</f>
        <v>0</v>
      </c>
      <c r="W67" s="65">
        <f>_xlfn.IFNA(VLOOKUP(CONCATENATE($W$5,$B67,$C67),'DRY2'!$A$6:$N$169,14,FALSE),0)</f>
        <v>0</v>
      </c>
      <c r="X67" s="65">
        <f>_xlfn.IFNA(VLOOKUP(CONCATENATE($X$5,$B67,$C67),'OG2'!$A$6:$N$133,14,FALSE),0)</f>
        <v>0</v>
      </c>
      <c r="Y67" s="65">
        <f>_xlfn.IFNA(VLOOKUP(CONCATENATE($Y$5,$B67,$C67),'MR1'!$A$6:$N$133,14,FALSE),0)</f>
        <v>0</v>
      </c>
      <c r="Z67" s="65">
        <f>_xlfn.IFNA(VLOOKUP(CONCATENATE($Z$5,$B67,$C67),BEV!$A$6:$N$124,14,FALSE),0)</f>
        <v>0</v>
      </c>
      <c r="AA67" s="65">
        <f>_xlfn.IFNA(VLOOKUP(CONCATENATE($AA$5,$B67,$C67),'SER2'!$A$6:$N$135,14,FALSE),0)</f>
        <v>0</v>
      </c>
      <c r="AB67" s="65"/>
      <c r="AC67" s="65">
        <f>_xlfn.IFNA(VLOOKUP(CONCATENATE($AC$5,$B67,$C67),VIR!$A$6:$O$129,14,FALSE),0)</f>
        <v>0</v>
      </c>
      <c r="AD67" s="65" cm="1">
        <f t="array" ref="AD67">_xlfn.IFNA(VLOOKUP(CONCATENATE($AD$5,$B67,$C67),BUP62,AD68:AE79,FALSE),0)</f>
        <v>0</v>
      </c>
      <c r="AE67" s="65">
        <f>_xlfn.IFNA(VLOOKUP(CONCATENATE($AE$5,$B67,$C67),'CAP2'!$A$6:$N$135,14,FALSE),0)</f>
        <v>0</v>
      </c>
      <c r="AF67" s="65">
        <f>_xlfn.IFNA(VLOOKUP(CONCATENATE($AF$5,$B67,$C67),FEST!$A$6:$N$135,14,FALSE),0)</f>
        <v>0</v>
      </c>
      <c r="AG67" s="65">
        <f>_xlfn.IFNA(VLOOKUP(CONCATENATE($AG$5,$B67,$C67),'ESP2'!$A$6:$N$131,14,FALSE),0)</f>
        <v>0</v>
      </c>
      <c r="AH67" s="65">
        <f>_xlfn.IFNA(VLOOKUP(CONCATENATE($AG$5,$B67,$C67),'OG2'!$A$6:$N$131,14,FALSE),0)</f>
        <v>0</v>
      </c>
      <c r="AI67" s="65">
        <f>_xlfn.IFNA(VLOOKUP(CONCATENATE($AI$5,$B67,$C67),'BUN2'!$A$6:$N$134,14,FALSE),0)</f>
        <v>0</v>
      </c>
      <c r="AJ67" s="65">
        <f>_xlfn.IFNA(VLOOKUP(CONCATENATE($AJ$5,$B67,$C67),SC!$A$6:$N$135,14,FALSE),0)</f>
        <v>0</v>
      </c>
      <c r="AK67" s="65">
        <f>_xlfn.IFNA(VLOOKUP(CONCATENATE($AK$5,$B67,$C67),'MR3'!$A$6:$N$133,14,FALSE),0)</f>
        <v>0</v>
      </c>
      <c r="AL67" s="66">
        <f>_xlfn.IFNA(VLOOKUP(CONCATENATE($AK$5,$B67,$C67),BAL!$A$6:$N$133,14,FALSE),0)</f>
        <v>0</v>
      </c>
      <c r="AM67" s="66">
        <f>_xlfn.IFNA(VLOOKUP(CONCATENATE($AM$5,$B67,$C67),'ESP4'!$A$6:$N$135,14,FALSE),0)</f>
        <v>0</v>
      </c>
      <c r="AN67" s="66">
        <f>_xlfn.IFNA(VLOOKUP(CONCATENATE($AN$5,$B67,$C67),'MR2'!$A$6:$N$77,14,FALSE),0)</f>
        <v>0</v>
      </c>
      <c r="AO67" s="66">
        <f>_xlfn.IFNA(VLOOKUP(CONCATENATE($AO$5,$B67,$C67),'BUS4'!$A$6:$N$250,14,FALSE),0)</f>
        <v>0</v>
      </c>
      <c r="AP67" s="144">
        <f>_xlfn.IFNA(VLOOKUP(CONCATENATE($AP$5,$B67,$C67),'CAP2'!$A$6:$N$77,14,FALSE),0)</f>
        <v>0</v>
      </c>
      <c r="AQ67" s="144">
        <f>_xlfn.IFNA(VLOOKUP(CONCATENATE($AQ$5,$B67,$C67),'DRY2'!$A$6:$O$130,14,FALSE),0)</f>
        <v>0</v>
      </c>
      <c r="AR67" s="144">
        <f>_xlfn.IFNA(VLOOKUP(CONCATENATE($AR$5,$B67,$C67),BAL!$A$6:$N$134,14,FALSE),0)</f>
        <v>0</v>
      </c>
      <c r="AS67" s="144">
        <f>_xlfn.IFNA(VLOOKUP(CONCATENATE($AS$5,$B67,$C67),SC!$A$6:$O$135,14,FALSE),0)</f>
        <v>0</v>
      </c>
      <c r="AT67" s="144">
        <f>_xlfn.IFNA(VLOOKUP(CONCATENATE($AT$5,$B67,$C67),'MR1'!$A$6:$N$135,14,FALSE),0)</f>
        <v>0</v>
      </c>
      <c r="AU67" s="144"/>
      <c r="AV67" s="145">
        <f>_xlfn.IFNA(VLOOKUP(CONCATENATE($AV$5,$B67,$C67),'BUS4'!$A$6:$N$135,14,FALSE),0)</f>
        <v>0</v>
      </c>
      <c r="AW67" s="63"/>
    </row>
    <row r="68" spans="1:49" x14ac:dyDescent="0.3">
      <c r="A68" s="830"/>
      <c r="B68" s="491"/>
      <c r="C68" s="465"/>
      <c r="D68" s="465"/>
      <c r="E68" s="465"/>
      <c r="F68" s="466"/>
      <c r="G68" s="467"/>
      <c r="H68" s="467"/>
      <c r="I68" s="467"/>
      <c r="J68" s="467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59"/>
      <c r="AM68" s="459"/>
      <c r="AN68" s="459"/>
      <c r="AO68" s="459"/>
      <c r="AP68" s="459"/>
      <c r="AQ68" s="459"/>
      <c r="AR68" s="459"/>
      <c r="AS68" s="459"/>
      <c r="AT68" s="459"/>
      <c r="AU68" s="459"/>
      <c r="AV68" s="459"/>
      <c r="AW68" s="63"/>
    </row>
    <row r="69" spans="1:49" x14ac:dyDescent="0.3">
      <c r="A69" s="830"/>
      <c r="B69" s="37"/>
      <c r="C69" s="37"/>
      <c r="D69" s="37"/>
      <c r="E69" s="37"/>
      <c r="F69" s="37"/>
      <c r="G69" s="37"/>
      <c r="H69" s="469"/>
      <c r="I69" s="469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3"/>
    </row>
    <row r="70" spans="1:49" x14ac:dyDescent="0.3">
      <c r="H70" s="470"/>
      <c r="I70" s="470"/>
      <c r="AO70" s="4"/>
      <c r="AW70" s="63"/>
    </row>
    <row r="71" spans="1:49" x14ac:dyDescent="0.3">
      <c r="AO71" s="4"/>
      <c r="AW71" s="63"/>
    </row>
    <row r="72" spans="1:49" x14ac:dyDescent="0.3">
      <c r="AO72" s="4"/>
      <c r="AW72" s="63"/>
    </row>
    <row r="73" spans="1:49" x14ac:dyDescent="0.3">
      <c r="AO73" s="4"/>
      <c r="AW73" s="63"/>
    </row>
    <row r="74" spans="1:49" x14ac:dyDescent="0.3">
      <c r="AO74" s="4"/>
    </row>
    <row r="75" spans="1:49" x14ac:dyDescent="0.3">
      <c r="AO75" s="4"/>
    </row>
  </sheetData>
  <sortState xmlns:xlrd2="http://schemas.microsoft.com/office/spreadsheetml/2017/richdata2" ref="B6:AV67">
    <sortCondition descending="1" ref="I6:I67"/>
    <sortCondition ref="J6:J67"/>
  </sortState>
  <mergeCells count="94">
    <mergeCell ref="AS1:AS2"/>
    <mergeCell ref="AT1:AT2"/>
    <mergeCell ref="AU1:AU2"/>
    <mergeCell ref="AV1:AV2"/>
    <mergeCell ref="AS3:AS4"/>
    <mergeCell ref="AT3:AT4"/>
    <mergeCell ref="AU3:AU4"/>
    <mergeCell ref="AV3:AV4"/>
    <mergeCell ref="AO3:AO4"/>
    <mergeCell ref="AQ1:AQ2"/>
    <mergeCell ref="AI3:AI4"/>
    <mergeCell ref="AJ3:AJ4"/>
    <mergeCell ref="AL3:AL4"/>
    <mergeCell ref="AM3:AM4"/>
    <mergeCell ref="AP3:AP4"/>
    <mergeCell ref="AQ3:AQ4"/>
    <mergeCell ref="AN1:AN2"/>
    <mergeCell ref="AN3:AN4"/>
    <mergeCell ref="AK1:AK2"/>
    <mergeCell ref="AK3:AK4"/>
    <mergeCell ref="AG3:AG4"/>
    <mergeCell ref="O3:O4"/>
    <mergeCell ref="P3:P4"/>
    <mergeCell ref="Q3:Q4"/>
    <mergeCell ref="R3:R4"/>
    <mergeCell ref="S3:S4"/>
    <mergeCell ref="AF3:AF4"/>
    <mergeCell ref="AA3:AA4"/>
    <mergeCell ref="AC3:AC4"/>
    <mergeCell ref="AD3:AD4"/>
    <mergeCell ref="AE3:AE4"/>
    <mergeCell ref="AB3:AB4"/>
    <mergeCell ref="P1:P2"/>
    <mergeCell ref="A1:A69"/>
    <mergeCell ref="K3:K4"/>
    <mergeCell ref="L3:L4"/>
    <mergeCell ref="M3:M4"/>
    <mergeCell ref="N3:N4"/>
    <mergeCell ref="I1:I2"/>
    <mergeCell ref="K1:K2"/>
    <mergeCell ref="H1:H2"/>
    <mergeCell ref="J3:J4"/>
    <mergeCell ref="J1:J2"/>
    <mergeCell ref="H3:H4"/>
    <mergeCell ref="I3:I4"/>
    <mergeCell ref="B1:B2"/>
    <mergeCell ref="C1:C2"/>
    <mergeCell ref="E1:E2"/>
    <mergeCell ref="B3:B4"/>
    <mergeCell ref="C3:C4"/>
    <mergeCell ref="E3:E4"/>
    <mergeCell ref="F3:F4"/>
    <mergeCell ref="L1:L2"/>
    <mergeCell ref="F1:F2"/>
    <mergeCell ref="D1:D2"/>
    <mergeCell ref="D3:D4"/>
    <mergeCell ref="AR3:AR4"/>
    <mergeCell ref="AH3:AH4"/>
    <mergeCell ref="G1:G4"/>
    <mergeCell ref="N1:N2"/>
    <mergeCell ref="O1:O2"/>
    <mergeCell ref="AP1:AP2"/>
    <mergeCell ref="AD1:AD2"/>
    <mergeCell ref="AE1:AE2"/>
    <mergeCell ref="AG1:AG2"/>
    <mergeCell ref="AH1:AH2"/>
    <mergeCell ref="AI1:AI2"/>
    <mergeCell ref="AJ1:AJ2"/>
    <mergeCell ref="W1:W2"/>
    <mergeCell ref="M1:M2"/>
    <mergeCell ref="Q1:Q2"/>
    <mergeCell ref="S1:S2"/>
    <mergeCell ref="AR1:AR2"/>
    <mergeCell ref="AL1:AL2"/>
    <mergeCell ref="AM1:AM2"/>
    <mergeCell ref="AO1:AO2"/>
    <mergeCell ref="AA1:AA2"/>
    <mergeCell ref="AC1:AC2"/>
    <mergeCell ref="AF1:AF2"/>
    <mergeCell ref="AB1:AB2"/>
    <mergeCell ref="R1:R2"/>
    <mergeCell ref="Z1:Z2"/>
    <mergeCell ref="Y1:Y2"/>
    <mergeCell ref="T3:T4"/>
    <mergeCell ref="U3:U4"/>
    <mergeCell ref="V3:V4"/>
    <mergeCell ref="W3:W4"/>
    <mergeCell ref="Y3:Y4"/>
    <mergeCell ref="Z3:Z4"/>
    <mergeCell ref="T1:T2"/>
    <mergeCell ref="U1:U2"/>
    <mergeCell ref="V1:V2"/>
    <mergeCell ref="X1:X2"/>
    <mergeCell ref="X3:X4"/>
  </mergeCells>
  <phoneticPr fontId="18" type="noConversion"/>
  <conditionalFormatting sqref="B69:B1048576 B1:B2">
    <cfRule type="duplicateValues" dxfId="107" priority="394"/>
  </conditionalFormatting>
  <conditionalFormatting sqref="C66">
    <cfRule type="duplicateValues" dxfId="106" priority="16"/>
  </conditionalFormatting>
  <conditionalFormatting sqref="C67:C1048576 C1:C65">
    <cfRule type="duplicateValues" dxfId="105" priority="22"/>
  </conditionalFormatting>
  <conditionalFormatting sqref="K6:AV68">
    <cfRule type="cellIs" dxfId="104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FAF1-1D10-4211-8239-BDF3066FFC8C}">
  <sheetPr codeName="Sheet10">
    <tabColor rgb="FFFCE4D6"/>
    <pageSetUpPr fitToPage="1"/>
  </sheetPr>
  <dimension ref="A1:CE117"/>
  <sheetViews>
    <sheetView zoomScale="70" zoomScaleNormal="70" zoomScaleSheetLayoutView="90" workbookViewId="0">
      <pane xSplit="10" ySplit="5" topLeftCell="K6" activePane="bottomRight" state="frozen"/>
      <selection pane="topRight" activeCell="J1" sqref="J1"/>
      <selection pane="bottomLeft" activeCell="A6" sqref="A6"/>
      <selection pane="bottomRight" activeCell="O27" sqref="O27"/>
    </sheetView>
  </sheetViews>
  <sheetFormatPr defaultColWidth="26.88671875" defaultRowHeight="13.8" x14ac:dyDescent="0.3"/>
  <cols>
    <col min="1" max="1" width="4.5546875" style="11" bestFit="1" customWidth="1"/>
    <col min="2" max="2" width="22" style="6" bestFit="1" customWidth="1"/>
    <col min="3" max="3" width="27.109375" style="6" bestFit="1" customWidth="1"/>
    <col min="4" max="4" width="11.21875" style="6" customWidth="1"/>
    <col min="5" max="5" width="16.88671875" style="6" bestFit="1" customWidth="1"/>
    <col min="6" max="6" width="14" style="11" bestFit="1" customWidth="1"/>
    <col min="7" max="7" width="5.88671875" style="7" bestFit="1" customWidth="1"/>
    <col min="8" max="8" width="14" style="7" bestFit="1" customWidth="1"/>
    <col min="9" max="9" width="8.6640625" style="5" bestFit="1" customWidth="1"/>
    <col min="10" max="10" width="10.6640625" style="2" bestFit="1" customWidth="1"/>
    <col min="11" max="12" width="10.5546875" style="4" bestFit="1" customWidth="1"/>
    <col min="13" max="14" width="10.33203125" style="4" bestFit="1" customWidth="1"/>
    <col min="15" max="15" width="11.109375" style="4" bestFit="1" customWidth="1"/>
    <col min="16" max="16" width="10.6640625" style="4" bestFit="1" customWidth="1"/>
    <col min="17" max="17" width="6.6640625" style="4" bestFit="1" customWidth="1"/>
    <col min="18" max="21" width="10.6640625" style="4" bestFit="1" customWidth="1"/>
    <col min="22" max="24" width="10.109375" style="4" bestFit="1" customWidth="1"/>
    <col min="25" max="26" width="11" style="4" bestFit="1" customWidth="1"/>
    <col min="27" max="27" width="11.33203125" style="4" bestFit="1" customWidth="1"/>
    <col min="28" max="28" width="12" style="4" customWidth="1"/>
    <col min="29" max="31" width="11" style="4" bestFit="1" customWidth="1"/>
    <col min="32" max="34" width="10" style="4" bestFit="1" customWidth="1"/>
    <col min="35" max="35" width="9.44140625" style="4" bestFit="1" customWidth="1"/>
    <col min="36" max="38" width="10.5546875" style="4" bestFit="1" customWidth="1"/>
    <col min="39" max="40" width="10.33203125" style="4" bestFit="1" customWidth="1"/>
    <col min="41" max="41" width="10.33203125" style="43" bestFit="1" customWidth="1"/>
    <col min="42" max="43" width="11" style="43" bestFit="1" customWidth="1"/>
    <col min="44" max="44" width="10.6640625" style="43" bestFit="1" customWidth="1"/>
    <col min="45" max="45" width="22.44140625" style="41" bestFit="1" customWidth="1"/>
    <col min="46" max="16384" width="26.88671875" style="11"/>
  </cols>
  <sheetData>
    <row r="1" spans="1:83" s="9" customFormat="1" ht="12.75" customHeight="1" x14ac:dyDescent="0.25">
      <c r="A1" s="830" t="s">
        <v>183</v>
      </c>
      <c r="B1" s="832" t="s">
        <v>0</v>
      </c>
      <c r="C1" s="758" t="s">
        <v>43</v>
      </c>
      <c r="D1" s="758" t="s">
        <v>251</v>
      </c>
      <c r="E1" s="758" t="s">
        <v>1</v>
      </c>
      <c r="F1" s="758" t="s">
        <v>2</v>
      </c>
      <c r="G1" s="759" t="s">
        <v>3</v>
      </c>
      <c r="H1" s="832" t="s">
        <v>4</v>
      </c>
      <c r="I1" s="758" t="s">
        <v>5</v>
      </c>
      <c r="J1" s="835" t="s">
        <v>45</v>
      </c>
      <c r="K1" s="769" t="s">
        <v>168</v>
      </c>
      <c r="L1" s="771" t="s">
        <v>420</v>
      </c>
      <c r="M1" s="771" t="s">
        <v>424</v>
      </c>
      <c r="N1" s="771" t="s">
        <v>169</v>
      </c>
      <c r="O1" s="771" t="s">
        <v>133</v>
      </c>
      <c r="P1" s="771" t="s">
        <v>47</v>
      </c>
      <c r="Q1" s="771" t="s">
        <v>49</v>
      </c>
      <c r="R1" s="771" t="s">
        <v>134</v>
      </c>
      <c r="S1" s="771" t="s">
        <v>425</v>
      </c>
      <c r="T1" s="771" t="s">
        <v>170</v>
      </c>
      <c r="U1" s="771" t="s">
        <v>426</v>
      </c>
      <c r="V1" s="771" t="s">
        <v>48</v>
      </c>
      <c r="W1" s="771" t="s">
        <v>427</v>
      </c>
      <c r="X1" s="771" t="s">
        <v>51</v>
      </c>
      <c r="Y1" s="771" t="s">
        <v>54</v>
      </c>
      <c r="Z1" s="771" t="s">
        <v>135</v>
      </c>
      <c r="AA1" s="771" t="s">
        <v>50</v>
      </c>
      <c r="AB1" s="840" t="s">
        <v>532</v>
      </c>
      <c r="AC1" s="771" t="s">
        <v>125</v>
      </c>
      <c r="AD1" s="771" t="s">
        <v>428</v>
      </c>
      <c r="AE1" s="771" t="s">
        <v>171</v>
      </c>
      <c r="AF1" s="771" t="s">
        <v>52</v>
      </c>
      <c r="AG1" s="771" t="s">
        <v>55</v>
      </c>
      <c r="AH1" s="771" t="s">
        <v>53</v>
      </c>
      <c r="AI1" s="771" t="s">
        <v>126</v>
      </c>
      <c r="AJ1" s="771" t="s">
        <v>151</v>
      </c>
      <c r="AK1" s="771" t="s">
        <v>172</v>
      </c>
      <c r="AL1" s="771" t="s">
        <v>136</v>
      </c>
      <c r="AM1" s="771" t="s">
        <v>147</v>
      </c>
      <c r="AN1" s="771" t="s">
        <v>173</v>
      </c>
      <c r="AO1" s="771"/>
      <c r="AP1" s="771"/>
      <c r="AQ1" s="763"/>
      <c r="AR1" s="837"/>
      <c r="AS1" s="35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9" customFormat="1" ht="12.75" customHeight="1" x14ac:dyDescent="0.25">
      <c r="A2" s="830"/>
      <c r="B2" s="833"/>
      <c r="C2" s="750"/>
      <c r="D2" s="750"/>
      <c r="E2" s="750"/>
      <c r="F2" s="750"/>
      <c r="G2" s="760"/>
      <c r="H2" s="833"/>
      <c r="I2" s="750"/>
      <c r="J2" s="834"/>
      <c r="K2" s="770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840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4"/>
      <c r="AR2" s="838"/>
      <c r="AS2" s="3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9" customFormat="1" ht="15.75" customHeight="1" x14ac:dyDescent="0.25">
      <c r="A3" s="830"/>
      <c r="B3" s="833" t="s">
        <v>6</v>
      </c>
      <c r="C3" s="750" t="s">
        <v>7</v>
      </c>
      <c r="D3" s="750" t="s">
        <v>332</v>
      </c>
      <c r="E3" s="750" t="s">
        <v>12</v>
      </c>
      <c r="F3" s="750" t="s">
        <v>8</v>
      </c>
      <c r="G3" s="760"/>
      <c r="H3" s="833" t="s">
        <v>9</v>
      </c>
      <c r="I3" s="750" t="s">
        <v>10</v>
      </c>
      <c r="J3" s="834" t="s">
        <v>44</v>
      </c>
      <c r="K3" s="831">
        <v>45304</v>
      </c>
      <c r="L3" s="762">
        <v>45340</v>
      </c>
      <c r="M3" s="762">
        <v>45346</v>
      </c>
      <c r="N3" s="762">
        <v>45347</v>
      </c>
      <c r="O3" s="762">
        <v>45355</v>
      </c>
      <c r="P3" s="762">
        <v>45361</v>
      </c>
      <c r="Q3" s="839">
        <v>45361</v>
      </c>
      <c r="R3" s="762">
        <v>45367</v>
      </c>
      <c r="S3" s="762">
        <v>45367</v>
      </c>
      <c r="T3" s="762">
        <v>45368</v>
      </c>
      <c r="U3" s="762" t="s">
        <v>421</v>
      </c>
      <c r="V3" s="762" t="s">
        <v>422</v>
      </c>
      <c r="W3" s="762">
        <v>45395</v>
      </c>
      <c r="X3" s="762">
        <v>45403</v>
      </c>
      <c r="Y3" s="762">
        <v>45409</v>
      </c>
      <c r="Z3" s="762">
        <v>45423</v>
      </c>
      <c r="AA3" s="762">
        <v>45438</v>
      </c>
      <c r="AB3" s="762">
        <v>45438</v>
      </c>
      <c r="AC3" s="762">
        <v>45459</v>
      </c>
      <c r="AD3" s="762">
        <v>45459</v>
      </c>
      <c r="AE3" s="762">
        <v>45472</v>
      </c>
      <c r="AF3" s="762">
        <v>45473</v>
      </c>
      <c r="AG3" s="762" t="s">
        <v>423</v>
      </c>
      <c r="AH3" s="762">
        <v>45494</v>
      </c>
      <c r="AI3" s="762">
        <v>45508</v>
      </c>
      <c r="AJ3" s="762">
        <v>45564</v>
      </c>
      <c r="AK3" s="762">
        <v>45564</v>
      </c>
      <c r="AL3" s="762">
        <v>45565</v>
      </c>
      <c r="AM3" s="762">
        <v>45571</v>
      </c>
      <c r="AN3" s="762">
        <v>45585</v>
      </c>
      <c r="AO3" s="762"/>
      <c r="AP3" s="762"/>
      <c r="AQ3" s="762"/>
      <c r="AR3" s="762"/>
      <c r="AS3" s="35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10" customFormat="1" ht="15.75" customHeight="1" x14ac:dyDescent="0.25">
      <c r="A4" s="830"/>
      <c r="B4" s="833" t="s">
        <v>6</v>
      </c>
      <c r="C4" s="750" t="s">
        <v>7</v>
      </c>
      <c r="D4" s="750"/>
      <c r="E4" s="750" t="s">
        <v>12</v>
      </c>
      <c r="F4" s="750" t="s">
        <v>8</v>
      </c>
      <c r="G4" s="760"/>
      <c r="H4" s="833" t="s">
        <v>9</v>
      </c>
      <c r="I4" s="750" t="s">
        <v>10</v>
      </c>
      <c r="J4" s="834"/>
      <c r="K4" s="831"/>
      <c r="L4" s="762"/>
      <c r="M4" s="762"/>
      <c r="N4" s="762"/>
      <c r="O4" s="762"/>
      <c r="P4" s="762"/>
      <c r="Q4" s="839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3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1:83" s="10" customFormat="1" ht="16.2" thickBot="1" x14ac:dyDescent="0.3">
      <c r="A5" s="830"/>
      <c r="B5" s="38"/>
      <c r="C5" s="35"/>
      <c r="D5" s="35"/>
      <c r="E5" s="35"/>
      <c r="F5" s="35"/>
      <c r="G5" s="36"/>
      <c r="H5" s="81" t="s">
        <v>9</v>
      </c>
      <c r="I5" s="82" t="s">
        <v>10</v>
      </c>
      <c r="J5" s="83" t="s">
        <v>11</v>
      </c>
      <c r="K5" s="375" t="s">
        <v>24</v>
      </c>
      <c r="L5" s="376" t="s">
        <v>24</v>
      </c>
      <c r="M5" s="376" t="s">
        <v>24</v>
      </c>
      <c r="N5" s="376" t="s">
        <v>24</v>
      </c>
      <c r="O5" s="376" t="s">
        <v>24</v>
      </c>
      <c r="P5" s="376" t="s">
        <v>24</v>
      </c>
      <c r="Q5" s="376" t="s">
        <v>24</v>
      </c>
      <c r="R5" s="376" t="s">
        <v>24</v>
      </c>
      <c r="S5" s="376" t="s">
        <v>24</v>
      </c>
      <c r="T5" s="376" t="s">
        <v>24</v>
      </c>
      <c r="U5" s="376" t="s">
        <v>24</v>
      </c>
      <c r="V5" s="376" t="s">
        <v>24</v>
      </c>
      <c r="W5" s="376" t="s">
        <v>24</v>
      </c>
      <c r="X5" s="376" t="s">
        <v>24</v>
      </c>
      <c r="Y5" s="376" t="s">
        <v>24</v>
      </c>
      <c r="Z5" s="376" t="s">
        <v>24</v>
      </c>
      <c r="AA5" s="376" t="s">
        <v>24</v>
      </c>
      <c r="AB5" s="721" t="s">
        <v>24</v>
      </c>
      <c r="AC5" s="376" t="s">
        <v>24</v>
      </c>
      <c r="AD5" s="376" t="s">
        <v>24</v>
      </c>
      <c r="AE5" s="376" t="s">
        <v>24</v>
      </c>
      <c r="AF5" s="376" t="s">
        <v>24</v>
      </c>
      <c r="AG5" s="376" t="s">
        <v>24</v>
      </c>
      <c r="AH5" s="376" t="s">
        <v>24</v>
      </c>
      <c r="AI5" s="376" t="s">
        <v>24</v>
      </c>
      <c r="AJ5" s="376" t="s">
        <v>24</v>
      </c>
      <c r="AK5" s="376" t="s">
        <v>24</v>
      </c>
      <c r="AL5" s="377" t="s">
        <v>24</v>
      </c>
      <c r="AM5" s="377" t="s">
        <v>24</v>
      </c>
      <c r="AN5" s="377" t="s">
        <v>24</v>
      </c>
      <c r="AO5" s="377" t="s">
        <v>24</v>
      </c>
      <c r="AP5" s="377" t="s">
        <v>24</v>
      </c>
      <c r="AQ5" s="396" t="s">
        <v>24</v>
      </c>
      <c r="AR5" s="400" t="s">
        <v>24</v>
      </c>
      <c r="AS5" s="3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" customFormat="1" x14ac:dyDescent="0.3">
      <c r="A6" s="830"/>
      <c r="B6" s="84" t="s">
        <v>219</v>
      </c>
      <c r="C6" s="22" t="s">
        <v>302</v>
      </c>
      <c r="D6" s="22"/>
      <c r="E6" s="22" t="s">
        <v>223</v>
      </c>
      <c r="F6" s="23">
        <v>45372</v>
      </c>
      <c r="G6" s="24">
        <v>16</v>
      </c>
      <c r="H6" s="192">
        <f t="shared" ref="H6:H33" si="0">COUNTIF(K6:AS6,"&gt;0")</f>
        <v>2</v>
      </c>
      <c r="I6" s="65">
        <f t="shared" ref="I6:I33" si="1">SUM(K6:AS6)</f>
        <v>10</v>
      </c>
      <c r="J6" s="671">
        <f t="shared" ref="J6:J37" si="2">RANK(I6,$I$6:$I$71)</f>
        <v>3</v>
      </c>
      <c r="K6" s="65">
        <f>_xlfn.IFNA(VLOOKUP(CONCATENATE($K$5,$B6,$C6),'ESP1'!$A$6:$N$135,14,FALSE),0)</f>
        <v>0</v>
      </c>
      <c r="L6" s="65">
        <f>_xlfn.IFNA(VLOOKUP(CONCATENATE($L$5,$B6,$C6),'CAP1'!$A$6:$N$107,14,FALSE),0)</f>
        <v>0</v>
      </c>
      <c r="M6" s="65">
        <f>_xlfn.IFNA(VLOOKUP(CONCATENATE(M$5,$B6,$C6),WEST!$A$6:$N$107,14,FALSE),0)</f>
        <v>0</v>
      </c>
      <c r="N6" s="65">
        <f>_xlfn.IFNA(VLOOKUP(CONCATENATE($N$5,$B6,$C6),MUR!$A$6:$L$95,14,FALSE),0)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5</v>
      </c>
      <c r="Q6" s="65">
        <f>_xlfn.IFNA(VLOOKUP(CONCATENATE($Q$5,$B6,$C6),'OG1'!$A$6:$N$135,14,FALSE),0)</f>
        <v>0</v>
      </c>
      <c r="R6" s="65">
        <f>_xlfn.IFNA(VLOOKUP(CONCATENATE($RR$5,$B6,$C6),'DRY1'!$A$6:$N$133,14,FALSE),0)</f>
        <v>0</v>
      </c>
      <c r="S6" s="65">
        <f>_xlfn.IFNA(VLOOKUP(CONCATENATE($S$5,$B6,$C6),DARD!G8,FALSE),0)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_xlfn.IFNA(VLOOKUP(CONCATENATE($UW$5,$B6,$C6),'BUS2'!$A$8:$N$135,14,FALSE),0)</f>
        <v>0</v>
      </c>
      <c r="W6" s="65">
        <f>_xlfn.IFNA(VLOOKUP(CONCATENATE($W$5,$B6,$C6),BEV!$A$8:$N$135,14,FALSE),0)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_xlfn.IFNA(VLOOKUP(CONCATENATE($Z$5,$B6,$C6),'DRY2'!$A$6:$N$133,14,FALSE),0)</f>
        <v>0</v>
      </c>
      <c r="AA6" s="65">
        <f>_xlfn.IFNA(VLOOKUP(CONCATENATE($AA$5,$B6,$C6),'BUN1'!$A$6:$N$124,14,FALSE),0)</f>
        <v>0</v>
      </c>
      <c r="AB6" s="66">
        <f>_xlfn.IFNA(VLOOKUP(CONCATENATE($AB$5,$B6,$C6),BAL!$A$6:$N$124,14,FALSE),0)</f>
        <v>0</v>
      </c>
      <c r="AC6" s="65">
        <f>_xlfn.IFNA(VLOOKUP(CONCATENATE($AC$5,$B6,$C6),'MR1'!$A$6:$N$135,14,FALSE),0)</f>
        <v>5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5">
        <f>_xlfn.IFNA(VLOOKUP(CONCATENATE($AG$5,$B6,$C6),SC!$A$6:$N$135,14,FALSE),0)</f>
        <v>0</v>
      </c>
      <c r="AH6" s="65">
        <f>_xlfn.IFNA(VLOOKUP(CONCATENATE($AH$5,$B6,$C6),'OG3'!$A$6:$N$131,14,FALSE),0)</f>
        <v>0</v>
      </c>
      <c r="AI6" s="65">
        <f>_xlfn.IFNA(VLOOKUP(CONCATENATE($AI$5,$B6,$C6),'MR2'!$A$6:$N$131,14,FALSE),0)</f>
        <v>0</v>
      </c>
      <c r="AJ6" s="65">
        <f>_xlfn.IFNA(VLOOKUP(CONCATENATE($AJ$5,$B6,$C6),'BUS3'!$A$6:$N$135,14,FALSE),0)</f>
        <v>0</v>
      </c>
      <c r="AK6" s="65">
        <f>_xlfn.IFNA(VLOOKUP(CONCATENATE($AK$5,$B6,$C6),'ESP4'!$A$6:$N$135,14,FALSE),0)</f>
        <v>0</v>
      </c>
      <c r="AL6" s="66">
        <f>_xlfn.IFNA(VLOOKUP(CONCATENATE($AL$5,$B6,$C6),FEST!$A$6:$N$133,14,FALSE),0)</f>
        <v>0</v>
      </c>
      <c r="AM6" s="66">
        <f>_xlfn.IFNA(VLOOKUP(CONCATENATE($AM$5,$B6,$C6),'MR3'!$A$6:$N$133,14,FALSE),0)</f>
        <v>0</v>
      </c>
      <c r="AN6" s="66">
        <f>_xlfn.IFNA(VLOOKUP(CONCATENATE($AN$5,$B6,$C6),'BUS4'!$A$6:$N$133,14,FALSE),0)</f>
        <v>0</v>
      </c>
      <c r="AO6" s="66"/>
      <c r="AP6" s="66"/>
      <c r="AQ6" s="398"/>
      <c r="AR6" s="434">
        <f>_xlfn.IFNA(VLOOKUP(CONCATENATE($AR$5,$B6,$C6),'BUS4'!$A$6:$N$135,14,FALSE),0)</f>
        <v>0</v>
      </c>
      <c r="AS6" s="35"/>
    </row>
    <row r="7" spans="1:83" s="1" customFormat="1" x14ac:dyDescent="0.3">
      <c r="A7" s="830"/>
      <c r="B7" s="84" t="s">
        <v>303</v>
      </c>
      <c r="C7" s="22" t="s">
        <v>304</v>
      </c>
      <c r="D7" s="22" t="s">
        <v>305</v>
      </c>
      <c r="E7" s="22" t="s">
        <v>237</v>
      </c>
      <c r="F7" s="23">
        <v>45379</v>
      </c>
      <c r="G7" s="24">
        <v>16</v>
      </c>
      <c r="H7" s="192">
        <f t="shared" si="0"/>
        <v>0</v>
      </c>
      <c r="I7" s="65">
        <f t="shared" si="1"/>
        <v>0</v>
      </c>
      <c r="J7" s="671">
        <f t="shared" si="2"/>
        <v>8</v>
      </c>
      <c r="K7" s="65">
        <f>_xlfn.IFNA(VLOOKUP(CONCATENATE($K$5,$B7,$C7),'ESP1'!$A$6:$N$135,14,FALSE),0)</f>
        <v>0</v>
      </c>
      <c r="L7" s="65">
        <f>_xlfn.IFNA(VLOOKUP(CONCATENATE($L$5,$B7,$C7),'CAP1'!$A$6:$N$107,14,FALSE),0)</f>
        <v>0</v>
      </c>
      <c r="M7" s="65">
        <f>_xlfn.IFNA(VLOOKUP(CONCATENATE(M$5,$B7,$C7),WEST!$A$6:$N$107,14,FALSE),0)</f>
        <v>0</v>
      </c>
      <c r="N7" s="65">
        <f>_xlfn.IFNA(VLOOKUP(CONCATENATE($N$5,$B7,$C7),MUR!$A$6:$L$95,14,FALSE),0)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_xlfn.IFNA(VLOOKUP(CONCATENATE($RR$5,$B7,$C7),'DRY1'!$A$6:$N$133,14,FALSE),0)</f>
        <v>0</v>
      </c>
      <c r="S7" s="65">
        <f>_xlfn.IFNA(VLOOKUP(CONCATENATE($S$5,$B7,$C7),DARD!G9,FALSE),0)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_xlfn.IFNA(VLOOKUP(CONCATENATE($UW$5,$B7,$C7),'BUS2'!$A$8:$N$135,14,FALSE),0)</f>
        <v>0</v>
      </c>
      <c r="W7" s="65">
        <f>_xlfn.IFNA(VLOOKUP(CONCATENATE($W$5,$B7,$C7),BEV!$A$8:$N$135,14,FALSE),0)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_xlfn.IFNA(VLOOKUP(CONCATENATE($Z$5,$B7,$C7),'DRY2'!$A$6:$N$133,14,FALSE),0)</f>
        <v>0</v>
      </c>
      <c r="AA7" s="65">
        <f>_xlfn.IFNA(VLOOKUP(CONCATENATE($AA$5,$B7,$C7),'BUN1'!$A$6:$N$124,14,FALSE),0)</f>
        <v>0</v>
      </c>
      <c r="AB7" s="66">
        <f>_xlfn.IFNA(VLOOKUP(CONCATENATE($AB$5,$B7,$C7),BAL!$A$6:$N$124,14,FALSE),0)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5">
        <f>_xlfn.IFNA(VLOOKUP(CONCATENATE($AG$5,$B7,$C7),SC!$A$6:$N$135,14,FALSE),0)</f>
        <v>0</v>
      </c>
      <c r="AH7" s="65">
        <f>_xlfn.IFNA(VLOOKUP(CONCATENATE($AH$5,$B7,$C7),'OG3'!$A$6:$N$131,14,FALSE),0)</f>
        <v>0</v>
      </c>
      <c r="AI7" s="65">
        <f>_xlfn.IFNA(VLOOKUP(CONCATENATE($AI$5,$B7,$C7),'MR2'!$A$6:$N$131,14,FALSE),0)</f>
        <v>0</v>
      </c>
      <c r="AJ7" s="65">
        <f>_xlfn.IFNA(VLOOKUP(CONCATENATE($AJ$5,$B7,$C7),'BUS3'!$A$6:$N$135,14,FALSE),0)</f>
        <v>0</v>
      </c>
      <c r="AK7" s="65">
        <f>_xlfn.IFNA(VLOOKUP(CONCATENATE($AK$5,$B7,$C7),'ESP4'!$A$6:$N$135,14,FALSE),0)</f>
        <v>0</v>
      </c>
      <c r="AL7" s="66">
        <f>_xlfn.IFNA(VLOOKUP(CONCATENATE($AL$5,$B7,$C7),FEST!$A$6:$N$133,14,FALSE),0)</f>
        <v>0</v>
      </c>
      <c r="AM7" s="66">
        <f>_xlfn.IFNA(VLOOKUP(CONCATENATE($AM$5,$B7,$C7),'MR3'!$A$6:$N$133,14,FALSE),0)</f>
        <v>0</v>
      </c>
      <c r="AN7" s="66">
        <f>_xlfn.IFNA(VLOOKUP(CONCATENATE($AN$5,$B7,$C7),'BUS4'!$A$6:$N$133,14,FALSE),0)</f>
        <v>0</v>
      </c>
      <c r="AO7" s="66"/>
      <c r="AP7" s="66"/>
      <c r="AQ7" s="398"/>
      <c r="AR7" s="434">
        <f>_xlfn.IFNA(VLOOKUP(CONCATENATE($AR$5,$B7,$C7),'BUS4'!$A$6:$N$135,14,FALSE),0)</f>
        <v>0</v>
      </c>
      <c r="AS7" s="35"/>
    </row>
    <row r="8" spans="1:83" s="1" customFormat="1" x14ac:dyDescent="0.3">
      <c r="A8" s="830"/>
      <c r="B8" s="84" t="s">
        <v>306</v>
      </c>
      <c r="C8" s="22" t="s">
        <v>307</v>
      </c>
      <c r="D8" s="22"/>
      <c r="E8" s="22" t="s">
        <v>204</v>
      </c>
      <c r="F8" s="23">
        <v>45423</v>
      </c>
      <c r="G8" s="24">
        <v>14</v>
      </c>
      <c r="H8" s="192">
        <f t="shared" si="0"/>
        <v>0</v>
      </c>
      <c r="I8" s="65">
        <f t="shared" si="1"/>
        <v>0</v>
      </c>
      <c r="J8" s="671">
        <f t="shared" si="2"/>
        <v>8</v>
      </c>
      <c r="K8" s="65">
        <f>_xlfn.IFNA(VLOOKUP(CONCATENATE($K$5,$B8,$C8),'ESP1'!$A$6:$N$135,14,FALSE),0)</f>
        <v>0</v>
      </c>
      <c r="L8" s="65">
        <f>_xlfn.IFNA(VLOOKUP(CONCATENATE($L$5,$B8,$C8),'CAP1'!$A$6:$N$107,14,FALSE),0)</f>
        <v>0</v>
      </c>
      <c r="M8" s="65">
        <f>_xlfn.IFNA(VLOOKUP(CONCATENATE(M$5,$B8,$C8),WEST!$A$6:$N$107,14,FALSE),0)</f>
        <v>0</v>
      </c>
      <c r="N8" s="65">
        <f>_xlfn.IFNA(VLOOKUP(CONCATENATE($N$5,$B8,$C8),MUR!$A$6:$L$95,14,FALSE),0)</f>
        <v>0</v>
      </c>
      <c r="O8" s="65">
        <f>_xlfn.IFNA(VLOOKUP(CONCATENATE($O$5,$B8,$C8),'SER1'!$A$6:$N$131,14,FALSE),0)</f>
        <v>0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_xlfn.IFNA(VLOOKUP(CONCATENATE($RR$5,$B8,$C8),'DRY1'!$A$6:$N$133,14,FALSE),0)</f>
        <v>0</v>
      </c>
      <c r="S8" s="65">
        <f>_xlfn.IFNA(VLOOKUP(CONCATENATE($S$5,$B8,$C8),DARD!G12,FALSE),0)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0</v>
      </c>
      <c r="V8" s="65">
        <f>_xlfn.IFNA(VLOOKUP(CONCATENATE($UW$5,$B8,$C8),'BUS2'!$A$8:$N$135,14,FALSE),0)</f>
        <v>0</v>
      </c>
      <c r="W8" s="65">
        <f>_xlfn.IFNA(VLOOKUP(CONCATENATE($W$5,$B8,$C8),BEV!$A$8:$N$135,14,FALSE),0)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0</v>
      </c>
      <c r="Z8" s="65">
        <f>_xlfn.IFNA(VLOOKUP(CONCATENATE($Z$5,$B8,$C8),'DRY2'!$A$6:$N$133,14,FALSE),0)</f>
        <v>0</v>
      </c>
      <c r="AA8" s="65">
        <f>_xlfn.IFNA(VLOOKUP(CONCATENATE($AA$5,$B8,$C8),'BUN1'!$A$6:$N$124,14,FALSE),0)</f>
        <v>0</v>
      </c>
      <c r="AB8" s="66">
        <f>_xlfn.IFNA(VLOOKUP(CONCATENATE($AB$5,$B8,$C8),BAL!$A$6:$N$124,14,FALSE),0)</f>
        <v>0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5">
        <f>_xlfn.IFNA(VLOOKUP(CONCATENATE($AG$5,$B8,$C8),SC!$A$6:$N$135,14,FALSE),0)</f>
        <v>0</v>
      </c>
      <c r="AH8" s="65">
        <f>_xlfn.IFNA(VLOOKUP(CONCATENATE($AH$5,$B8,$C8),'OG3'!$A$6:$N$131,14,FALSE),0)</f>
        <v>0</v>
      </c>
      <c r="AI8" s="65">
        <f>_xlfn.IFNA(VLOOKUP(CONCATENATE($AI$5,$B8,$C8),'MR2'!$A$6:$N$131,14,FALSE),0)</f>
        <v>0</v>
      </c>
      <c r="AJ8" s="65">
        <f>_xlfn.IFNA(VLOOKUP(CONCATENATE($AJ$5,$B8,$C8),'BUS3'!$A$6:$N$135,14,FALSE),0)</f>
        <v>0</v>
      </c>
      <c r="AK8" s="65">
        <f>_xlfn.IFNA(VLOOKUP(CONCATENATE($AK$5,$B8,$C8),'ESP4'!$A$6:$N$135,14,FALSE),0)</f>
        <v>0</v>
      </c>
      <c r="AL8" s="66">
        <f>_xlfn.IFNA(VLOOKUP(CONCATENATE($AL$5,$B8,$C8),FEST!$A$6:$N$133,14,FALSE),0)</f>
        <v>0</v>
      </c>
      <c r="AM8" s="66">
        <f>_xlfn.IFNA(VLOOKUP(CONCATENATE($AM$5,$B8,$C8),'MR3'!$A$6:$N$133,14,FALSE),0)</f>
        <v>0</v>
      </c>
      <c r="AN8" s="66">
        <f>_xlfn.IFNA(VLOOKUP(CONCATENATE($AN$5,$B8,$C8),'BUS4'!$A$6:$N$133,14,FALSE),0)</f>
        <v>0</v>
      </c>
      <c r="AO8" s="66">
        <f>_xlfn.IFNA(VLOOKUP(CONCATENATE($AO$5,$B8,$C8),'BUS4'!$A$6:$N$250,14,FALSE),0)</f>
        <v>0</v>
      </c>
      <c r="AP8" s="66">
        <f>_xlfn.IFNA(VLOOKUP(CONCATENATE($AP$5,$B8,$C8),'MR1'!$A$6:$N$135,14,FALSE),0)</f>
        <v>0</v>
      </c>
      <c r="AQ8" s="398"/>
      <c r="AR8" s="434">
        <f>_xlfn.IFNA(VLOOKUP(CONCATENATE($AR$5,$B8,$C8),'BUS4'!$A$6:$N$135,14,FALSE),0)</f>
        <v>0</v>
      </c>
      <c r="AS8" s="63"/>
    </row>
    <row r="9" spans="1:83" s="1" customFormat="1" x14ac:dyDescent="0.3">
      <c r="A9" s="830"/>
      <c r="B9" s="84" t="s">
        <v>308</v>
      </c>
      <c r="C9" s="22" t="s">
        <v>309</v>
      </c>
      <c r="D9" s="22" t="s">
        <v>310</v>
      </c>
      <c r="E9" s="22" t="s">
        <v>200</v>
      </c>
      <c r="F9" s="23">
        <v>45430</v>
      </c>
      <c r="G9" s="24">
        <v>14</v>
      </c>
      <c r="H9" s="192">
        <f t="shared" si="0"/>
        <v>1</v>
      </c>
      <c r="I9" s="65">
        <f t="shared" si="1"/>
        <v>4</v>
      </c>
      <c r="J9" s="671">
        <f t="shared" si="2"/>
        <v>6</v>
      </c>
      <c r="K9" s="65">
        <f>_xlfn.IFNA(VLOOKUP(CONCATENATE($K$5,$B9,$C9),'ESP1'!$A$6:$N$135,14,FALSE),0)</f>
        <v>0</v>
      </c>
      <c r="L9" s="65">
        <f>_xlfn.IFNA(VLOOKUP(CONCATENATE($L$5,$B9,$C9),'CAP1'!$A$6:$N$107,14,FALSE),0)</f>
        <v>0</v>
      </c>
      <c r="M9" s="65">
        <f>_xlfn.IFNA(VLOOKUP(CONCATENATE(M$5,$B9,$C9),WEST!$A$6:$N$107,14,FALSE),0)</f>
        <v>0</v>
      </c>
      <c r="N9" s="65">
        <f>_xlfn.IFNA(VLOOKUP(CONCATENATE($N$5,$B9,$C9),MUR!$A$6:$L$95,14,FALSE),0)</f>
        <v>0</v>
      </c>
      <c r="O9" s="65">
        <f>_xlfn.IFNA(VLOOKUP(CONCATENATE($O$5,$B9,$C9),'SER1'!$A$6:$N$131,14,FALSE),0)</f>
        <v>0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_xlfn.IFNA(VLOOKUP(CONCATENATE($RR$5,$B9,$C9),'DRY1'!$A$6:$N$133,14,FALSE),0)</f>
        <v>0</v>
      </c>
      <c r="S9" s="65">
        <f>_xlfn.IFNA(VLOOKUP(CONCATENATE($S$5,$B9,$C9),DARD!G13,FALSE),0)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0</v>
      </c>
      <c r="V9" s="65">
        <f>_xlfn.IFNA(VLOOKUP(CONCATENATE($UW$5,$B9,$C9),'BUS2'!$A$8:$N$135,14,FALSE),0)</f>
        <v>0</v>
      </c>
      <c r="W9" s="65">
        <f>_xlfn.IFNA(VLOOKUP(CONCATENATE($W$5,$B9,$C9),BEV!$A$8:$N$135,14,FALSE),0)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4</v>
      </c>
      <c r="Z9" s="65">
        <f>_xlfn.IFNA(VLOOKUP(CONCATENATE($Z$5,$B9,$C9),'DRY2'!$A$6:$N$133,14,FALSE),0)</f>
        <v>0</v>
      </c>
      <c r="AA9" s="65">
        <f>_xlfn.IFNA(VLOOKUP(CONCATENATE($AA$5,$B9,$C9),'BUN1'!$A$6:$N$124,14,FALSE),0)</f>
        <v>0</v>
      </c>
      <c r="AB9" s="66">
        <f>_xlfn.IFNA(VLOOKUP(CONCATENATE($AB$5,$B9,$C9),BAL!$A$6:$N$124,14,FALSE),0)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0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5">
        <f>_xlfn.IFNA(VLOOKUP(CONCATENATE($AG$5,$B9,$C9),SC!$A$6:$N$135,14,FALSE),0)</f>
        <v>0</v>
      </c>
      <c r="AH9" s="65">
        <f>_xlfn.IFNA(VLOOKUP(CONCATENATE($AH$5,$B9,$C9),'OG3'!$A$6:$N$131,14,FALSE),0)</f>
        <v>0</v>
      </c>
      <c r="AI9" s="65">
        <f>_xlfn.IFNA(VLOOKUP(CONCATENATE($AI$5,$B9,$C9),'MR2'!$A$6:$N$131,14,FALSE),0)</f>
        <v>0</v>
      </c>
      <c r="AJ9" s="65">
        <f>_xlfn.IFNA(VLOOKUP(CONCATENATE($AJ$5,$B9,$C9),'BUS3'!$A$6:$N$135,14,FALSE),0)</f>
        <v>0</v>
      </c>
      <c r="AK9" s="65">
        <f>_xlfn.IFNA(VLOOKUP(CONCATENATE($AK$5,$B9,$C9),'ESP4'!$A$6:$N$135,14,FALSE),0)</f>
        <v>0</v>
      </c>
      <c r="AL9" s="66">
        <f>_xlfn.IFNA(VLOOKUP(CONCATENATE($AL$5,$B9,$C9),FEST!$A$6:$N$133,14,FALSE),0)</f>
        <v>0</v>
      </c>
      <c r="AM9" s="66">
        <f>_xlfn.IFNA(VLOOKUP(CONCATENATE($AM$5,$B9,$C9),'MR3'!$A$6:$N$133,14,FALSE),0)</f>
        <v>0</v>
      </c>
      <c r="AN9" s="66">
        <f>_xlfn.IFNA(VLOOKUP(CONCATENATE($AN$5,$B9,$C9),'BUS4'!$A$6:$N$133,14,FALSE),0)</f>
        <v>0</v>
      </c>
      <c r="AO9" s="66">
        <f>_xlfn.IFNA(VLOOKUP(CONCATENATE($AO$5,$B9,$C9),'BUS4'!$A$6:$N$250,14,FALSE),0)</f>
        <v>0</v>
      </c>
      <c r="AP9" s="66"/>
      <c r="AQ9" s="398"/>
      <c r="AR9" s="434"/>
      <c r="AS9" s="63"/>
    </row>
    <row r="10" spans="1:83" x14ac:dyDescent="0.3">
      <c r="A10" s="830"/>
      <c r="B10" s="84" t="s">
        <v>308</v>
      </c>
      <c r="C10" s="22" t="s">
        <v>311</v>
      </c>
      <c r="D10" s="22"/>
      <c r="E10" s="22" t="s">
        <v>200</v>
      </c>
      <c r="F10" s="23">
        <v>45430</v>
      </c>
      <c r="G10" s="24">
        <v>14</v>
      </c>
      <c r="H10" s="192">
        <f t="shared" si="0"/>
        <v>1</v>
      </c>
      <c r="I10" s="65">
        <f t="shared" si="1"/>
        <v>7</v>
      </c>
      <c r="J10" s="671">
        <f t="shared" si="2"/>
        <v>4</v>
      </c>
      <c r="K10" s="65">
        <f>_xlfn.IFNA(VLOOKUP(CONCATENATE($K$5,$B10,$C10),'ESP1'!$A$6:$N$135,14,FALSE),0)</f>
        <v>0</v>
      </c>
      <c r="L10" s="65">
        <f>_xlfn.IFNA(VLOOKUP(CONCATENATE($L$5,$B10,$C10),'CAP1'!$A$6:$N$107,14,FALSE),0)</f>
        <v>0</v>
      </c>
      <c r="M10" s="65">
        <f>_xlfn.IFNA(VLOOKUP(CONCATENATE(M$5,$B10,$C10),WEST!$A$6:$N$107,14,FALSE),0)</f>
        <v>0</v>
      </c>
      <c r="N10" s="65">
        <f>_xlfn.IFNA(VLOOKUP(CONCATENATE($N$5,$B10,$C10),MUR!$A$6:$L$95,14,FALSE),0)</f>
        <v>0</v>
      </c>
      <c r="O10" s="65">
        <f>_xlfn.IFNA(VLOOKUP(CONCATENATE($O$5,$B10,$C10),'SER1'!$A$6:$N$131,14,FALSE),0)</f>
        <v>0</v>
      </c>
      <c r="P10" s="65">
        <f>_xlfn.IFNA(VLOOKUP(CONCATENATE($P$5,$B10,$C10),'BUS1'!$A$6:$N$110,14,FALSE),0)</f>
        <v>0</v>
      </c>
      <c r="Q10" s="65">
        <f>_xlfn.IFNA(VLOOKUP(CONCATENATE($Q$5,$B10,$C10),'OG1'!$A$6:$N$135,14,FALSE),0)</f>
        <v>0</v>
      </c>
      <c r="R10" s="65">
        <f>_xlfn.IFNA(VLOOKUP(CONCATENATE($RR$5,$B10,$C10),'DRY1'!$A$6:$N$133,14,FALSE),0)</f>
        <v>0</v>
      </c>
      <c r="S10" s="65">
        <f>_xlfn.IFNA(VLOOKUP(CONCATENATE($S$5,$B10,$C10),DARD!G14,FALSE),0)</f>
        <v>0</v>
      </c>
      <c r="T10" s="65">
        <f>_xlfn.IFNA(VLOOKUP(CONCATENATE($T$5,$B10,$C10),'HO1'!$A$6:$N$56,14,FALSE),0)</f>
        <v>0</v>
      </c>
      <c r="U10" s="65">
        <f>_xlfn.IFNA(VLOOKUP(CONCATENATE($U$5,$B10,$C10),VIR!$A$6:$N$135,14,FALSE),0)</f>
        <v>0</v>
      </c>
      <c r="V10" s="65">
        <f>_xlfn.IFNA(VLOOKUP(CONCATENATE($UW$5,$B10,$C10),'BUS2'!$A$8:$N$135,14,FALSE),0)</f>
        <v>0</v>
      </c>
      <c r="W10" s="65">
        <f>_xlfn.IFNA(VLOOKUP(CONCATENATE($W$5,$B10,$C10),BEV!$A$8:$N$135,14,FALSE),0)</f>
        <v>0</v>
      </c>
      <c r="X10" s="65">
        <f>_xlfn.IFNA(VLOOKUP(CONCATENATE($X$5,$B10,$C10),'OG2'!$A$6:$N$169,14,FALSE),0)</f>
        <v>0</v>
      </c>
      <c r="Y10" s="65">
        <f>_xlfn.IFNA(VLOOKUP(CONCATENATE($Y$5,$B10,$C10),'SER2'!$A$6:$N$133,14,FALSE),0)</f>
        <v>7</v>
      </c>
      <c r="Z10" s="65">
        <f>_xlfn.IFNA(VLOOKUP(CONCATENATE($Z$5,$B10,$C10),'DRY2'!$A$6:$N$133,14,FALSE),0)</f>
        <v>0</v>
      </c>
      <c r="AA10" s="65">
        <f>_xlfn.IFNA(VLOOKUP(CONCATENATE($AA$5,$B10,$C10),'BUN1'!$A$6:$N$124,14,FALSE),0)</f>
        <v>0</v>
      </c>
      <c r="AB10" s="66">
        <f>_xlfn.IFNA(VLOOKUP(CONCATENATE($AB$5,$B10,$C10),BAL!$A$6:$N$124,14,FALSE),0)</f>
        <v>0</v>
      </c>
      <c r="AC10" s="65">
        <f>_xlfn.IFNA(VLOOKUP(CONCATENATE($AC$5,$B10,$C10),'MR1'!$A$6:$N$135,14,FALSE),0)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5">
        <f>_xlfn.IFNA(VLOOKUP(CONCATENATE($AG$5,$B10,$C10),SC!$A$6:$N$135,14,FALSE),0)</f>
        <v>0</v>
      </c>
      <c r="AH10" s="65">
        <f>_xlfn.IFNA(VLOOKUP(CONCATENATE($AH$5,$B10,$C10),'OG3'!$A$6:$N$131,14,FALSE),0)</f>
        <v>0</v>
      </c>
      <c r="AI10" s="65">
        <f>_xlfn.IFNA(VLOOKUP(CONCATENATE($AI$5,$B10,$C10),'MR2'!$A$6:$N$131,14,FALSE),0)</f>
        <v>0</v>
      </c>
      <c r="AJ10" s="65">
        <f>_xlfn.IFNA(VLOOKUP(CONCATENATE($AJ$5,$B10,$C10),'BUS3'!$A$6:$N$135,14,FALSE),0)</f>
        <v>0</v>
      </c>
      <c r="AK10" s="65">
        <f>_xlfn.IFNA(VLOOKUP(CONCATENATE($AK$5,$B10,$C10),'ESP4'!$A$6:$N$135,14,FALSE),0)</f>
        <v>0</v>
      </c>
      <c r="AL10" s="66">
        <f>_xlfn.IFNA(VLOOKUP(CONCATENATE($AL$5,$B10,$C10),FEST!$A$6:$N$133,14,FALSE),0)</f>
        <v>0</v>
      </c>
      <c r="AM10" s="66">
        <f>_xlfn.IFNA(VLOOKUP(CONCATENATE($AM$5,$B10,$C10),'MR3'!$A$6:$N$133,14,FALSE),0)</f>
        <v>0</v>
      </c>
      <c r="AN10" s="66">
        <f>_xlfn.IFNA(VLOOKUP(CONCATENATE($AN$5,$B10,$C10),'BUS4'!$A$6:$N$133,14,FALSE),0)</f>
        <v>0</v>
      </c>
      <c r="AO10" s="66">
        <f>_xlfn.IFNA(VLOOKUP(CONCATENATE($AO$5,$B10,$C10),'BUS4'!$A$6:$N$250,14,FALSE),0)</f>
        <v>0</v>
      </c>
      <c r="AP10" s="66">
        <f>_xlfn.IFNA(VLOOKUP(CONCATENATE($AP$5,$B10,$C10),'MR1'!$A$6:$N$135,14,FALSE),0)</f>
        <v>0</v>
      </c>
      <c r="AQ10" s="398"/>
      <c r="AR10" s="434">
        <f>_xlfn.IFNA(VLOOKUP(CONCATENATE($AR$5,$B10,$C10),'BUS4'!$A$6:$N$135,14,FALSE),0)</f>
        <v>0</v>
      </c>
      <c r="AS10" s="63"/>
    </row>
    <row r="11" spans="1:83" x14ac:dyDescent="0.3">
      <c r="A11" s="830"/>
      <c r="B11" s="84" t="s">
        <v>312</v>
      </c>
      <c r="C11" s="22" t="s">
        <v>313</v>
      </c>
      <c r="D11" s="22" t="s">
        <v>313</v>
      </c>
      <c r="E11" s="22" t="s">
        <v>288</v>
      </c>
      <c r="F11" s="23">
        <v>45438</v>
      </c>
      <c r="G11" s="24">
        <v>16</v>
      </c>
      <c r="H11" s="192">
        <f t="shared" si="0"/>
        <v>0</v>
      </c>
      <c r="I11" s="65">
        <f t="shared" si="1"/>
        <v>0</v>
      </c>
      <c r="J11" s="671">
        <f t="shared" si="2"/>
        <v>8</v>
      </c>
      <c r="K11" s="65">
        <f>_xlfn.IFNA(VLOOKUP(CONCATENATE($K$5,$B11,$C11),'ESP1'!$A$6:$N$135,14,FALSE),0)</f>
        <v>0</v>
      </c>
      <c r="L11" s="65">
        <f>_xlfn.IFNA(VLOOKUP(CONCATENATE($L$5,$B11,$C11),'CAP1'!$A$6:$N$107,14,FALSE),0)</f>
        <v>0</v>
      </c>
      <c r="M11" s="65">
        <f>_xlfn.IFNA(VLOOKUP(CONCATENATE(M$5,$B11,$C11),WEST!$A$6:$N$107,14,FALSE),0)</f>
        <v>0</v>
      </c>
      <c r="N11" s="65">
        <f>_xlfn.IFNA(VLOOKUP(CONCATENATE($N$5,$B11,$C11),MUR!$A$6:$L$95,14,FALSE),0)</f>
        <v>0</v>
      </c>
      <c r="O11" s="65">
        <f>_xlfn.IFNA(VLOOKUP(CONCATENATE($O$5,$B11,$C11),'SER1'!$A$6:$N$131,14,FALSE),0)</f>
        <v>0</v>
      </c>
      <c r="P11" s="65">
        <f>_xlfn.IFNA(VLOOKUP(CONCATENATE($P$5,$B11,$C11),'BUS1'!$A$6:$N$110,14,FALSE),0)</f>
        <v>0</v>
      </c>
      <c r="Q11" s="65">
        <f>_xlfn.IFNA(VLOOKUP(CONCATENATE($Q$5,$B11,$C11),'OG1'!$A$6:$N$135,14,FALSE),0)</f>
        <v>0</v>
      </c>
      <c r="R11" s="65">
        <f>_xlfn.IFNA(VLOOKUP(CONCATENATE($RR$5,$B11,$C11),'DRY1'!$A$6:$N$133,14,FALSE),0)</f>
        <v>0</v>
      </c>
      <c r="S11" s="65">
        <f>_xlfn.IFNA(VLOOKUP(CONCATENATE($S$5,$B11,$C11),DARD!G15,FALSE),0)</f>
        <v>0</v>
      </c>
      <c r="T11" s="65">
        <f>_xlfn.IFNA(VLOOKUP(CONCATENATE($T$5,$B11,$C11),'HO1'!$A$6:$N$56,14,FALSE),0)</f>
        <v>0</v>
      </c>
      <c r="U11" s="65">
        <f>_xlfn.IFNA(VLOOKUP(CONCATENATE($U$5,$B11,$C11),VIR!$A$6:$N$135,14,FALSE),0)</f>
        <v>0</v>
      </c>
      <c r="V11" s="65">
        <f>_xlfn.IFNA(VLOOKUP(CONCATENATE($UW$5,$B11,$C11),'BUS2'!$A$8:$N$135,14,FALSE),0)</f>
        <v>0</v>
      </c>
      <c r="W11" s="65">
        <f>_xlfn.IFNA(VLOOKUP(CONCATENATE($W$5,$B11,$C11),BEV!$A$8:$N$135,14,FALSE),0)</f>
        <v>0</v>
      </c>
      <c r="X11" s="65">
        <f>_xlfn.IFNA(VLOOKUP(CONCATENATE($X$5,$B11,$C11),'OG2'!$A$6:$N$169,14,FALSE),0)</f>
        <v>0</v>
      </c>
      <c r="Y11" s="65">
        <f>_xlfn.IFNA(VLOOKUP(CONCATENATE($Y$5,$B11,$C11),'SER2'!$A$6:$N$133,14,FALSE),0)</f>
        <v>0</v>
      </c>
      <c r="Z11" s="65">
        <f>_xlfn.IFNA(VLOOKUP(CONCATENATE($Z$5,$B11,$C11),'DRY2'!$A$6:$N$133,14,FALSE),0)</f>
        <v>0</v>
      </c>
      <c r="AA11" s="65">
        <f>_xlfn.IFNA(VLOOKUP(CONCATENATE($AA$5,$B11,$C11),'BUN1'!$A$6:$N$124,14,FALSE),0)</f>
        <v>0</v>
      </c>
      <c r="AB11" s="66">
        <f>_xlfn.IFNA(VLOOKUP(CONCATENATE($AB$5,$B11,$C11),BAL!$A$6:$N$124,14,FALSE),0)</f>
        <v>0</v>
      </c>
      <c r="AC11" s="65">
        <f>_xlfn.IFNA(VLOOKUP(CONCATENATE($AC$5,$B11,$C11),'MR1'!$A$6:$N$135,14,FALSE),0)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5">
        <f>_xlfn.IFNA(VLOOKUP(CONCATENATE($AG$5,$B11,$C11),SC!$A$6:$N$135,14,FALSE),0)</f>
        <v>0</v>
      </c>
      <c r="AH11" s="65">
        <f>_xlfn.IFNA(VLOOKUP(CONCATENATE($AH$5,$B11,$C11),'OG3'!$A$6:$N$131,14,FALSE),0)</f>
        <v>0</v>
      </c>
      <c r="AI11" s="65">
        <f>_xlfn.IFNA(VLOOKUP(CONCATENATE($AI$5,$B11,$C11),'MR2'!$A$6:$N$131,14,FALSE),0)</f>
        <v>0</v>
      </c>
      <c r="AJ11" s="65">
        <f>_xlfn.IFNA(VLOOKUP(CONCATENATE($AJ$5,$B11,$C11),'BUS3'!$A$6:$N$135,14,FALSE),0)</f>
        <v>0</v>
      </c>
      <c r="AK11" s="65">
        <f>_xlfn.IFNA(VLOOKUP(CONCATENATE($AK$5,$B11,$C11),'ESP4'!$A$6:$N$135,14,FALSE),0)</f>
        <v>0</v>
      </c>
      <c r="AL11" s="66">
        <f>_xlfn.IFNA(VLOOKUP(CONCATENATE($AL$5,$B11,$C11),FEST!$A$6:$N$133,14,FALSE),0)</f>
        <v>0</v>
      </c>
      <c r="AM11" s="66">
        <f>_xlfn.IFNA(VLOOKUP(CONCATENATE($AM$5,$B11,$C11),'MR3'!$A$6:$N$133,14,FALSE),0)</f>
        <v>0</v>
      </c>
      <c r="AN11" s="66">
        <f>_xlfn.IFNA(VLOOKUP(CONCATENATE($AN$5,$B11,$C11),'BUS4'!$A$6:$N$133,14,FALSE),0)</f>
        <v>0</v>
      </c>
      <c r="AO11" s="66">
        <f>_xlfn.IFNA(VLOOKUP(CONCATENATE($AO$5,$B11,$C11),'BUS4'!$A$6:$N$250,14,FALSE),0)</f>
        <v>0</v>
      </c>
      <c r="AP11" s="66">
        <f>_xlfn.IFNA(VLOOKUP(CONCATENATE($AP$5,$B11,$C11),'MR1'!$A$6:$N$135,14,FALSE),0)</f>
        <v>0</v>
      </c>
      <c r="AQ11" s="398"/>
      <c r="AR11" s="434"/>
      <c r="AS11" s="35"/>
    </row>
    <row r="12" spans="1:83" x14ac:dyDescent="0.3">
      <c r="A12" s="830"/>
      <c r="B12" s="84" t="s">
        <v>403</v>
      </c>
      <c r="C12" s="22" t="s">
        <v>405</v>
      </c>
      <c r="D12" s="22"/>
      <c r="E12" s="22" t="s">
        <v>238</v>
      </c>
      <c r="F12" s="23">
        <v>45443</v>
      </c>
      <c r="G12" s="24">
        <v>14</v>
      </c>
      <c r="H12" s="192">
        <f t="shared" si="0"/>
        <v>0</v>
      </c>
      <c r="I12" s="65">
        <f t="shared" si="1"/>
        <v>0</v>
      </c>
      <c r="J12" s="671">
        <f t="shared" si="2"/>
        <v>8</v>
      </c>
      <c r="K12" s="65">
        <f>_xlfn.IFNA(VLOOKUP(CONCATENATE($K$5,$B12,$C12),'ESP1'!$A$6:$N$135,14,FALSE),0)</f>
        <v>0</v>
      </c>
      <c r="L12" s="65">
        <f>_xlfn.IFNA(VLOOKUP(CONCATENATE($L$5,$B12,$C12),'CAP1'!$A$6:$N$107,14,FALSE),0)</f>
        <v>0</v>
      </c>
      <c r="M12" s="65">
        <f>_xlfn.IFNA(VLOOKUP(CONCATENATE(M$5,$B12,$C12),WEST!$A$6:$N$107,14,FALSE),0)</f>
        <v>0</v>
      </c>
      <c r="N12" s="65">
        <f>_xlfn.IFNA(VLOOKUP(CONCATENATE($N$5,$B12,$C12),MUR!$A$6:$L$95,14,FALSE),0)</f>
        <v>0</v>
      </c>
      <c r="O12" s="65">
        <f>_xlfn.IFNA(VLOOKUP(CONCATENATE($O$5,$B12,$C12),'SER1'!$A$6:$N$131,14,FALSE),0)</f>
        <v>0</v>
      </c>
      <c r="P12" s="65">
        <f>_xlfn.IFNA(VLOOKUP(CONCATENATE($P$5,$B12,$C12),'BUS1'!$A$6:$N$110,14,FALSE),0)</f>
        <v>0</v>
      </c>
      <c r="Q12" s="65">
        <f>_xlfn.IFNA(VLOOKUP(CONCATENATE($Q$5,$B12,$C12),'OG1'!$A$6:$N$135,14,FALSE),0)</f>
        <v>0</v>
      </c>
      <c r="R12" s="65">
        <f>_xlfn.IFNA(VLOOKUP(CONCATENATE($RR$5,$B12,$C12),'DRY1'!$A$6:$N$133,14,FALSE),0)</f>
        <v>0</v>
      </c>
      <c r="S12" s="65">
        <f>_xlfn.IFNA(VLOOKUP(CONCATENATE($S$5,$B12,$C12),DARD!G16,FALSE),0)</f>
        <v>0</v>
      </c>
      <c r="T12" s="65">
        <f>_xlfn.IFNA(VLOOKUP(CONCATENATE($T$5,$B12,$C12),'HO1'!$A$6:$N$56,14,FALSE),0)</f>
        <v>0</v>
      </c>
      <c r="U12" s="65">
        <f>_xlfn.IFNA(VLOOKUP(CONCATENATE($U$5,$B12,$C12),VIR!$A$6:$N$135,14,FALSE),0)</f>
        <v>0</v>
      </c>
      <c r="V12" s="65">
        <f>_xlfn.IFNA(VLOOKUP(CONCATENATE($UW$5,$B12,$C12),'BUS2'!$A$8:$N$135,14,FALSE),0)</f>
        <v>0</v>
      </c>
      <c r="W12" s="65">
        <f>_xlfn.IFNA(VLOOKUP(CONCATENATE($W$5,$B12,$C12),BEV!$A$8:$N$135,14,FALSE),0)</f>
        <v>0</v>
      </c>
      <c r="X12" s="65">
        <f>_xlfn.IFNA(VLOOKUP(CONCATENATE($X$5,$B12,$C12),'OG2'!$A$6:$N$169,14,FALSE),0)</f>
        <v>0</v>
      </c>
      <c r="Y12" s="65">
        <f>_xlfn.IFNA(VLOOKUP(CONCATENATE($Y$5,$B12,$C12),'SER2'!$A$6:$N$133,14,FALSE),0)</f>
        <v>0</v>
      </c>
      <c r="Z12" s="65">
        <f>_xlfn.IFNA(VLOOKUP(CONCATENATE($Z$5,$B12,$C12),'DRY2'!$A$6:$N$133,14,FALSE),0)</f>
        <v>0</v>
      </c>
      <c r="AA12" s="65">
        <f>_xlfn.IFNA(VLOOKUP(CONCATENATE($AA$5,$B12,$C12),'BUN1'!$A$6:$N$124,14,FALSE),0)</f>
        <v>0</v>
      </c>
      <c r="AB12" s="66">
        <f>_xlfn.IFNA(VLOOKUP(CONCATENATE($AB$5,$B12,$C12),BAL!$A$6:$N$124,14,FALSE),0)</f>
        <v>0</v>
      </c>
      <c r="AC12" s="65">
        <f>_xlfn.IFNA(VLOOKUP(CONCATENATE($AC$5,$B12,$C12),'MR1'!$A$6:$N$135,14,FALSE),0)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5">
        <f>_xlfn.IFNA(VLOOKUP(CONCATENATE($AG$5,$B12,$C12),SC!$A$6:$N$135,14,FALSE),0)</f>
        <v>0</v>
      </c>
      <c r="AH12" s="65">
        <f>_xlfn.IFNA(VLOOKUP(CONCATENATE($AH$5,$B12,$C12),'OG3'!$A$6:$N$131,14,FALSE),0)</f>
        <v>0</v>
      </c>
      <c r="AI12" s="65">
        <f>_xlfn.IFNA(VLOOKUP(CONCATENATE($AI$5,$B12,$C12),'MR2'!$A$6:$N$131,14,FALSE),0)</f>
        <v>0</v>
      </c>
      <c r="AJ12" s="65">
        <f>_xlfn.IFNA(VLOOKUP(CONCATENATE($AJ$5,$B12,$C12),'BUS3'!$A$6:$N$135,14,FALSE),0)</f>
        <v>0</v>
      </c>
      <c r="AK12" s="65">
        <f>_xlfn.IFNA(VLOOKUP(CONCATENATE($AK$5,$B12,$C12),'ESP4'!$A$6:$N$135,14,FALSE),0)</f>
        <v>0</v>
      </c>
      <c r="AL12" s="66">
        <f>_xlfn.IFNA(VLOOKUP(CONCATENATE($AL$5,$B12,$C12),FEST!$A$6:$N$133,14,FALSE),0)</f>
        <v>0</v>
      </c>
      <c r="AM12" s="66">
        <f>_xlfn.IFNA(VLOOKUP(CONCATENATE($AM$5,$B12,$C12),'MR3'!$A$6:$N$133,14,FALSE),0)</f>
        <v>0</v>
      </c>
      <c r="AN12" s="66">
        <f>_xlfn.IFNA(VLOOKUP(CONCATENATE($AN$5,$B12,$C12),'BUS4'!$A$6:$N$133,14,FALSE),0)</f>
        <v>0</v>
      </c>
      <c r="AO12" s="66"/>
      <c r="AP12" s="66"/>
      <c r="AQ12" s="398"/>
      <c r="AR12" s="434">
        <f>_xlfn.IFNA(VLOOKUP(CONCATENATE($AR$5,$B12,$C12),'BUS4'!$A$6:$N$135,14,FALSE),0)</f>
        <v>0</v>
      </c>
      <c r="AS12" s="35"/>
    </row>
    <row r="13" spans="1:83" x14ac:dyDescent="0.3">
      <c r="A13" s="830"/>
      <c r="B13" s="84" t="s">
        <v>403</v>
      </c>
      <c r="C13" s="22" t="s">
        <v>339</v>
      </c>
      <c r="D13" s="22" t="s">
        <v>339</v>
      </c>
      <c r="E13" s="22" t="s">
        <v>238</v>
      </c>
      <c r="F13" s="23">
        <v>45443</v>
      </c>
      <c r="G13" s="24">
        <v>14</v>
      </c>
      <c r="H13" s="192">
        <f t="shared" si="0"/>
        <v>0</v>
      </c>
      <c r="I13" s="65">
        <f t="shared" si="1"/>
        <v>0</v>
      </c>
      <c r="J13" s="671">
        <f t="shared" si="2"/>
        <v>8</v>
      </c>
      <c r="K13" s="65">
        <f>_xlfn.IFNA(VLOOKUP(CONCATENATE($K$5,$B13,$C13),'ESP1'!$A$6:$N$135,14,FALSE),0)</f>
        <v>0</v>
      </c>
      <c r="L13" s="65">
        <f>_xlfn.IFNA(VLOOKUP(CONCATENATE($L$5,$B13,$C13),'CAP1'!$A$6:$N$107,14,FALSE),0)</f>
        <v>0</v>
      </c>
      <c r="M13" s="65">
        <f>_xlfn.IFNA(VLOOKUP(CONCATENATE(M$5,$B13,$C13),WEST!$A$6:$N$107,14,FALSE),0)</f>
        <v>0</v>
      </c>
      <c r="N13" s="65">
        <f>_xlfn.IFNA(VLOOKUP(CONCATENATE($N$5,$B13,$C13),MUR!$A$6:$L$95,14,FALSE),0)</f>
        <v>0</v>
      </c>
      <c r="O13" s="65">
        <f>_xlfn.IFNA(VLOOKUP(CONCATENATE($O$5,$B13,$C13),'SER1'!$A$6:$N$131,14,FALSE),0)</f>
        <v>0</v>
      </c>
      <c r="P13" s="65">
        <f>_xlfn.IFNA(VLOOKUP(CONCATENATE($P$5,$B13,$C13),'BUS1'!$A$6:$N$110,14,FALSE),0)</f>
        <v>0</v>
      </c>
      <c r="Q13" s="65">
        <f>_xlfn.IFNA(VLOOKUP(CONCATENATE($Q$5,$B13,$C13),'OG1'!$A$6:$N$135,14,FALSE),0)</f>
        <v>0</v>
      </c>
      <c r="R13" s="65">
        <f>_xlfn.IFNA(VLOOKUP(CONCATENATE($RR$5,$B13,$C13),'DRY1'!$A$6:$N$133,14,FALSE),0)</f>
        <v>0</v>
      </c>
      <c r="S13" s="65">
        <f>_xlfn.IFNA(VLOOKUP(CONCATENATE($S$5,$B13,$C13),DARD!G17,FALSE),0)</f>
        <v>0</v>
      </c>
      <c r="T13" s="65">
        <f>_xlfn.IFNA(VLOOKUP(CONCATENATE($T$5,$B13,$C13),'HO1'!$A$6:$N$56,14,FALSE),0)</f>
        <v>0</v>
      </c>
      <c r="U13" s="65">
        <f>_xlfn.IFNA(VLOOKUP(CONCATENATE($U$5,$B13,$C13),VIR!$A$6:$N$135,14,FALSE),0)</f>
        <v>0</v>
      </c>
      <c r="V13" s="65">
        <f>_xlfn.IFNA(VLOOKUP(CONCATENATE($UW$5,$B13,$C13),'BUS2'!$A$8:$N$135,14,FALSE),0)</f>
        <v>0</v>
      </c>
      <c r="W13" s="65">
        <f>_xlfn.IFNA(VLOOKUP(CONCATENATE($W$5,$B13,$C13),BEV!$A$8:$N$135,14,FALSE),0)</f>
        <v>0</v>
      </c>
      <c r="X13" s="65">
        <f>_xlfn.IFNA(VLOOKUP(CONCATENATE($X$5,$B13,$C13),'OG2'!$A$6:$N$169,14,FALSE),0)</f>
        <v>0</v>
      </c>
      <c r="Y13" s="65">
        <f>_xlfn.IFNA(VLOOKUP(CONCATENATE($Y$5,$B13,$C13),'SER2'!$A$6:$N$133,14,FALSE),0)</f>
        <v>0</v>
      </c>
      <c r="Z13" s="65">
        <f>_xlfn.IFNA(VLOOKUP(CONCATENATE($Z$5,$B13,$C13),'DRY2'!$A$6:$N$133,14,FALSE),0)</f>
        <v>0</v>
      </c>
      <c r="AA13" s="65">
        <f>_xlfn.IFNA(VLOOKUP(CONCATENATE($AA$5,$B13,$C13),'BUN1'!$A$6:$N$124,14,FALSE),0)</f>
        <v>0</v>
      </c>
      <c r="AB13" s="66">
        <f>_xlfn.IFNA(VLOOKUP(CONCATENATE($AB$5,$B13,$C13),BAL!$A$6:$N$124,14,FALSE),0)</f>
        <v>0</v>
      </c>
      <c r="AC13" s="65">
        <f>_xlfn.IFNA(VLOOKUP(CONCATENATE($AC$5,$B13,$C13),'MR1'!$A$6:$N$135,14,FALSE),0)</f>
        <v>0</v>
      </c>
      <c r="AD13" s="65">
        <f>_xlfn.IFNA(VLOOKUP(CONCATENATE($AD$5,$B13,$C13),'CAP2'!$A$6:$O$129,14,FALSE),0)</f>
        <v>0</v>
      </c>
      <c r="AE13" s="65">
        <f>_xlfn.IFNA(VLOOKUP(CONCATENATE($AE$5,$B13,$C13),'ESP2'!$A$6:$O$129,14,FALSE),0)</f>
        <v>0</v>
      </c>
      <c r="AF13" s="65">
        <f>_xlfn.IFNA(VLOOKUP(CONCATENATE($AF$5,$B13,$C13),'BUN2'!$A$6:$N$134,14,FALSE),0)</f>
        <v>0</v>
      </c>
      <c r="AG13" s="65">
        <f>_xlfn.IFNA(VLOOKUP(CONCATENATE($AG$5,$B13,$C13),SC!$A$6:$N$135,14,FALSE),0)</f>
        <v>0</v>
      </c>
      <c r="AH13" s="65">
        <f>_xlfn.IFNA(VLOOKUP(CONCATENATE($AH$5,$B13,$C13),'OG3'!$A$6:$N$131,14,FALSE),0)</f>
        <v>0</v>
      </c>
      <c r="AI13" s="65">
        <f>_xlfn.IFNA(VLOOKUP(CONCATENATE($AI$5,$B13,$C13),'MR2'!$A$6:$N$131,14,FALSE),0)</f>
        <v>0</v>
      </c>
      <c r="AJ13" s="65">
        <f>_xlfn.IFNA(VLOOKUP(CONCATENATE($AJ$5,$B13,$C13),'BUS3'!$A$6:$N$135,14,FALSE),0)</f>
        <v>0</v>
      </c>
      <c r="AK13" s="65">
        <f>_xlfn.IFNA(VLOOKUP(CONCATENATE($AK$5,$B13,$C13),'ESP4'!$A$6:$N$135,14,FALSE),0)</f>
        <v>0</v>
      </c>
      <c r="AL13" s="66">
        <f>_xlfn.IFNA(VLOOKUP(CONCATENATE($AL$5,$B13,$C13),FEST!$A$6:$N$133,14,FALSE),0)</f>
        <v>0</v>
      </c>
      <c r="AM13" s="66">
        <f>_xlfn.IFNA(VLOOKUP(CONCATENATE($AM$5,$B13,$C13),'MR3'!$A$6:$N$133,14,FALSE),0)</f>
        <v>0</v>
      </c>
      <c r="AN13" s="66">
        <f>_xlfn.IFNA(VLOOKUP(CONCATENATE($AN$5,$B13,$C13),'BUS4'!$A$6:$N$133,14,FALSE),0)</f>
        <v>0</v>
      </c>
      <c r="AO13" s="66">
        <f>_xlfn.IFNA(VLOOKUP(CONCATENATE($AO$5,$B13,$C13),'BUS4'!$A$6:$N$250,14,FALSE),0)</f>
        <v>0</v>
      </c>
      <c r="AP13" s="66">
        <f>_xlfn.IFNA(VLOOKUP(CONCATENATE($AP$5,$B13,$C13),'MR1'!$A$6:$N$135,14,FALSE),0)</f>
        <v>0</v>
      </c>
      <c r="AQ13" s="398"/>
      <c r="AR13" s="434">
        <f>_xlfn.IFNA(VLOOKUP(CONCATENATE($AR$5,$B13,$C13),'BUS4'!$A$6:$N$135,14,FALSE),0)</f>
        <v>0</v>
      </c>
      <c r="AS13" s="35"/>
    </row>
    <row r="14" spans="1:83" x14ac:dyDescent="0.3">
      <c r="A14" s="830"/>
      <c r="B14" s="84" t="s">
        <v>340</v>
      </c>
      <c r="C14" s="22" t="s">
        <v>341</v>
      </c>
      <c r="D14" s="22"/>
      <c r="E14" s="22" t="s">
        <v>196</v>
      </c>
      <c r="F14" s="23">
        <v>45447</v>
      </c>
      <c r="G14" s="24">
        <v>14</v>
      </c>
      <c r="H14" s="192">
        <f t="shared" si="0"/>
        <v>3</v>
      </c>
      <c r="I14" s="65">
        <f t="shared" si="1"/>
        <v>21</v>
      </c>
      <c r="J14" s="671">
        <f t="shared" si="2"/>
        <v>1</v>
      </c>
      <c r="K14" s="65">
        <f>_xlfn.IFNA(VLOOKUP(CONCATENATE($K$5,$B14,$C14),'ESP1'!$A$6:$N$135,14,FALSE),0)</f>
        <v>0</v>
      </c>
      <c r="L14" s="65">
        <f>_xlfn.IFNA(VLOOKUP(CONCATENATE($L$5,$B14,$C14),'CAP1'!$A$6:$N$107,14,FALSE),0)</f>
        <v>0</v>
      </c>
      <c r="M14" s="65">
        <f>_xlfn.IFNA(VLOOKUP(CONCATENATE(M$5,$B14,$C14),WEST!$A$6:$N$107,14,FALSE),0)</f>
        <v>0</v>
      </c>
      <c r="N14" s="65">
        <f>_xlfn.IFNA(VLOOKUP(CONCATENATE($N$5,$B14,$C14),MUR!$A$6:$L$95,14,FALSE),0)</f>
        <v>0</v>
      </c>
      <c r="O14" s="65">
        <f>_xlfn.IFNA(VLOOKUP(CONCATENATE($O$5,$B14,$C14),'SER1'!$A$6:$N$131,14,FALSE),0)</f>
        <v>0</v>
      </c>
      <c r="P14" s="65">
        <f>_xlfn.IFNA(VLOOKUP(CONCATENATE($P$5,$B14,$C14),'BUS1'!$A$6:$N$110,14,FALSE),0)</f>
        <v>0</v>
      </c>
      <c r="Q14" s="65">
        <f>_xlfn.IFNA(VLOOKUP(CONCATENATE($Q$5,$B14,$C14),'OG1'!$A$6:$N$135,14,FALSE),0)</f>
        <v>0</v>
      </c>
      <c r="R14" s="65">
        <f>_xlfn.IFNA(VLOOKUP(CONCATENATE($RR$5,$B14,$C14),'DRY1'!$A$6:$N$133,14,FALSE),0)</f>
        <v>0</v>
      </c>
      <c r="S14" s="65">
        <f>_xlfn.IFNA(VLOOKUP(CONCATENATE($S$5,$B14,$C14),DARD!G18,FALSE),0)</f>
        <v>0</v>
      </c>
      <c r="T14" s="65">
        <f>_xlfn.IFNA(VLOOKUP(CONCATENATE($T$5,$B14,$C14),'HO1'!$A$6:$N$56,14,FALSE),0)</f>
        <v>0</v>
      </c>
      <c r="U14" s="65">
        <f>_xlfn.IFNA(VLOOKUP(CONCATENATE($U$5,$B14,$C14),VIR!$A$6:$N$135,14,FALSE),0)</f>
        <v>0</v>
      </c>
      <c r="V14" s="65">
        <f>_xlfn.IFNA(VLOOKUP(CONCATENATE($UW$5,$B14,$C14),'BUS2'!$A$8:$N$135,14,FALSE),0)</f>
        <v>0</v>
      </c>
      <c r="W14" s="65">
        <f>_xlfn.IFNA(VLOOKUP(CONCATENATE($W$5,$B14,$C14),BEV!$A$8:$N$135,14,FALSE),0)</f>
        <v>0</v>
      </c>
      <c r="X14" s="65">
        <f>_xlfn.IFNA(VLOOKUP(CONCATENATE($X$5,$B14,$C14),'OG2'!$A$6:$N$169,14,FALSE),0)</f>
        <v>0</v>
      </c>
      <c r="Y14" s="65">
        <f>_xlfn.IFNA(VLOOKUP(CONCATENATE($Y$5,$B14,$C14),'SER2'!$A$6:$N$133,14,FALSE),0)</f>
        <v>0</v>
      </c>
      <c r="Z14" s="65">
        <f>_xlfn.IFNA(VLOOKUP(CONCATENATE($Z$5,$B14,$C14),'DRY2'!$A$6:$N$133,14,FALSE),0)</f>
        <v>0</v>
      </c>
      <c r="AA14" s="65">
        <f>_xlfn.IFNA(VLOOKUP(CONCATENATE($AA$5,$B14,$C14),'BUN1'!$A$6:$N$124,14,FALSE),0)</f>
        <v>7</v>
      </c>
      <c r="AB14" s="66">
        <f>_xlfn.IFNA(VLOOKUP(CONCATENATE($AB$5,$B14,$C14),BAL!$A$6:$N$124,14,FALSE),0)</f>
        <v>0</v>
      </c>
      <c r="AC14" s="65">
        <f>_xlfn.IFNA(VLOOKUP(CONCATENATE($AC$5,$B14,$C14),'MR1'!$A$6:$N$135,14,FALSE),0)</f>
        <v>0</v>
      </c>
      <c r="AD14" s="65">
        <f>_xlfn.IFNA(VLOOKUP(CONCATENATE($AD$5,$B14,$C14),'CAP2'!$A$6:$O$129,14,FALSE),0)</f>
        <v>7</v>
      </c>
      <c r="AE14" s="65">
        <f>_xlfn.IFNA(VLOOKUP(CONCATENATE($AE$5,$B14,$C14),'ESP2'!$A$6:$O$129,14,FALSE),0)</f>
        <v>0</v>
      </c>
      <c r="AF14" s="65">
        <f>_xlfn.IFNA(VLOOKUP(CONCATENATE($AF$5,$B14,$C14),'BUN2'!$A$6:$N$134,14,FALSE),0)</f>
        <v>7</v>
      </c>
      <c r="AG14" s="65">
        <f>_xlfn.IFNA(VLOOKUP(CONCATENATE($AG$5,$B14,$C14),SC!$A$6:$N$135,14,FALSE),0)</f>
        <v>0</v>
      </c>
      <c r="AH14" s="65">
        <f>_xlfn.IFNA(VLOOKUP(CONCATENATE($AH$5,$B14,$C14),'OG3'!$A$6:$N$131,14,FALSE),0)</f>
        <v>0</v>
      </c>
      <c r="AI14" s="65">
        <f>_xlfn.IFNA(VLOOKUP(CONCATENATE($AI$5,$B14,$C14),'MR2'!$A$6:$N$131,14,FALSE),0)</f>
        <v>0</v>
      </c>
      <c r="AJ14" s="65">
        <f>_xlfn.IFNA(VLOOKUP(CONCATENATE($AJ$5,$B14,$C14),'BUS3'!$A$6:$N$135,14,FALSE),0)</f>
        <v>0</v>
      </c>
      <c r="AK14" s="65">
        <f>_xlfn.IFNA(VLOOKUP(CONCATENATE($AK$5,$B14,$C14),'ESP4'!$A$6:$N$135,14,FALSE),0)</f>
        <v>0</v>
      </c>
      <c r="AL14" s="66">
        <f>_xlfn.IFNA(VLOOKUP(CONCATENATE($AL$5,$B14,$C14),FEST!$A$6:$N$133,14,FALSE),0)</f>
        <v>0</v>
      </c>
      <c r="AM14" s="66">
        <f>_xlfn.IFNA(VLOOKUP(CONCATENATE($AM$5,$B14,$C14),'MR3'!$A$6:$N$133,14,FALSE),0)</f>
        <v>0</v>
      </c>
      <c r="AN14" s="66">
        <f>_xlfn.IFNA(VLOOKUP(CONCATENATE($AN$5,$B14,$C14),'BUS4'!$A$6:$N$133,14,FALSE),0)</f>
        <v>0</v>
      </c>
      <c r="AO14" s="66">
        <f>_xlfn.IFNA(VLOOKUP(CONCATENATE($AO$5,$B14,$C14),'BUS4'!$A$6:$N$250,14,FALSE),0)</f>
        <v>0</v>
      </c>
      <c r="AP14" s="66">
        <f>_xlfn.IFNA(VLOOKUP(CONCATENATE($AP$5,$B14,$C14),'MR1'!$A$6:$N$135,14,FALSE),0)</f>
        <v>0</v>
      </c>
      <c r="AQ14" s="398"/>
      <c r="AR14" s="434">
        <f>_xlfn.IFNA(VLOOKUP(CONCATENATE($AR$5,$B14,$C14),'BUS4'!$A$6:$N$135,14,FALSE),0)</f>
        <v>0</v>
      </c>
      <c r="AS14" s="63"/>
    </row>
    <row r="15" spans="1:83" x14ac:dyDescent="0.3">
      <c r="A15" s="830"/>
      <c r="B15" s="84" t="s">
        <v>403</v>
      </c>
      <c r="C15" s="22" t="s">
        <v>339</v>
      </c>
      <c r="D15" s="22" t="s">
        <v>339</v>
      </c>
      <c r="E15" s="22" t="s">
        <v>238</v>
      </c>
      <c r="F15" s="23">
        <v>45443</v>
      </c>
      <c r="G15" s="24">
        <v>14</v>
      </c>
      <c r="H15" s="192">
        <f t="shared" si="0"/>
        <v>0</v>
      </c>
      <c r="I15" s="65">
        <f t="shared" si="1"/>
        <v>0</v>
      </c>
      <c r="J15" s="671">
        <f t="shared" si="2"/>
        <v>8</v>
      </c>
      <c r="K15" s="65">
        <f>_xlfn.IFNA(VLOOKUP(CONCATENATE($K$5,$B15,$C15),'ESP1'!$A$6:$N$135,14,FALSE),0)</f>
        <v>0</v>
      </c>
      <c r="L15" s="65">
        <f>_xlfn.IFNA(VLOOKUP(CONCATENATE($L$5,$B15,$C15),'CAP1'!$A$6:$N$107,14,FALSE),0)</f>
        <v>0</v>
      </c>
      <c r="M15" s="65">
        <f>_xlfn.IFNA(VLOOKUP(CONCATENATE(M$5,$B15,$C15),WEST!$A$6:$N$107,14,FALSE),0)</f>
        <v>0</v>
      </c>
      <c r="N15" s="65">
        <f>_xlfn.IFNA(VLOOKUP(CONCATENATE($N$5,$B15,$C15),MUR!$A$6:$L$95,14,FALSE),0)</f>
        <v>0</v>
      </c>
      <c r="O15" s="65">
        <f>_xlfn.IFNA(VLOOKUP(CONCATENATE($O$5,$B15,$C15),'SER1'!$A$6:$N$131,14,FALSE),0)</f>
        <v>0</v>
      </c>
      <c r="P15" s="65">
        <f>_xlfn.IFNA(VLOOKUP(CONCATENATE($P$5,$B15,$C15),'BUS1'!$A$6:$N$110,14,FALSE),0)</f>
        <v>0</v>
      </c>
      <c r="Q15" s="65">
        <f>_xlfn.IFNA(VLOOKUP(CONCATENATE($Q$5,$B15,$C15),'OG1'!$A$6:$N$135,14,FALSE),0)</f>
        <v>0</v>
      </c>
      <c r="R15" s="65">
        <f>_xlfn.IFNA(VLOOKUP(CONCATENATE($RR$5,$B15,$C15),'DRY1'!$A$6:$N$133,14,FALSE),0)</f>
        <v>0</v>
      </c>
      <c r="S15" s="65">
        <f>_xlfn.IFNA(VLOOKUP(CONCATENATE($S$5,$B15,$C15),DARD!G19,FALSE),0)</f>
        <v>0</v>
      </c>
      <c r="T15" s="65">
        <f>_xlfn.IFNA(VLOOKUP(CONCATENATE($T$5,$B15,$C15),'HO1'!$A$6:$N$56,14,FALSE),0)</f>
        <v>0</v>
      </c>
      <c r="U15" s="65">
        <f>_xlfn.IFNA(VLOOKUP(CONCATENATE($U$5,$B15,$C15),VIR!$A$6:$N$135,14,FALSE),0)</f>
        <v>0</v>
      </c>
      <c r="V15" s="65">
        <f>_xlfn.IFNA(VLOOKUP(CONCATENATE($UW$5,$B15,$C15),'BUS2'!$A$8:$N$135,14,FALSE),0)</f>
        <v>0</v>
      </c>
      <c r="W15" s="65">
        <f>_xlfn.IFNA(VLOOKUP(CONCATENATE($W$5,$B15,$C15),BEV!$A$8:$N$135,14,FALSE),0)</f>
        <v>0</v>
      </c>
      <c r="X15" s="65">
        <f>_xlfn.IFNA(VLOOKUP(CONCATENATE($X$5,$B15,$C15),'OG2'!$A$6:$N$169,14,FALSE),0)</f>
        <v>0</v>
      </c>
      <c r="Y15" s="65">
        <f>_xlfn.IFNA(VLOOKUP(CONCATENATE($Y$5,$B15,$C15),'SER2'!$A$6:$N$133,14,FALSE),0)</f>
        <v>0</v>
      </c>
      <c r="Z15" s="65">
        <f>_xlfn.IFNA(VLOOKUP(CONCATENATE($Z$5,$B15,$C15),'DRY2'!$A$6:$N$133,14,FALSE),0)</f>
        <v>0</v>
      </c>
      <c r="AA15" s="65">
        <f>_xlfn.IFNA(VLOOKUP(CONCATENATE($AA$5,$B15,$C15),'BUN1'!$A$6:$N$124,14,FALSE),0)</f>
        <v>0</v>
      </c>
      <c r="AB15" s="66">
        <f>_xlfn.IFNA(VLOOKUP(CONCATENATE($AB$5,$B15,$C15),BAL!$A$6:$N$124,14,FALSE),0)</f>
        <v>0</v>
      </c>
      <c r="AC15" s="65">
        <f>_xlfn.IFNA(VLOOKUP(CONCATENATE($AC$5,$B15,$C15),'MR1'!$A$6:$N$135,14,FALSE),0)</f>
        <v>0</v>
      </c>
      <c r="AD15" s="65">
        <f>_xlfn.IFNA(VLOOKUP(CONCATENATE($AD$5,$B15,$C15),'CAP2'!$A$6:$O$129,14,FALSE),0)</f>
        <v>0</v>
      </c>
      <c r="AE15" s="65">
        <f>_xlfn.IFNA(VLOOKUP(CONCATENATE($AE$5,$B15,$C15),'ESP2'!$A$6:$O$129,14,FALSE),0)</f>
        <v>0</v>
      </c>
      <c r="AF15" s="65">
        <f>_xlfn.IFNA(VLOOKUP(CONCATENATE($AF$5,$B15,$C15),'BUN2'!$A$6:$N$134,14,FALSE),0)</f>
        <v>0</v>
      </c>
      <c r="AG15" s="65">
        <f>_xlfn.IFNA(VLOOKUP(CONCATENATE($AG$5,$B15,$C15),SC!$A$6:$N$135,14,FALSE),0)</f>
        <v>0</v>
      </c>
      <c r="AH15" s="65">
        <f>_xlfn.IFNA(VLOOKUP(CONCATENATE($AH$5,$B15,$C15),'OG3'!$A$6:$N$131,14,FALSE),0)</f>
        <v>0</v>
      </c>
      <c r="AI15" s="65">
        <f>_xlfn.IFNA(VLOOKUP(CONCATENATE($AI$5,$B15,$C15),'MR2'!$A$6:$N$131,14,FALSE),0)</f>
        <v>0</v>
      </c>
      <c r="AJ15" s="65">
        <f>_xlfn.IFNA(VLOOKUP(CONCATENATE($AJ$5,$B15,$C15),'BUS3'!$A$6:$N$135,14,FALSE),0)</f>
        <v>0</v>
      </c>
      <c r="AK15" s="65">
        <f>_xlfn.IFNA(VLOOKUP(CONCATENATE($AK$5,$B15,$C15),'ESP4'!$A$6:$N$135,14,FALSE),0)</f>
        <v>0</v>
      </c>
      <c r="AL15" s="66">
        <f>_xlfn.IFNA(VLOOKUP(CONCATENATE($AL$5,$B15,$C15),FEST!$A$6:$N$133,14,FALSE),0)</f>
        <v>0</v>
      </c>
      <c r="AM15" s="66">
        <f>_xlfn.IFNA(VLOOKUP(CONCATENATE($AM$5,$B15,$C15),'MR3'!$A$6:$N$133,14,FALSE),0)</f>
        <v>0</v>
      </c>
      <c r="AN15" s="66">
        <f>_xlfn.IFNA(VLOOKUP(CONCATENATE($AN$5,$B15,$C15),'BUS4'!$A$6:$N$133,14,FALSE),0)</f>
        <v>0</v>
      </c>
      <c r="AO15" s="66">
        <f>_xlfn.IFNA(VLOOKUP(CONCATENATE($AO$5,$B15,$C15),'BUS4'!$A$6:$N$250,14,FALSE),0)</f>
        <v>0</v>
      </c>
      <c r="AP15" s="66">
        <f>_xlfn.IFNA(VLOOKUP(CONCATENATE($AP$5,$B15,$C15),'MR1'!$A$6:$N$135,14,FALSE),0)</f>
        <v>0</v>
      </c>
      <c r="AQ15" s="398"/>
      <c r="AR15" s="434"/>
      <c r="AS15" s="63"/>
    </row>
    <row r="16" spans="1:83" x14ac:dyDescent="0.3">
      <c r="A16" s="830"/>
      <c r="B16" s="84" t="s">
        <v>404</v>
      </c>
      <c r="C16" s="22" t="s">
        <v>296</v>
      </c>
      <c r="D16" s="22" t="s">
        <v>291</v>
      </c>
      <c r="E16" s="22" t="s">
        <v>238</v>
      </c>
      <c r="F16" s="23">
        <v>45368</v>
      </c>
      <c r="G16" s="24">
        <v>15</v>
      </c>
      <c r="H16" s="192">
        <f t="shared" si="0"/>
        <v>1</v>
      </c>
      <c r="I16" s="65">
        <f t="shared" si="1"/>
        <v>7</v>
      </c>
      <c r="J16" s="671">
        <f t="shared" si="2"/>
        <v>4</v>
      </c>
      <c r="K16" s="65">
        <f>_xlfn.IFNA(VLOOKUP(CONCATENATE($K$5,$B16,$C16),'ESP1'!$A$6:$N$135,14,FALSE),0)</f>
        <v>0</v>
      </c>
      <c r="L16" s="65">
        <f>_xlfn.IFNA(VLOOKUP(CONCATENATE($L$5,$B16,$C16),'CAP1'!$A$6:$N$107,14,FALSE),0)</f>
        <v>0</v>
      </c>
      <c r="M16" s="65">
        <f>_xlfn.IFNA(VLOOKUP(CONCATENATE(M$5,$B16,$C16),WEST!$A$6:$N$107,14,FALSE),0)</f>
        <v>0</v>
      </c>
      <c r="N16" s="65">
        <f>_xlfn.IFNA(VLOOKUP(CONCATENATE($N$5,$B16,$C16),MUR!$A$6:$L$95,14,FALSE),0)</f>
        <v>0</v>
      </c>
      <c r="O16" s="65">
        <f>_xlfn.IFNA(VLOOKUP(CONCATENATE($O$5,$B16,$C16),'SER1'!$A$6:$N$131,14,FALSE),0)</f>
        <v>0</v>
      </c>
      <c r="P16" s="65">
        <f>_xlfn.IFNA(VLOOKUP(CONCATENATE($P$5,$B16,$C16),'BUS1'!$A$6:$N$110,14,FALSE),0)</f>
        <v>0</v>
      </c>
      <c r="Q16" s="65">
        <f>_xlfn.IFNA(VLOOKUP(CONCATENATE($Q$5,$B16,$C16),'OG1'!$A$6:$N$135,14,FALSE),0)</f>
        <v>0</v>
      </c>
      <c r="R16" s="65">
        <f>_xlfn.IFNA(VLOOKUP(CONCATENATE($RR$5,$B16,$C16),'DRY1'!$A$6:$N$133,14,FALSE),0)</f>
        <v>0</v>
      </c>
      <c r="S16" s="65">
        <f>_xlfn.IFNA(VLOOKUP(CONCATENATE($S$5,$B16,$C16),DARD!G20,FALSE),0)</f>
        <v>0</v>
      </c>
      <c r="T16" s="65">
        <f>_xlfn.IFNA(VLOOKUP(CONCATENATE($T$5,$B16,$C16),'HO1'!$A$6:$N$56,14,FALSE),0)</f>
        <v>0</v>
      </c>
      <c r="U16" s="65">
        <f>_xlfn.IFNA(VLOOKUP(CONCATENATE($U$5,$B16,$C16),VIR!$A$6:$N$135,14,FALSE),0)</f>
        <v>0</v>
      </c>
      <c r="V16" s="65">
        <f>_xlfn.IFNA(VLOOKUP(CONCATENATE($UW$5,$B16,$C16),'BUS2'!$A$8:$N$135,14,FALSE),0)</f>
        <v>0</v>
      </c>
      <c r="W16" s="65">
        <f>_xlfn.IFNA(VLOOKUP(CONCATENATE($W$5,$B16,$C16),BEV!$A$8:$N$135,14,FALSE),0)</f>
        <v>0</v>
      </c>
      <c r="X16" s="65">
        <f>_xlfn.IFNA(VLOOKUP(CONCATENATE($X$5,$B16,$C16),'OG2'!$A$6:$N$169,14,FALSE),0)</f>
        <v>0</v>
      </c>
      <c r="Y16" s="65">
        <f>_xlfn.IFNA(VLOOKUP(CONCATENATE($Y$5,$B16,$C16),'SER2'!$A$6:$N$133,14,FALSE),0)</f>
        <v>0</v>
      </c>
      <c r="Z16" s="65">
        <f>_xlfn.IFNA(VLOOKUP(CONCATENATE($Z$5,$B16,$C16),'DRY2'!$A$6:$N$133,14,FALSE),0)</f>
        <v>0</v>
      </c>
      <c r="AA16" s="65">
        <f>_xlfn.IFNA(VLOOKUP(CONCATENATE($AA$5,$B16,$C16),'BUN1'!$A$6:$N$124,14,FALSE),0)</f>
        <v>0</v>
      </c>
      <c r="AB16" s="66">
        <f>_xlfn.IFNA(VLOOKUP(CONCATENATE($AB$5,$B16,$C16),BAL!$A$6:$N$124,14,FALSE),0)</f>
        <v>7</v>
      </c>
      <c r="AC16" s="65">
        <f>_xlfn.IFNA(VLOOKUP(CONCATENATE($AC$5,$B16,$C16),'MR1'!$A$6:$N$135,14,FALSE),0)</f>
        <v>0</v>
      </c>
      <c r="AD16" s="65">
        <f>_xlfn.IFNA(VLOOKUP(CONCATENATE($AD$5,$B16,$C16),'CAP2'!$A$6:$O$129,14,FALSE),0)</f>
        <v>0</v>
      </c>
      <c r="AE16" s="65">
        <f>_xlfn.IFNA(VLOOKUP(CONCATENATE($AE$5,$B16,$C16),'ESP2'!$A$6:$O$129,14,FALSE),0)</f>
        <v>0</v>
      </c>
      <c r="AF16" s="65">
        <f>_xlfn.IFNA(VLOOKUP(CONCATENATE($AF$5,$B16,$C16),'BUN2'!$A$6:$N$134,14,FALSE),0)</f>
        <v>0</v>
      </c>
      <c r="AG16" s="65">
        <f>_xlfn.IFNA(VLOOKUP(CONCATENATE($AG$5,$B16,$C16),SC!$A$6:$N$135,14,FALSE),0)</f>
        <v>0</v>
      </c>
      <c r="AH16" s="65">
        <f>_xlfn.IFNA(VLOOKUP(CONCATENATE($AH$5,$B16,$C16),'OG3'!$A$6:$N$131,14,FALSE),0)</f>
        <v>0</v>
      </c>
      <c r="AI16" s="65">
        <f>_xlfn.IFNA(VLOOKUP(CONCATENATE($AI$5,$B16,$C16),'MR2'!$A$6:$N$131,14,FALSE),0)</f>
        <v>0</v>
      </c>
      <c r="AJ16" s="65">
        <f>_xlfn.IFNA(VLOOKUP(CONCATENATE($AJ$5,$B16,$C16),'BUS3'!$A$6:$N$135,14,FALSE),0)</f>
        <v>0</v>
      </c>
      <c r="AK16" s="65">
        <f>_xlfn.IFNA(VLOOKUP(CONCATENATE($AK$5,$B16,$C16),'ESP4'!$A$6:$N$135,14,FALSE),0)</f>
        <v>0</v>
      </c>
      <c r="AL16" s="66">
        <f>_xlfn.IFNA(VLOOKUP(CONCATENATE($AL$5,$B16,$C16),FEST!$A$6:$N$133,14,FALSE),0)</f>
        <v>0</v>
      </c>
      <c r="AM16" s="66">
        <f>_xlfn.IFNA(VLOOKUP(CONCATENATE($AM$5,$B16,$C16),'MR3'!$A$6:$N$133,14,FALSE),0)</f>
        <v>0</v>
      </c>
      <c r="AN16" s="66">
        <f>_xlfn.IFNA(VLOOKUP(CONCATENATE($AN$5,$B16,$C16),'BUS4'!$A$6:$N$133,14,FALSE),0)</f>
        <v>0</v>
      </c>
      <c r="AO16" s="66">
        <f>_xlfn.IFNA(VLOOKUP(CONCATENATE($AO$5,$B16,$C16),'BUS4'!$A$6:$N$250,14,FALSE),0)</f>
        <v>0</v>
      </c>
      <c r="AP16" s="66">
        <f>_xlfn.IFNA(VLOOKUP(CONCATENATE($AP$5,$B16,$C16),'MR1'!$A$6:$N$135,14,FALSE),0)</f>
        <v>0</v>
      </c>
      <c r="AQ16" s="398"/>
      <c r="AR16" s="434">
        <f>_xlfn.IFNA(VLOOKUP(CONCATENATE($AR$5,$B16,$C16),'BUS4'!$A$6:$N$135,14,FALSE),0)</f>
        <v>0</v>
      </c>
      <c r="AS16" s="35"/>
    </row>
    <row r="17" spans="1:45" x14ac:dyDescent="0.3">
      <c r="A17" s="830"/>
      <c r="B17" s="84" t="s">
        <v>292</v>
      </c>
      <c r="C17" s="22" t="s">
        <v>293</v>
      </c>
      <c r="D17" s="22"/>
      <c r="E17" s="22" t="s">
        <v>297</v>
      </c>
      <c r="F17" s="23">
        <v>45393</v>
      </c>
      <c r="G17" s="24">
        <v>14</v>
      </c>
      <c r="H17" s="192">
        <f t="shared" si="0"/>
        <v>0</v>
      </c>
      <c r="I17" s="65">
        <f t="shared" si="1"/>
        <v>0</v>
      </c>
      <c r="J17" s="671">
        <f t="shared" si="2"/>
        <v>8</v>
      </c>
      <c r="K17" s="65">
        <f>_xlfn.IFNA(VLOOKUP(CONCATENATE($K$5,$B17,$C17),'ESP1'!$A$6:$N$135,14,FALSE),0)</f>
        <v>0</v>
      </c>
      <c r="L17" s="65">
        <f>_xlfn.IFNA(VLOOKUP(CONCATENATE($L$5,$B17,$C17),'CAP1'!$A$6:$N$107,14,FALSE),0)</f>
        <v>0</v>
      </c>
      <c r="M17" s="65">
        <f>_xlfn.IFNA(VLOOKUP(CONCATENATE(M$5,$B17,$C17),WEST!$A$6:$N$107,14,FALSE),0)</f>
        <v>0</v>
      </c>
      <c r="N17" s="65">
        <f>_xlfn.IFNA(VLOOKUP(CONCATENATE($N$5,$B17,$C17),MUR!$A$6:$L$95,14,FALSE),0)</f>
        <v>0</v>
      </c>
      <c r="O17" s="65">
        <f>_xlfn.IFNA(VLOOKUP(CONCATENATE($O$5,$B17,$C17),'SER1'!$A$6:$N$131,14,FALSE),0)</f>
        <v>0</v>
      </c>
      <c r="P17" s="65">
        <f>_xlfn.IFNA(VLOOKUP(CONCATENATE($P$5,$B17,$C17),'BUS1'!$A$6:$N$110,14,FALSE),0)</f>
        <v>0</v>
      </c>
      <c r="Q17" s="65">
        <f>_xlfn.IFNA(VLOOKUP(CONCATENATE($Q$5,$B17,$C17),'OG1'!$A$6:$N$135,14,FALSE),0)</f>
        <v>0</v>
      </c>
      <c r="R17" s="65">
        <f>_xlfn.IFNA(VLOOKUP(CONCATENATE($RR$5,$B17,$C17),'DRY1'!$A$6:$N$133,14,FALSE),0)</f>
        <v>0</v>
      </c>
      <c r="S17" s="65">
        <f>_xlfn.IFNA(VLOOKUP(CONCATENATE($S$5,$B17,$C17),DARD!G21,FALSE),0)</f>
        <v>0</v>
      </c>
      <c r="T17" s="65">
        <f>_xlfn.IFNA(VLOOKUP(CONCATENATE($T$5,$B17,$C17),'HO1'!$A$6:$N$56,14,FALSE),0)</f>
        <v>0</v>
      </c>
      <c r="U17" s="65">
        <f>_xlfn.IFNA(VLOOKUP(CONCATENATE($U$5,$B17,$C17),VIR!$A$6:$N$135,14,FALSE),0)</f>
        <v>0</v>
      </c>
      <c r="V17" s="65">
        <f>_xlfn.IFNA(VLOOKUP(CONCATENATE($UW$5,$B17,$C17),'BUS2'!$A$8:$N$135,14,FALSE),0)</f>
        <v>0</v>
      </c>
      <c r="W17" s="65">
        <f>_xlfn.IFNA(VLOOKUP(CONCATENATE($W$5,$B17,$C17),BEV!$A$8:$N$135,14,FALSE),0)</f>
        <v>0</v>
      </c>
      <c r="X17" s="65">
        <f>_xlfn.IFNA(VLOOKUP(CONCATENATE($X$5,$B17,$C17),'OG2'!$A$6:$N$169,14,FALSE),0)</f>
        <v>0</v>
      </c>
      <c r="Y17" s="65">
        <f>_xlfn.IFNA(VLOOKUP(CONCATENATE($Y$5,$B17,$C17),'SER2'!$A$6:$N$133,14,FALSE),0)</f>
        <v>0</v>
      </c>
      <c r="Z17" s="65">
        <f>_xlfn.IFNA(VLOOKUP(CONCATENATE($Z$5,$B17,$C17),'DRY2'!$A$6:$N$133,14,FALSE),0)</f>
        <v>0</v>
      </c>
      <c r="AA17" s="65">
        <f>_xlfn.IFNA(VLOOKUP(CONCATENATE($AA$5,$B17,$C17),'BUN1'!$A$6:$N$124,14,FALSE),0)</f>
        <v>0</v>
      </c>
      <c r="AB17" s="66">
        <f>_xlfn.IFNA(VLOOKUP(CONCATENATE($AB$5,$B17,$C17),BAL!$A$6:$N$124,14,FALSE),0)</f>
        <v>0</v>
      </c>
      <c r="AC17" s="65">
        <f>_xlfn.IFNA(VLOOKUP(CONCATENATE($AC$5,$B17,$C17),'MR1'!$A$6:$N$135,14,FALSE),0)</f>
        <v>0</v>
      </c>
      <c r="AD17" s="65">
        <f>_xlfn.IFNA(VLOOKUP(CONCATENATE($AD$5,$B17,$C17),'CAP2'!$A$6:$O$129,14,FALSE),0)</f>
        <v>0</v>
      </c>
      <c r="AE17" s="65">
        <f>_xlfn.IFNA(VLOOKUP(CONCATENATE($AE$5,$B17,$C17),'ESP2'!$A$6:$O$129,14,FALSE),0)</f>
        <v>0</v>
      </c>
      <c r="AF17" s="65">
        <f>_xlfn.IFNA(VLOOKUP(CONCATENATE($AF$5,$B17,$C17),'BUN2'!$A$6:$N$134,14,FALSE),0)</f>
        <v>0</v>
      </c>
      <c r="AG17" s="65">
        <f>_xlfn.IFNA(VLOOKUP(CONCATENATE($AG$5,$B17,$C17),SC!$A$6:$N$135,14,FALSE),0)</f>
        <v>0</v>
      </c>
      <c r="AH17" s="65">
        <f>_xlfn.IFNA(VLOOKUP(CONCATENATE($AH$5,$B17,$C17),'OG3'!$A$6:$N$131,14,FALSE),0)</f>
        <v>0</v>
      </c>
      <c r="AI17" s="65">
        <f>_xlfn.IFNA(VLOOKUP(CONCATENATE($AI$5,$B17,$C17),'MR2'!$A$6:$N$131,14,FALSE),0)</f>
        <v>0</v>
      </c>
      <c r="AJ17" s="65">
        <f>_xlfn.IFNA(VLOOKUP(CONCATENATE($AJ$5,$B17,$C17),'BUS3'!$A$6:$N$135,14,FALSE),0)</f>
        <v>0</v>
      </c>
      <c r="AK17" s="65">
        <f>_xlfn.IFNA(VLOOKUP(CONCATENATE($AK$5,$B17,$C17),'ESP4'!$A$6:$N$135,14,FALSE),0)</f>
        <v>0</v>
      </c>
      <c r="AL17" s="66">
        <f>_xlfn.IFNA(VLOOKUP(CONCATENATE($AL$5,$B17,$C17),FEST!$A$6:$N$133,14,FALSE),0)</f>
        <v>0</v>
      </c>
      <c r="AM17" s="66">
        <f>_xlfn.IFNA(VLOOKUP(CONCATENATE($AM$5,$B17,$C17),'MR3'!$A$6:$N$133,14,FALSE),0)</f>
        <v>0</v>
      </c>
      <c r="AN17" s="66">
        <f>_xlfn.IFNA(VLOOKUP(CONCATENATE($AN$5,$B17,$C17),'BUS4'!$A$6:$N$133,14,FALSE),0)</f>
        <v>0</v>
      </c>
      <c r="AO17" s="66">
        <f>_xlfn.IFNA(VLOOKUP(CONCATENATE($AO$5,$B17,$C17),'BUS4'!$A$6:$N$250,14,FALSE),0)</f>
        <v>0</v>
      </c>
      <c r="AP17" s="66">
        <f>_xlfn.IFNA(VLOOKUP(CONCATENATE($AP$5,$B17,$C17),'MR1'!$A$6:$N$135,14,FALSE),0)</f>
        <v>0</v>
      </c>
      <c r="AQ17" s="398"/>
      <c r="AR17" s="434">
        <f>_xlfn.IFNA(VLOOKUP(CONCATENATE($AR$5,$B17,$C17),'BUS4'!$A$6:$N$135,14,FALSE),0)</f>
        <v>0</v>
      </c>
      <c r="AS17" s="35"/>
    </row>
    <row r="18" spans="1:45" x14ac:dyDescent="0.3">
      <c r="A18" s="830"/>
      <c r="B18" s="84" t="s">
        <v>728</v>
      </c>
      <c r="C18" s="22" t="s">
        <v>729</v>
      </c>
      <c r="D18" s="22"/>
      <c r="E18" s="22" t="s">
        <v>434</v>
      </c>
      <c r="F18" s="23">
        <v>45485</v>
      </c>
      <c r="G18" s="24">
        <v>14</v>
      </c>
      <c r="H18" s="192">
        <f t="shared" si="0"/>
        <v>0</v>
      </c>
      <c r="I18" s="65">
        <f t="shared" si="1"/>
        <v>0</v>
      </c>
      <c r="J18" s="671">
        <f t="shared" si="2"/>
        <v>8</v>
      </c>
      <c r="K18" s="65">
        <f>_xlfn.IFNA(VLOOKUP(CONCATENATE($K$5,$B18,$C18),'ESP1'!$A$6:$N$135,14,FALSE),0)</f>
        <v>0</v>
      </c>
      <c r="L18" s="65">
        <f>_xlfn.IFNA(VLOOKUP(CONCATENATE($L$5,$B18,$C18),'CAP1'!$A$6:$N$107,14,FALSE),0)</f>
        <v>0</v>
      </c>
      <c r="M18" s="65">
        <f>_xlfn.IFNA(VLOOKUP(CONCATENATE(M$5,$B18,$C18),WEST!$A$6:$N$107,14,FALSE),0)</f>
        <v>0</v>
      </c>
      <c r="N18" s="65">
        <f>_xlfn.IFNA(VLOOKUP(CONCATENATE($N$5,$B18,$C18),MUR!$A$6:$L$95,14,FALSE),0)</f>
        <v>0</v>
      </c>
      <c r="O18" s="65">
        <f>_xlfn.IFNA(VLOOKUP(CONCATENATE($O$5,$B18,$C18),'SER1'!$A$6:$N$131,14,FALSE),0)</f>
        <v>0</v>
      </c>
      <c r="P18" s="65">
        <f>_xlfn.IFNA(VLOOKUP(CONCATENATE($P$5,$B18,$C18),'BUS1'!$A$6:$N$110,14,FALSE),0)</f>
        <v>0</v>
      </c>
      <c r="Q18" s="65">
        <f>_xlfn.IFNA(VLOOKUP(CONCATENATE($Q$5,$B18,$C18),'OG1'!$A$6:$N$135,14,FALSE),0)</f>
        <v>0</v>
      </c>
      <c r="R18" s="65">
        <f>_xlfn.IFNA(VLOOKUP(CONCATENATE($RR$5,$B18,$C18),'DRY1'!$A$6:$N$133,14,FALSE),0)</f>
        <v>0</v>
      </c>
      <c r="S18" s="65">
        <f>_xlfn.IFNA(VLOOKUP(CONCATENATE($S$5,$B18,$C18),DARD!G22,FALSE),0)</f>
        <v>0</v>
      </c>
      <c r="T18" s="65">
        <f>_xlfn.IFNA(VLOOKUP(CONCATENATE($T$5,$B18,$C18),'HO1'!$A$6:$N$56,14,FALSE),0)</f>
        <v>0</v>
      </c>
      <c r="U18" s="65">
        <f>_xlfn.IFNA(VLOOKUP(CONCATENATE($U$5,$B18,$C18),VIR!$A$6:$N$135,14,FALSE),0)</f>
        <v>0</v>
      </c>
      <c r="V18" s="65">
        <f>_xlfn.IFNA(VLOOKUP(CONCATENATE($UW$5,$B18,$C18),'BUS2'!$A$8:$N$135,14,FALSE),0)</f>
        <v>0</v>
      </c>
      <c r="W18" s="65">
        <f>_xlfn.IFNA(VLOOKUP(CONCATENATE($W$5,$B18,$C18),BEV!$A$8:$N$135,14,FALSE),0)</f>
        <v>0</v>
      </c>
      <c r="X18" s="65">
        <f>_xlfn.IFNA(VLOOKUP(CONCATENATE($X$5,$B18,$C18),'OG2'!$A$6:$N$169,14,FALSE),0)</f>
        <v>0</v>
      </c>
      <c r="Y18" s="65">
        <f>_xlfn.IFNA(VLOOKUP(CONCATENATE($Y$5,$B18,$C18),'SER2'!$A$6:$N$133,14,FALSE),0)</f>
        <v>0</v>
      </c>
      <c r="Z18" s="65">
        <f>_xlfn.IFNA(VLOOKUP(CONCATENATE($Z$5,$B18,$C18),'DRY2'!$A$6:$N$133,14,FALSE),0)</f>
        <v>0</v>
      </c>
      <c r="AA18" s="65">
        <f>_xlfn.IFNA(VLOOKUP(CONCATENATE($AA$5,$B18,$C18),'BUN1'!$A$6:$N$124,14,FALSE),0)</f>
        <v>0</v>
      </c>
      <c r="AB18" s="66">
        <f>_xlfn.IFNA(VLOOKUP(CONCATENATE($AB$5,$B18,$C18),BAL!$A$6:$N$124,14,FALSE),0)</f>
        <v>0</v>
      </c>
      <c r="AC18" s="65">
        <f>_xlfn.IFNA(VLOOKUP(CONCATENATE($AC$5,$B18,$C18),'MR1'!$A$6:$N$135,14,FALSE),0)</f>
        <v>0</v>
      </c>
      <c r="AD18" s="65">
        <f>_xlfn.IFNA(VLOOKUP(CONCATENATE($AD$5,$B18,$C18),'CAP2'!$A$6:$O$129,14,FALSE),0)</f>
        <v>0</v>
      </c>
      <c r="AE18" s="65">
        <f>_xlfn.IFNA(VLOOKUP(CONCATENATE($AE$5,$B18,$C18),'ESP2'!$A$6:$O$129,14,FALSE),0)</f>
        <v>0</v>
      </c>
      <c r="AF18" s="65">
        <f>_xlfn.IFNA(VLOOKUP(CONCATENATE($AF$5,$B18,$C18),'BUN2'!$A$6:$N$134,14,FALSE),0)</f>
        <v>0</v>
      </c>
      <c r="AG18" s="65">
        <f>_xlfn.IFNA(VLOOKUP(CONCATENATE($AG$5,$B18,$C18),SC!$A$6:$N$135,14,FALSE),0)</f>
        <v>0</v>
      </c>
      <c r="AH18" s="65">
        <f>_xlfn.IFNA(VLOOKUP(CONCATENATE($AH$5,$B18,$C18),'OG3'!$A$6:$N$131,14,FALSE),0)</f>
        <v>0</v>
      </c>
      <c r="AI18" s="65">
        <f>_xlfn.IFNA(VLOOKUP(CONCATENATE($AI$5,$B18,$C18),'MR2'!$A$6:$N$131,14,FALSE),0)</f>
        <v>0</v>
      </c>
      <c r="AJ18" s="65">
        <f>_xlfn.IFNA(VLOOKUP(CONCATENATE($AJ$5,$B18,$C18),'BUS3'!$A$6:$N$135,14,FALSE),0)</f>
        <v>0</v>
      </c>
      <c r="AK18" s="65">
        <f>_xlfn.IFNA(VLOOKUP(CONCATENATE($AK$5,$B18,$C18),'ESP4'!$A$6:$N$135,14,FALSE),0)</f>
        <v>0</v>
      </c>
      <c r="AL18" s="66">
        <f>_xlfn.IFNA(VLOOKUP(CONCATENATE($AL$5,$B18,$C18),FEST!$A$6:$N$133,14,FALSE),0)</f>
        <v>0</v>
      </c>
      <c r="AM18" s="66">
        <f>_xlfn.IFNA(VLOOKUP(CONCATENATE($AM$5,$B18,$C18),'MR3'!$A$6:$N$133,14,FALSE),0)</f>
        <v>0</v>
      </c>
      <c r="AN18" s="66">
        <f>_xlfn.IFNA(VLOOKUP(CONCATENATE($AN$5,$B18,$C18),'BUS4'!$A$6:$N$133,14,FALSE),0)</f>
        <v>0</v>
      </c>
      <c r="AO18" s="66">
        <f>_xlfn.IFNA(VLOOKUP(CONCATENATE($AO$5,$B18,$C18),'BUS4'!$A$6:$N$250,14,FALSE),0)</f>
        <v>0</v>
      </c>
      <c r="AP18" s="66">
        <f>_xlfn.IFNA(VLOOKUP(CONCATENATE($AP$5,$B18,$C18),'MR1'!$A$6:$N$135,14,FALSE),0)</f>
        <v>0</v>
      </c>
      <c r="AQ18" s="398"/>
      <c r="AR18" s="434">
        <f>_xlfn.IFNA(VLOOKUP(CONCATENATE($AR$5,$B18,$C18),'BUS4'!$A$6:$N$135,14,FALSE),0)</f>
        <v>0</v>
      </c>
      <c r="AS18" s="35"/>
    </row>
    <row r="19" spans="1:45" x14ac:dyDescent="0.3">
      <c r="A19" s="830"/>
      <c r="B19" s="84" t="s">
        <v>730</v>
      </c>
      <c r="C19" s="22" t="s">
        <v>731</v>
      </c>
      <c r="D19" s="22"/>
      <c r="E19" s="22" t="s">
        <v>201</v>
      </c>
      <c r="F19" s="23">
        <v>45487</v>
      </c>
      <c r="G19" s="24">
        <v>15</v>
      </c>
      <c r="H19" s="192">
        <f t="shared" si="0"/>
        <v>0</v>
      </c>
      <c r="I19" s="65">
        <f t="shared" si="1"/>
        <v>0</v>
      </c>
      <c r="J19" s="671">
        <f t="shared" si="2"/>
        <v>8</v>
      </c>
      <c r="K19" s="65">
        <f>_xlfn.IFNA(VLOOKUP(CONCATENATE($K$5,$B19,$C19),'ESP1'!$A$6:$N$135,14,FALSE),0)</f>
        <v>0</v>
      </c>
      <c r="L19" s="65">
        <f>_xlfn.IFNA(VLOOKUP(CONCATENATE($L$5,$B19,$C19),'CAP1'!$A$6:$N$107,14,FALSE),0)</f>
        <v>0</v>
      </c>
      <c r="M19" s="65">
        <f>_xlfn.IFNA(VLOOKUP(CONCATENATE(M$5,$B19,$C19),WEST!$A$6:$N$107,14,FALSE),0)</f>
        <v>0</v>
      </c>
      <c r="N19" s="65">
        <f>_xlfn.IFNA(VLOOKUP(CONCATENATE($N$5,$B19,$C19),MUR!$A$6:$L$95,14,FALSE),0)</f>
        <v>0</v>
      </c>
      <c r="O19" s="65">
        <f>_xlfn.IFNA(VLOOKUP(CONCATENATE($O$5,$B19,$C19),'SER1'!$A$6:$N$131,14,FALSE),0)</f>
        <v>0</v>
      </c>
      <c r="P19" s="65">
        <f>_xlfn.IFNA(VLOOKUP(CONCATENATE($P$5,$B19,$C19),'BUS1'!$A$6:$N$110,14,FALSE),0)</f>
        <v>0</v>
      </c>
      <c r="Q19" s="65">
        <f>_xlfn.IFNA(VLOOKUP(CONCATENATE($Q$5,$B19,$C19),'OG1'!$A$6:$N$135,14,FALSE),0)</f>
        <v>0</v>
      </c>
      <c r="R19" s="65">
        <f>_xlfn.IFNA(VLOOKUP(CONCATENATE($RR$5,$B19,$C19),'DRY1'!$A$6:$N$133,14,FALSE),0)</f>
        <v>0</v>
      </c>
      <c r="S19" s="65">
        <f>_xlfn.IFNA(VLOOKUP(CONCATENATE($S$5,$B19,$C19),DARD!G23,FALSE),0)</f>
        <v>0</v>
      </c>
      <c r="T19" s="65">
        <f>_xlfn.IFNA(VLOOKUP(CONCATENATE($T$5,$B19,$C19),'HO1'!$A$6:$N$56,14,FALSE),0)</f>
        <v>0</v>
      </c>
      <c r="U19" s="65">
        <f>_xlfn.IFNA(VLOOKUP(CONCATENATE($U$5,$B19,$C19),VIR!$A$6:$N$135,14,FALSE),0)</f>
        <v>0</v>
      </c>
      <c r="V19" s="65">
        <f>_xlfn.IFNA(VLOOKUP(CONCATENATE($UW$5,$B19,$C19),'BUS2'!$A$8:$N$135,14,FALSE),0)</f>
        <v>0</v>
      </c>
      <c r="W19" s="65">
        <f>_xlfn.IFNA(VLOOKUP(CONCATENATE($W$5,$B19,$C19),BEV!$A$8:$N$135,14,FALSE),0)</f>
        <v>0</v>
      </c>
      <c r="X19" s="65">
        <f>_xlfn.IFNA(VLOOKUP(CONCATENATE($X$5,$B19,$C19),'OG2'!$A$6:$N$169,14,FALSE),0)</f>
        <v>0</v>
      </c>
      <c r="Y19" s="65">
        <f>_xlfn.IFNA(VLOOKUP(CONCATENATE($Y$5,$B19,$C19),'SER2'!$A$6:$N$133,14,FALSE),0)</f>
        <v>0</v>
      </c>
      <c r="Z19" s="65">
        <f>_xlfn.IFNA(VLOOKUP(CONCATENATE($Z$5,$B19,$C19),'DRY2'!$A$6:$N$133,14,FALSE),0)</f>
        <v>0</v>
      </c>
      <c r="AA19" s="65">
        <f>_xlfn.IFNA(VLOOKUP(CONCATENATE($AA$5,$B19,$C19),'BUN1'!$A$6:$N$124,14,FALSE),0)</f>
        <v>0</v>
      </c>
      <c r="AB19" s="66">
        <f>_xlfn.IFNA(VLOOKUP(CONCATENATE($AB$5,$B19,$C19),BAL!$A$6:$N$124,14,FALSE),0)</f>
        <v>0</v>
      </c>
      <c r="AC19" s="65">
        <f>_xlfn.IFNA(VLOOKUP(CONCATENATE($AC$5,$B19,$C19),'MR1'!$A$6:$N$135,14,FALSE),0)</f>
        <v>0</v>
      </c>
      <c r="AD19" s="65">
        <f>_xlfn.IFNA(VLOOKUP(CONCATENATE($AD$5,$B19,$C19),'CAP2'!$A$6:$O$129,14,FALSE),0)</f>
        <v>0</v>
      </c>
      <c r="AE19" s="65">
        <f>_xlfn.IFNA(VLOOKUP(CONCATENATE($AE$5,$B19,$C19),'ESP2'!$A$6:$O$129,14,FALSE),0)</f>
        <v>0</v>
      </c>
      <c r="AF19" s="65">
        <f>_xlfn.IFNA(VLOOKUP(CONCATENATE($AF$5,$B19,$C19),'BUN2'!$A$6:$N$134,14,FALSE),0)</f>
        <v>0</v>
      </c>
      <c r="AG19" s="65">
        <f>_xlfn.IFNA(VLOOKUP(CONCATENATE($AG$5,$B19,$C19),SC!$A$6:$N$135,14,FALSE),0)</f>
        <v>0</v>
      </c>
      <c r="AH19" s="65">
        <f>_xlfn.IFNA(VLOOKUP(CONCATENATE($AH$5,$B19,$C19),'OG3'!$A$6:$N$131,14,FALSE),0)</f>
        <v>0</v>
      </c>
      <c r="AI19" s="65">
        <f>_xlfn.IFNA(VLOOKUP(CONCATENATE($AI$5,$B19,$C19),'MR2'!$A$6:$N$131,14,FALSE),0)</f>
        <v>0</v>
      </c>
      <c r="AJ19" s="65">
        <f>_xlfn.IFNA(VLOOKUP(CONCATENATE($AJ$5,$B19,$C19),'BUS3'!$A$6:$N$135,14,FALSE),0)</f>
        <v>0</v>
      </c>
      <c r="AK19" s="65">
        <f>_xlfn.IFNA(VLOOKUP(CONCATENATE($AK$5,$B19,$C19),'ESP4'!$A$6:$N$135,14,FALSE),0)</f>
        <v>0</v>
      </c>
      <c r="AL19" s="66">
        <f>_xlfn.IFNA(VLOOKUP(CONCATENATE($AL$5,$B19,$C19),FEST!$A$6:$N$133,14,FALSE),0)</f>
        <v>0</v>
      </c>
      <c r="AM19" s="66">
        <f>_xlfn.IFNA(VLOOKUP(CONCATENATE($AM$5,$B19,$C19),'MR3'!$A$6:$N$133,14,FALSE),0)</f>
        <v>0</v>
      </c>
      <c r="AN19" s="66">
        <f>_xlfn.IFNA(VLOOKUP(CONCATENATE($AN$5,$B19,$C19),'BUS4'!$A$6:$N$133,14,FALSE),0)</f>
        <v>0</v>
      </c>
      <c r="AO19" s="66">
        <f>_xlfn.IFNA(VLOOKUP(CONCATENATE($AO$5,$B19,$C19),'BUS4'!$A$6:$N$250,14,FALSE),0)</f>
        <v>0</v>
      </c>
      <c r="AP19" s="66">
        <f>_xlfn.IFNA(VLOOKUP(CONCATENATE($AP$5,$B19,$C19),'MR1'!$A$6:$N$135,14,FALSE),0)</f>
        <v>0</v>
      </c>
      <c r="AQ19" s="398"/>
      <c r="AR19" s="434">
        <f>_xlfn.IFNA(VLOOKUP(CONCATENATE($AR$5,$B19,$C19),'BUS4'!$A$6:$N$135,14,FALSE),0)</f>
        <v>0</v>
      </c>
      <c r="AS19" s="63"/>
    </row>
    <row r="20" spans="1:45" x14ac:dyDescent="0.3">
      <c r="A20" s="830"/>
      <c r="B20" s="84" t="s">
        <v>730</v>
      </c>
      <c r="C20" s="22" t="s">
        <v>732</v>
      </c>
      <c r="D20" s="22" t="s">
        <v>732</v>
      </c>
      <c r="E20" s="22" t="s">
        <v>201</v>
      </c>
      <c r="F20" s="23">
        <v>45487</v>
      </c>
      <c r="G20" s="24">
        <v>15</v>
      </c>
      <c r="H20" s="192">
        <f t="shared" si="0"/>
        <v>0</v>
      </c>
      <c r="I20" s="65">
        <f t="shared" si="1"/>
        <v>0</v>
      </c>
      <c r="J20" s="671">
        <f t="shared" si="2"/>
        <v>8</v>
      </c>
      <c r="K20" s="65">
        <f>_xlfn.IFNA(VLOOKUP(CONCATENATE($K$5,$B20,$C20),'ESP1'!$A$6:$N$135,14,FALSE),0)</f>
        <v>0</v>
      </c>
      <c r="L20" s="65">
        <f>_xlfn.IFNA(VLOOKUP(CONCATENATE($L$5,$B20,$C20),'CAP1'!$A$6:$N$107,14,FALSE),0)</f>
        <v>0</v>
      </c>
      <c r="M20" s="65">
        <f>_xlfn.IFNA(VLOOKUP(CONCATENATE(M$5,$B20,$C20),WEST!$A$6:$N$107,14,FALSE),0)</f>
        <v>0</v>
      </c>
      <c r="N20" s="65">
        <f>_xlfn.IFNA(VLOOKUP(CONCATENATE($N$5,$B20,$C20),MUR!$A$6:$L$95,14,FALSE),0)</f>
        <v>0</v>
      </c>
      <c r="O20" s="65">
        <f>_xlfn.IFNA(VLOOKUP(CONCATENATE($O$5,$B20,$C20),'SER1'!$A$6:$N$131,14,FALSE),0)</f>
        <v>0</v>
      </c>
      <c r="P20" s="65">
        <f>_xlfn.IFNA(VLOOKUP(CONCATENATE($P$5,$B20,$C20),'BUS1'!$A$6:$N$110,14,FALSE),0)</f>
        <v>0</v>
      </c>
      <c r="Q20" s="65">
        <f>_xlfn.IFNA(VLOOKUP(CONCATENATE($Q$5,$B20,$C20),'OG1'!$A$6:$N$135,14,FALSE),0)</f>
        <v>0</v>
      </c>
      <c r="R20" s="65">
        <f>_xlfn.IFNA(VLOOKUP(CONCATENATE($RR$5,$B20,$C20),'DRY1'!$A$6:$N$133,14,FALSE),0)</f>
        <v>0</v>
      </c>
      <c r="S20" s="65">
        <f>_xlfn.IFNA(VLOOKUP(CONCATENATE($S$5,$B20,$C20),DARD!G24,FALSE),0)</f>
        <v>0</v>
      </c>
      <c r="T20" s="65">
        <f>_xlfn.IFNA(VLOOKUP(CONCATENATE($T$5,$B20,$C20),'HO1'!$A$6:$N$56,14,FALSE),0)</f>
        <v>0</v>
      </c>
      <c r="U20" s="65">
        <f>_xlfn.IFNA(VLOOKUP(CONCATENATE($U$5,$B20,$C20),VIR!$A$6:$N$135,14,FALSE),0)</f>
        <v>0</v>
      </c>
      <c r="V20" s="65">
        <f>_xlfn.IFNA(VLOOKUP(CONCATENATE($UW$5,$B20,$C20),'BUS2'!$A$8:$N$135,14,FALSE),0)</f>
        <v>0</v>
      </c>
      <c r="W20" s="65">
        <f>_xlfn.IFNA(VLOOKUP(CONCATENATE($W$5,$B20,$C20),BEV!$A$8:$N$135,14,FALSE),0)</f>
        <v>0</v>
      </c>
      <c r="X20" s="65">
        <f>_xlfn.IFNA(VLOOKUP(CONCATENATE($X$5,$B20,$C20),'OG2'!$A$6:$N$169,14,FALSE),0)</f>
        <v>0</v>
      </c>
      <c r="Y20" s="65">
        <f>_xlfn.IFNA(VLOOKUP(CONCATENATE($Y$5,$B20,$C20),'SER2'!$A$6:$N$133,14,FALSE),0)</f>
        <v>0</v>
      </c>
      <c r="Z20" s="65">
        <f>_xlfn.IFNA(VLOOKUP(CONCATENATE($Z$5,$B20,$C20),'DRY2'!$A$6:$N$133,14,FALSE),0)</f>
        <v>0</v>
      </c>
      <c r="AA20" s="65">
        <f>_xlfn.IFNA(VLOOKUP(CONCATENATE($AA$5,$B20,$C20),'BUN1'!$A$6:$N$124,14,FALSE),0)</f>
        <v>0</v>
      </c>
      <c r="AB20" s="66">
        <f>_xlfn.IFNA(VLOOKUP(CONCATENATE($AB$5,$B20,$C20),BAL!$A$6:$N$124,14,FALSE),0)</f>
        <v>0</v>
      </c>
      <c r="AC20" s="65">
        <f>_xlfn.IFNA(VLOOKUP(CONCATENATE($AC$5,$B20,$C20),'MR1'!$A$6:$N$135,14,FALSE),0)</f>
        <v>0</v>
      </c>
      <c r="AD20" s="65">
        <f>_xlfn.IFNA(VLOOKUP(CONCATENATE($AD$5,$B20,$C20),'CAP2'!$A$6:$O$129,14,FALSE),0)</f>
        <v>0</v>
      </c>
      <c r="AE20" s="65">
        <f>_xlfn.IFNA(VLOOKUP(CONCATENATE($AE$5,$B20,$C20),'ESP2'!$A$6:$O$129,14,FALSE),0)</f>
        <v>0</v>
      </c>
      <c r="AF20" s="65">
        <f>_xlfn.IFNA(VLOOKUP(CONCATENATE($AF$5,$B20,$C20),'BUN2'!$A$6:$N$134,14,FALSE),0)</f>
        <v>0</v>
      </c>
      <c r="AG20" s="65">
        <f>_xlfn.IFNA(VLOOKUP(CONCATENATE($AG$5,$B20,$C20),SC!$A$6:$N$135,14,FALSE),0)</f>
        <v>0</v>
      </c>
      <c r="AH20" s="65">
        <f>_xlfn.IFNA(VLOOKUP(CONCATENATE($AH$5,$B20,$C20),'OG3'!$A$6:$N$131,14,FALSE),0)</f>
        <v>0</v>
      </c>
      <c r="AI20" s="65">
        <f>_xlfn.IFNA(VLOOKUP(CONCATENATE($AI$5,$B20,$C20),'MR2'!$A$6:$N$131,14,FALSE),0)</f>
        <v>0</v>
      </c>
      <c r="AJ20" s="65">
        <f>_xlfn.IFNA(VLOOKUP(CONCATENATE($AJ$5,$B20,$C20),'BUS3'!$A$6:$N$135,14,FALSE),0)</f>
        <v>0</v>
      </c>
      <c r="AK20" s="65">
        <f>_xlfn.IFNA(VLOOKUP(CONCATENATE($AK$5,$B20,$C20),'ESP4'!$A$6:$N$135,14,FALSE),0)</f>
        <v>0</v>
      </c>
      <c r="AL20" s="66">
        <f>_xlfn.IFNA(VLOOKUP(CONCATENATE($AL$5,$B20,$C20),FEST!$A$6:$N$133,14,FALSE),0)</f>
        <v>0</v>
      </c>
      <c r="AM20" s="66">
        <f>_xlfn.IFNA(VLOOKUP(CONCATENATE($AM$5,$B20,$C20),'MR3'!$A$6:$N$133,14,FALSE),0)</f>
        <v>0</v>
      </c>
      <c r="AN20" s="66">
        <f>_xlfn.IFNA(VLOOKUP(CONCATENATE($AN$5,$B20,$C20),'BUS4'!$A$6:$N$133,14,FALSE),0)</f>
        <v>0</v>
      </c>
      <c r="AO20" s="66">
        <f>_xlfn.IFNA(VLOOKUP(CONCATENATE($AO$5,$B20,$C20),'BUS4'!$A$6:$N$250,14,FALSE),0)</f>
        <v>0</v>
      </c>
      <c r="AP20" s="66">
        <f>_xlfn.IFNA(VLOOKUP(CONCATENATE($AP$5,$B20,$C20),'MR1'!$A$6:$N$135,14,FALSE),0)</f>
        <v>0</v>
      </c>
      <c r="AQ20" s="398"/>
      <c r="AR20" s="434">
        <f>_xlfn.IFNA(VLOOKUP(CONCATENATE($AR$5,$B20,$C20),'BUS4'!$A$6:$N$135,14,FALSE),0)</f>
        <v>0</v>
      </c>
      <c r="AS20" s="63"/>
    </row>
    <row r="21" spans="1:45" x14ac:dyDescent="0.3">
      <c r="A21" s="830"/>
      <c r="B21" s="84" t="s">
        <v>752</v>
      </c>
      <c r="C21" s="22" t="s">
        <v>753</v>
      </c>
      <c r="D21" s="22"/>
      <c r="E21" s="22" t="s">
        <v>740</v>
      </c>
      <c r="F21" s="23">
        <v>45465</v>
      </c>
      <c r="G21" s="24">
        <v>15</v>
      </c>
      <c r="H21" s="192">
        <f t="shared" si="0"/>
        <v>0</v>
      </c>
      <c r="I21" s="65">
        <f t="shared" si="1"/>
        <v>0</v>
      </c>
      <c r="J21" s="671">
        <f t="shared" si="2"/>
        <v>8</v>
      </c>
      <c r="K21" s="65">
        <f>_xlfn.IFNA(VLOOKUP(CONCATENATE($K$5,$B21,$C21),'ESP1'!$A$6:$N$135,14,FALSE),0)</f>
        <v>0</v>
      </c>
      <c r="L21" s="65">
        <f>_xlfn.IFNA(VLOOKUP(CONCATENATE($L$5,$B21,$C21),'CAP1'!$A$6:$N$107,14,FALSE),0)</f>
        <v>0</v>
      </c>
      <c r="M21" s="65">
        <f>_xlfn.IFNA(VLOOKUP(CONCATENATE(M$5,$B21,$C21),WEST!$A$6:$N$107,14,FALSE),0)</f>
        <v>0</v>
      </c>
      <c r="N21" s="65">
        <f>_xlfn.IFNA(VLOOKUP(CONCATENATE($N$5,$B21,$C21),MUR!$A$6:$L$95,14,FALSE),0)</f>
        <v>0</v>
      </c>
      <c r="O21" s="65">
        <f>_xlfn.IFNA(VLOOKUP(CONCATENATE($O$5,$B21,$C21),'SER1'!$A$6:$N$131,14,FALSE),0)</f>
        <v>0</v>
      </c>
      <c r="P21" s="65">
        <f>_xlfn.IFNA(VLOOKUP(CONCATENATE($P$5,$B21,$C21),'BUS1'!$A$6:$N$110,14,FALSE),0)</f>
        <v>0</v>
      </c>
      <c r="Q21" s="65">
        <f>_xlfn.IFNA(VLOOKUP(CONCATENATE($Q$5,$B21,$C21),'OG1'!$A$6:$N$135,14,FALSE),0)</f>
        <v>0</v>
      </c>
      <c r="R21" s="65">
        <f>_xlfn.IFNA(VLOOKUP(CONCATENATE($RR$5,$B21,$C21),'DRY1'!$A$6:$N$133,14,FALSE),0)</f>
        <v>0</v>
      </c>
      <c r="S21" s="65">
        <f>_xlfn.IFNA(VLOOKUP(CONCATENATE($S$5,$B21,$C21),DARD!G25,FALSE),0)</f>
        <v>0</v>
      </c>
      <c r="T21" s="65">
        <f>_xlfn.IFNA(VLOOKUP(CONCATENATE($T$5,$B21,$C21),'HO1'!$A$6:$N$56,14,FALSE),0)</f>
        <v>0</v>
      </c>
      <c r="U21" s="65">
        <f>_xlfn.IFNA(VLOOKUP(CONCATENATE($U$5,$B21,$C21),VIR!$A$6:$N$135,14,FALSE),0)</f>
        <v>0</v>
      </c>
      <c r="V21" s="65">
        <f>_xlfn.IFNA(VLOOKUP(CONCATENATE($UW$5,$B21,$C21),'BUS2'!$A$8:$N$135,14,FALSE),0)</f>
        <v>0</v>
      </c>
      <c r="W21" s="65">
        <f>_xlfn.IFNA(VLOOKUP(CONCATENATE($W$5,$B21,$C21),BEV!$A$8:$N$135,14,FALSE),0)</f>
        <v>0</v>
      </c>
      <c r="X21" s="65">
        <f>_xlfn.IFNA(VLOOKUP(CONCATENATE($X$5,$B21,$C21),'OG2'!$A$6:$N$169,14,FALSE),0)</f>
        <v>0</v>
      </c>
      <c r="Y21" s="65">
        <f>_xlfn.IFNA(VLOOKUP(CONCATENATE($Y$5,$B21,$C21),'SER2'!$A$6:$N$133,14,FALSE),0)</f>
        <v>0</v>
      </c>
      <c r="Z21" s="65">
        <f>_xlfn.IFNA(VLOOKUP(CONCATENATE($Z$5,$B21,$C21),'DRY2'!$A$6:$N$133,14,FALSE),0)</f>
        <v>0</v>
      </c>
      <c r="AA21" s="65">
        <f>_xlfn.IFNA(VLOOKUP(CONCATENATE($AA$5,$B21,$C21),'BUN1'!$A$6:$N$124,14,FALSE),0)</f>
        <v>0</v>
      </c>
      <c r="AB21" s="66">
        <f>_xlfn.IFNA(VLOOKUP(CONCATENATE($AB$5,$B21,$C21),BAL!$A$6:$N$124,14,FALSE),0)</f>
        <v>0</v>
      </c>
      <c r="AC21" s="65">
        <f>_xlfn.IFNA(VLOOKUP(CONCATENATE($AC$5,$B21,$C21),'MR1'!$A$6:$N$135,14,FALSE),0)</f>
        <v>0</v>
      </c>
      <c r="AD21" s="65">
        <f>_xlfn.IFNA(VLOOKUP(CONCATENATE($AD$5,$B21,$C21),'CAP2'!$A$6:$O$129,14,FALSE),0)</f>
        <v>0</v>
      </c>
      <c r="AE21" s="65">
        <f>_xlfn.IFNA(VLOOKUP(CONCATENATE($AE$5,$B21,$C21),'ESP2'!$A$6:$O$129,14,FALSE),0)</f>
        <v>0</v>
      </c>
      <c r="AF21" s="65">
        <f>_xlfn.IFNA(VLOOKUP(CONCATENATE($AF$5,$B21,$C21),'BUN2'!$A$6:$N$134,14,FALSE),0)</f>
        <v>0</v>
      </c>
      <c r="AG21" s="65">
        <f>_xlfn.IFNA(VLOOKUP(CONCATENATE($AG$5,$B21,$C21),SC!$A$6:$N$135,14,FALSE),0)</f>
        <v>0</v>
      </c>
      <c r="AH21" s="65">
        <f>_xlfn.IFNA(VLOOKUP(CONCATENATE($AH$5,$B21,$C21),'OG3'!$A$6:$N$131,14,FALSE),0)</f>
        <v>0</v>
      </c>
      <c r="AI21" s="65">
        <f>_xlfn.IFNA(VLOOKUP(CONCATENATE($AI$5,$B21,$C21),'MR2'!$A$6:$N$131,14,FALSE),0)</f>
        <v>0</v>
      </c>
      <c r="AJ21" s="65">
        <f>_xlfn.IFNA(VLOOKUP(CONCATENATE($AJ$5,$B21,$C21),'BUS3'!$A$6:$N$135,14,FALSE),0)</f>
        <v>0</v>
      </c>
      <c r="AK21" s="65">
        <f>_xlfn.IFNA(VLOOKUP(CONCATENATE($AK$5,$B21,$C21),'ESP4'!$A$6:$N$135,14,FALSE),0)</f>
        <v>0</v>
      </c>
      <c r="AL21" s="66">
        <f>_xlfn.IFNA(VLOOKUP(CONCATENATE($AL$5,$B21,$C21),FEST!$A$6:$N$133,14,FALSE),0)</f>
        <v>0</v>
      </c>
      <c r="AM21" s="66">
        <f>_xlfn.IFNA(VLOOKUP(CONCATENATE($AM$5,$B21,$C21),'MR3'!$A$6:$N$133,14,FALSE),0)</f>
        <v>0</v>
      </c>
      <c r="AN21" s="66">
        <f>_xlfn.IFNA(VLOOKUP(CONCATENATE($AN$5,$B21,$C21),'BUS4'!$A$6:$N$133,14,FALSE),0)</f>
        <v>0</v>
      </c>
      <c r="AO21" s="66">
        <f>_xlfn.IFNA(VLOOKUP(CONCATENATE($AO$5,$B21,$C21),'BUS4'!$A$6:$N$250,14,FALSE),0)</f>
        <v>0</v>
      </c>
      <c r="AP21" s="66">
        <f>_xlfn.IFNA(VLOOKUP(CONCATENATE($AP$5,$B21,$C21),'MR1'!$A$6:$N$135,14,FALSE),0)</f>
        <v>0</v>
      </c>
      <c r="AQ21" s="398"/>
      <c r="AR21" s="434">
        <f>_xlfn.IFNA(VLOOKUP(CONCATENATE($AR$5,$B21,$C21),'BUS4'!$A$6:$N$135,14,FALSE),0)</f>
        <v>0</v>
      </c>
      <c r="AS21" s="35"/>
    </row>
    <row r="22" spans="1:45" x14ac:dyDescent="0.3">
      <c r="A22" s="830"/>
      <c r="B22" s="84" t="s">
        <v>754</v>
      </c>
      <c r="C22" s="22" t="s">
        <v>755</v>
      </c>
      <c r="D22" s="22"/>
      <c r="E22" s="22" t="s">
        <v>199</v>
      </c>
      <c r="F22" s="23">
        <v>45466</v>
      </c>
      <c r="G22" s="24">
        <v>14</v>
      </c>
      <c r="H22" s="192">
        <f t="shared" si="0"/>
        <v>0</v>
      </c>
      <c r="I22" s="65">
        <f t="shared" si="1"/>
        <v>0</v>
      </c>
      <c r="J22" s="671">
        <f t="shared" si="2"/>
        <v>8</v>
      </c>
      <c r="K22" s="65">
        <f>_xlfn.IFNA(VLOOKUP(CONCATENATE($K$5,$B22,$C22),'ESP1'!$A$6:$N$135,14,FALSE),0)</f>
        <v>0</v>
      </c>
      <c r="L22" s="65">
        <f>_xlfn.IFNA(VLOOKUP(CONCATENATE($L$5,$B22,$C22),'CAP1'!$A$6:$N$107,14,FALSE),0)</f>
        <v>0</v>
      </c>
      <c r="M22" s="65">
        <f>_xlfn.IFNA(VLOOKUP(CONCATENATE(M$5,$B22,$C22),WEST!$A$6:$N$107,14,FALSE),0)</f>
        <v>0</v>
      </c>
      <c r="N22" s="65">
        <f>_xlfn.IFNA(VLOOKUP(CONCATENATE($N$5,$B22,$C22),MUR!$A$6:$L$95,14,FALSE),0)</f>
        <v>0</v>
      </c>
      <c r="O22" s="65">
        <f>_xlfn.IFNA(VLOOKUP(CONCATENATE($O$5,$B22,$C22),'SER1'!$A$6:$N$131,14,FALSE),0)</f>
        <v>0</v>
      </c>
      <c r="P22" s="65">
        <f>_xlfn.IFNA(VLOOKUP(CONCATENATE($P$5,$B22,$C22),'BUS1'!$A$6:$N$110,14,FALSE),0)</f>
        <v>0</v>
      </c>
      <c r="Q22" s="65">
        <f>_xlfn.IFNA(VLOOKUP(CONCATENATE($Q$5,$B22,$C22),'OG1'!$A$6:$N$135,14,FALSE),0)</f>
        <v>0</v>
      </c>
      <c r="R22" s="65">
        <f>_xlfn.IFNA(VLOOKUP(CONCATENATE($RR$5,$B22,$C22),'DRY1'!$A$6:$N$133,14,FALSE),0)</f>
        <v>0</v>
      </c>
      <c r="S22" s="65">
        <f>_xlfn.IFNA(VLOOKUP(CONCATENATE($S$5,$B22,$C22),DARD!G26,FALSE),0)</f>
        <v>0</v>
      </c>
      <c r="T22" s="65">
        <f>_xlfn.IFNA(VLOOKUP(CONCATENATE($T$5,$B22,$C22),'HO1'!$A$6:$N$56,14,FALSE),0)</f>
        <v>0</v>
      </c>
      <c r="U22" s="65">
        <f>_xlfn.IFNA(VLOOKUP(CONCATENATE($U$5,$B22,$C22),VIR!$A$6:$N$135,14,FALSE),0)</f>
        <v>0</v>
      </c>
      <c r="V22" s="65">
        <f>_xlfn.IFNA(VLOOKUP(CONCATENATE($UW$5,$B22,$C22),'BUS2'!$A$8:$N$135,14,FALSE),0)</f>
        <v>0</v>
      </c>
      <c r="W22" s="65">
        <f>_xlfn.IFNA(VLOOKUP(CONCATENATE($W$5,$B22,$C22),BEV!$A$8:$N$135,14,FALSE),0)</f>
        <v>0</v>
      </c>
      <c r="X22" s="65">
        <f>_xlfn.IFNA(VLOOKUP(CONCATENATE($X$5,$B22,$C22),'OG2'!$A$6:$N$169,14,FALSE),0)</f>
        <v>0</v>
      </c>
      <c r="Y22" s="65">
        <f>_xlfn.IFNA(VLOOKUP(CONCATENATE($Y$5,$B22,$C22),'SER2'!$A$6:$N$133,14,FALSE),0)</f>
        <v>0</v>
      </c>
      <c r="Z22" s="65">
        <f>_xlfn.IFNA(VLOOKUP(CONCATENATE($Z$5,$B22,$C22),'DRY2'!$A$6:$N$133,14,FALSE),0)</f>
        <v>0</v>
      </c>
      <c r="AA22" s="65">
        <f>_xlfn.IFNA(VLOOKUP(CONCATENATE($AA$5,$B22,$C22),'BUN1'!$A$6:$N$124,14,FALSE),0)</f>
        <v>0</v>
      </c>
      <c r="AB22" s="66">
        <f>_xlfn.IFNA(VLOOKUP(CONCATENATE($AB$5,$B22,$C22),BAL!$A$6:$N$124,14,FALSE),0)</f>
        <v>0</v>
      </c>
      <c r="AC22" s="65">
        <f>_xlfn.IFNA(VLOOKUP(CONCATENATE($AC$5,$B22,$C22),'MR1'!$A$6:$N$135,14,FALSE),0)</f>
        <v>0</v>
      </c>
      <c r="AD22" s="65">
        <f>_xlfn.IFNA(VLOOKUP(CONCATENATE($AD$5,$B22,$C22),'CAP2'!$A$6:$O$129,14,FALSE),0)</f>
        <v>0</v>
      </c>
      <c r="AE22" s="65">
        <f>_xlfn.IFNA(VLOOKUP(CONCATENATE($AE$5,$B22,$C22),'ESP2'!$A$6:$O$129,14,FALSE),0)</f>
        <v>0</v>
      </c>
      <c r="AF22" s="65">
        <f>_xlfn.IFNA(VLOOKUP(CONCATENATE($AF$5,$B22,$C22),'BUN2'!$A$6:$N$134,14,FALSE),0)</f>
        <v>0</v>
      </c>
      <c r="AG22" s="65">
        <f>_xlfn.IFNA(VLOOKUP(CONCATENATE($AG$5,$B22,$C22),SC!$A$6:$N$135,14,FALSE),0)</f>
        <v>0</v>
      </c>
      <c r="AH22" s="65">
        <f>_xlfn.IFNA(VLOOKUP(CONCATENATE($AH$5,$B22,$C22),'OG3'!$A$6:$N$131,14,FALSE),0)</f>
        <v>0</v>
      </c>
      <c r="AI22" s="65">
        <f>_xlfn.IFNA(VLOOKUP(CONCATENATE($AI$5,$B22,$C22),'MR2'!$A$6:$N$131,14,FALSE),0)</f>
        <v>0</v>
      </c>
      <c r="AJ22" s="65">
        <f>_xlfn.IFNA(VLOOKUP(CONCATENATE($AJ$5,$B22,$C22),'BUS3'!$A$6:$N$135,14,FALSE),0)</f>
        <v>0</v>
      </c>
      <c r="AK22" s="65">
        <f>_xlfn.IFNA(VLOOKUP(CONCATENATE($AK$5,$B22,$C22),'ESP4'!$A$6:$N$135,14,FALSE),0)</f>
        <v>0</v>
      </c>
      <c r="AL22" s="66">
        <f>_xlfn.IFNA(VLOOKUP(CONCATENATE($AL$5,$B22,$C22),FEST!$A$6:$N$133,14,FALSE),0)</f>
        <v>0</v>
      </c>
      <c r="AM22" s="66">
        <f>_xlfn.IFNA(VLOOKUP(CONCATENATE($AM$5,$B22,$C22),'MR3'!$A$6:$N$133,14,FALSE),0)</f>
        <v>0</v>
      </c>
      <c r="AN22" s="66">
        <f>_xlfn.IFNA(VLOOKUP(CONCATENATE($AN$5,$B22,$C22),'BUS4'!$A$6:$N$133,14,FALSE),0)</f>
        <v>0</v>
      </c>
      <c r="AO22" s="66">
        <f>_xlfn.IFNA(VLOOKUP(CONCATENATE($AO$5,$B22,$C22),'BUS4'!$A$6:$N$250,14,FALSE),0)</f>
        <v>0</v>
      </c>
      <c r="AP22" s="66">
        <f>_xlfn.IFNA(VLOOKUP(CONCATENATE($AP$5,$B22,$C22),'MR1'!$A$6:$N$135,14,FALSE),0)</f>
        <v>0</v>
      </c>
      <c r="AQ22" s="398"/>
      <c r="AR22" s="434">
        <f>_xlfn.IFNA(VLOOKUP(CONCATENATE($AR$5,$B22,$C22),'BUS4'!$A$6:$N$135,14,FALSE),0)</f>
        <v>0</v>
      </c>
      <c r="AS22" s="35"/>
    </row>
    <row r="23" spans="1:45" x14ac:dyDescent="0.3">
      <c r="A23" s="830"/>
      <c r="B23" s="84" t="s">
        <v>672</v>
      </c>
      <c r="C23" s="22" t="s">
        <v>771</v>
      </c>
      <c r="D23" s="22"/>
      <c r="E23" s="22" t="s">
        <v>772</v>
      </c>
      <c r="F23" s="23">
        <v>45503</v>
      </c>
      <c r="G23" s="24">
        <v>14</v>
      </c>
      <c r="H23" s="192">
        <f t="shared" si="0"/>
        <v>0</v>
      </c>
      <c r="I23" s="65">
        <f t="shared" si="1"/>
        <v>0</v>
      </c>
      <c r="J23" s="671">
        <f t="shared" si="2"/>
        <v>8</v>
      </c>
      <c r="K23" s="65">
        <f>_xlfn.IFNA(VLOOKUP(CONCATENATE($K$5,$B23,$C23),'ESP1'!$A$6:$N$135,14,FALSE),0)</f>
        <v>0</v>
      </c>
      <c r="L23" s="65">
        <f>_xlfn.IFNA(VLOOKUP(CONCATENATE($L$5,$B23,$C23),'CAP1'!$A$6:$N$107,14,FALSE),0)</f>
        <v>0</v>
      </c>
      <c r="M23" s="65">
        <f>_xlfn.IFNA(VLOOKUP(CONCATENATE(M$5,$B23,$C23),WEST!$A$6:$N$107,14,FALSE),0)</f>
        <v>0</v>
      </c>
      <c r="N23" s="65">
        <f>_xlfn.IFNA(VLOOKUP(CONCATENATE($N$5,$B23,$C23),MUR!$A$6:$L$95,14,FALSE),0)</f>
        <v>0</v>
      </c>
      <c r="O23" s="65">
        <f>_xlfn.IFNA(VLOOKUP(CONCATENATE($O$5,$B23,$C23),'SER1'!$A$6:$N$131,14,FALSE),0)</f>
        <v>0</v>
      </c>
      <c r="P23" s="65">
        <f>_xlfn.IFNA(VLOOKUP(CONCATENATE($P$5,$B23,$C23),'BUS1'!$A$6:$N$110,14,FALSE),0)</f>
        <v>0</v>
      </c>
      <c r="Q23" s="65">
        <f>_xlfn.IFNA(VLOOKUP(CONCATENATE($Q$5,$B23,$C23),'OG1'!$A$6:$N$135,14,FALSE),0)</f>
        <v>0</v>
      </c>
      <c r="R23" s="65">
        <f>_xlfn.IFNA(VLOOKUP(CONCATENATE($RR$5,$B23,$C23),'DRY1'!$A$6:$N$133,14,FALSE),0)</f>
        <v>0</v>
      </c>
      <c r="S23" s="65">
        <f>_xlfn.IFNA(VLOOKUP(CONCATENATE($S$5,$B23,$C23),DARD!G27,FALSE),0)</f>
        <v>0</v>
      </c>
      <c r="T23" s="65">
        <f>_xlfn.IFNA(VLOOKUP(CONCATENATE($T$5,$B23,$C23),'HO1'!$A$6:$N$56,14,FALSE),0)</f>
        <v>0</v>
      </c>
      <c r="U23" s="65">
        <f>_xlfn.IFNA(VLOOKUP(CONCATENATE($U$5,$B23,$C23),VIR!$A$6:$N$135,14,FALSE),0)</f>
        <v>0</v>
      </c>
      <c r="V23" s="65">
        <f>_xlfn.IFNA(VLOOKUP(CONCATENATE($UW$5,$B23,$C23),'BUS2'!$A$8:$N$135,14,FALSE),0)</f>
        <v>0</v>
      </c>
      <c r="W23" s="65">
        <f>_xlfn.IFNA(VLOOKUP(CONCATENATE($W$5,$B23,$C23),BEV!$A$8:$N$135,14,FALSE),0)</f>
        <v>0</v>
      </c>
      <c r="X23" s="65">
        <f>_xlfn.IFNA(VLOOKUP(CONCATENATE($X$5,$B23,$C23),'OG2'!$A$6:$N$169,14,FALSE),0)</f>
        <v>0</v>
      </c>
      <c r="Y23" s="65">
        <f>_xlfn.IFNA(VLOOKUP(CONCATENATE($Y$5,$B23,$C23),'SER2'!$A$6:$N$133,14,FALSE),0)</f>
        <v>0</v>
      </c>
      <c r="Z23" s="65">
        <f>_xlfn.IFNA(VLOOKUP(CONCATENATE($Z$5,$B23,$C23),'DRY2'!$A$6:$N$133,14,FALSE),0)</f>
        <v>0</v>
      </c>
      <c r="AA23" s="65">
        <f>_xlfn.IFNA(VLOOKUP(CONCATENATE($AA$5,$B23,$C23),'BUN1'!$A$6:$N$124,14,FALSE),0)</f>
        <v>0</v>
      </c>
      <c r="AB23" s="66"/>
      <c r="AC23" s="65">
        <f>_xlfn.IFNA(VLOOKUP(CONCATENATE($AC$5,$B23,$C23),'MR1'!$A$6:$N$135,14,FALSE),0)</f>
        <v>0</v>
      </c>
      <c r="AD23" s="65">
        <f>_xlfn.IFNA(VLOOKUP(CONCATENATE($AD$5,$B23,$C23),'CAP2'!$A$6:$O$129,14,FALSE),0)</f>
        <v>0</v>
      </c>
      <c r="AE23" s="65">
        <f>_xlfn.IFNA(VLOOKUP(CONCATENATE($AE$5,$B23,$C23),'ESP2'!$A$6:$O$129,14,FALSE),0)</f>
        <v>0</v>
      </c>
      <c r="AF23" s="65">
        <f>_xlfn.IFNA(VLOOKUP(CONCATENATE($AF$5,$B23,$C23),'BUN2'!$A$6:$N$134,14,FALSE),0)</f>
        <v>0</v>
      </c>
      <c r="AG23" s="65">
        <f>_xlfn.IFNA(VLOOKUP(CONCATENATE($AG$5,$B23,$C23),SC!$A$6:$N$135,14,FALSE),0)</f>
        <v>0</v>
      </c>
      <c r="AH23" s="65">
        <f>_xlfn.IFNA(VLOOKUP(CONCATENATE($AH$5,$B23,$C23),'OG3'!$A$6:$N$131,14,FALSE),0)</f>
        <v>0</v>
      </c>
      <c r="AI23" s="65">
        <f>_xlfn.IFNA(VLOOKUP(CONCATENATE($AI$5,$B23,$C23),'MR2'!$A$6:$N$131,14,FALSE),0)</f>
        <v>0</v>
      </c>
      <c r="AJ23" s="65">
        <f>_xlfn.IFNA(VLOOKUP(CONCATENATE($AJ$5,$B23,$C23),'BUS3'!$A$6:$N$135,14,FALSE),0)</f>
        <v>0</v>
      </c>
      <c r="AK23" s="65">
        <f>_xlfn.IFNA(VLOOKUP(CONCATENATE($AK$5,$B23,$C23),'ESP4'!$A$6:$N$135,14,FALSE),0)</f>
        <v>0</v>
      </c>
      <c r="AL23" s="66">
        <f>_xlfn.IFNA(VLOOKUP(CONCATENATE($AL$5,$B23,$C23),FEST!$A$6:$N$133,14,FALSE),0)</f>
        <v>0</v>
      </c>
      <c r="AM23" s="66">
        <f>_xlfn.IFNA(VLOOKUP(CONCATENATE($AM$5,$B23,$C23),'MR3'!$A$6:$N$133,14,FALSE),0)</f>
        <v>0</v>
      </c>
      <c r="AN23" s="66">
        <f>_xlfn.IFNA(VLOOKUP(CONCATENATE($AN$5,$B23,$C23),'BUS4'!$A$6:$N$133,14,FALSE),0)</f>
        <v>0</v>
      </c>
      <c r="AO23" s="66">
        <f>_xlfn.IFNA(VLOOKUP(CONCATENATE($AO$5,$B23,$C23),'BUS4'!$A$6:$N$250,14,FALSE),0)</f>
        <v>0</v>
      </c>
      <c r="AP23" s="66">
        <f>_xlfn.IFNA(VLOOKUP(CONCATENATE($AP$5,$B23,$C23),'MR1'!$A$6:$N$135,14,FALSE),0)</f>
        <v>0</v>
      </c>
      <c r="AQ23" s="398"/>
      <c r="AR23" s="434">
        <f>_xlfn.IFNA(VLOOKUP(CONCATENATE($AR$5,$B23,$C23),'BUS4'!$A$6:$N$135,14,FALSE),0)</f>
        <v>0</v>
      </c>
      <c r="AS23" s="35"/>
    </row>
    <row r="24" spans="1:45" x14ac:dyDescent="0.3">
      <c r="A24" s="830"/>
      <c r="B24" s="84" t="s">
        <v>728</v>
      </c>
      <c r="C24" s="22" t="s">
        <v>729</v>
      </c>
      <c r="D24" s="22"/>
      <c r="E24" s="22" t="s">
        <v>434</v>
      </c>
      <c r="F24" s="23">
        <v>45532</v>
      </c>
      <c r="G24" s="24">
        <v>14</v>
      </c>
      <c r="H24" s="192">
        <f t="shared" si="0"/>
        <v>0</v>
      </c>
      <c r="I24" s="65">
        <f t="shared" si="1"/>
        <v>0</v>
      </c>
      <c r="J24" s="671">
        <f t="shared" si="2"/>
        <v>8</v>
      </c>
      <c r="K24" s="65">
        <f>_xlfn.IFNA(VLOOKUP(CONCATENATE($K$5,$B24,$C24),'ESP1'!$A$6:$N$135,14,FALSE),0)</f>
        <v>0</v>
      </c>
      <c r="L24" s="65">
        <f>_xlfn.IFNA(VLOOKUP(CONCATENATE($L$5,$B24,$C24),'CAP1'!$A$6:$N$107,14,FALSE),0)</f>
        <v>0</v>
      </c>
      <c r="M24" s="65">
        <f>_xlfn.IFNA(VLOOKUP(CONCATENATE(M$5,$B24,$C24),WEST!$A$6:$N$107,14,FALSE),0)</f>
        <v>0</v>
      </c>
      <c r="N24" s="65">
        <f>_xlfn.IFNA(VLOOKUP(CONCATENATE($N$5,$B24,$C24),MUR!$A$6:$L$95,14,FALSE),0)</f>
        <v>0</v>
      </c>
      <c r="O24" s="65">
        <f>_xlfn.IFNA(VLOOKUP(CONCATENATE($O$5,$B24,$C24),'SER1'!$A$6:$N$131,14,FALSE),0)</f>
        <v>0</v>
      </c>
      <c r="P24" s="65">
        <f>_xlfn.IFNA(VLOOKUP(CONCATENATE($P$5,$B24,$C24),'BUS1'!$A$6:$N$110,14,FALSE),0)</f>
        <v>0</v>
      </c>
      <c r="Q24" s="65">
        <f>_xlfn.IFNA(VLOOKUP(CONCATENATE($Q$5,$B24,$C24),'OG1'!$A$6:$N$135,14,FALSE),0)</f>
        <v>0</v>
      </c>
      <c r="R24" s="65">
        <f>_xlfn.IFNA(VLOOKUP(CONCATENATE($RR$5,$B24,$C24),'DRY1'!$A$6:$N$133,14,FALSE),0)</f>
        <v>0</v>
      </c>
      <c r="S24" s="65">
        <f>_xlfn.IFNA(VLOOKUP(CONCATENATE($S$5,$B24,$C24),DARD!G28,FALSE),0)</f>
        <v>0</v>
      </c>
      <c r="T24" s="65">
        <f>_xlfn.IFNA(VLOOKUP(CONCATENATE($T$5,$B24,$C24),'HO1'!$A$6:$N$56,14,FALSE),0)</f>
        <v>0</v>
      </c>
      <c r="U24" s="65">
        <f>_xlfn.IFNA(VLOOKUP(CONCATENATE($U$5,$B24,$C24),VIR!$A$6:$N$135,14,FALSE),0)</f>
        <v>0</v>
      </c>
      <c r="V24" s="65">
        <f>_xlfn.IFNA(VLOOKUP(CONCATENATE($UW$5,$B24,$C24),'BUS2'!$A$8:$N$135,14,FALSE),0)</f>
        <v>0</v>
      </c>
      <c r="W24" s="65">
        <f>_xlfn.IFNA(VLOOKUP(CONCATENATE($W$5,$B24,$C24),BEV!$A$8:$N$135,14,FALSE),0)</f>
        <v>0</v>
      </c>
      <c r="X24" s="65">
        <f>_xlfn.IFNA(VLOOKUP(CONCATENATE($X$5,$B24,$C24),'OG2'!$A$6:$N$169,14,FALSE),0)</f>
        <v>0</v>
      </c>
      <c r="Y24" s="65">
        <f>_xlfn.IFNA(VLOOKUP(CONCATENATE($Y$5,$B24,$C24),'SER2'!$A$6:$N$133,14,FALSE),0)</f>
        <v>0</v>
      </c>
      <c r="Z24" s="65">
        <f>_xlfn.IFNA(VLOOKUP(CONCATENATE($Z$5,$B24,$C24),'DRY2'!$A$6:$N$133,14,FALSE),0)</f>
        <v>0</v>
      </c>
      <c r="AA24" s="65">
        <f>_xlfn.IFNA(VLOOKUP(CONCATENATE($AA$5,$B24,$C24),'BUN1'!$A$6:$N$124,14,FALSE),0)</f>
        <v>0</v>
      </c>
      <c r="AB24" s="66"/>
      <c r="AC24" s="65">
        <f>_xlfn.IFNA(VLOOKUP(CONCATENATE($AC$5,$B24,$C24),'MR1'!$A$6:$N$135,14,FALSE),0)</f>
        <v>0</v>
      </c>
      <c r="AD24" s="65">
        <f>_xlfn.IFNA(VLOOKUP(CONCATENATE($AD$5,$B24,$C24),'CAP2'!$A$6:$O$129,14,FALSE),0)</f>
        <v>0</v>
      </c>
      <c r="AE24" s="65">
        <f>_xlfn.IFNA(VLOOKUP(CONCATENATE($AE$5,$B24,$C24),'ESP2'!$A$6:$O$129,14,FALSE),0)</f>
        <v>0</v>
      </c>
      <c r="AF24" s="65">
        <f>_xlfn.IFNA(VLOOKUP(CONCATENATE($AF$5,$B24,$C24),'BUN2'!$A$6:$N$134,14,FALSE),0)</f>
        <v>0</v>
      </c>
      <c r="AG24" s="65">
        <f>_xlfn.IFNA(VLOOKUP(CONCATENATE($AG$5,$B24,$C24),SC!$A$6:$N$135,14,FALSE),0)</f>
        <v>0</v>
      </c>
      <c r="AH24" s="65">
        <f>_xlfn.IFNA(VLOOKUP(CONCATENATE($AH$5,$B24,$C24),'OG3'!$A$6:$N$131,14,FALSE),0)</f>
        <v>0</v>
      </c>
      <c r="AI24" s="65">
        <f>_xlfn.IFNA(VLOOKUP(CONCATENATE($AI$5,$B24,$C24),'MR2'!$A$6:$N$131,14,FALSE),0)</f>
        <v>0</v>
      </c>
      <c r="AJ24" s="65">
        <f>_xlfn.IFNA(VLOOKUP(CONCATENATE($AJ$5,$B24,$C24),'BUS3'!$A$6:$N$135,14,FALSE),0)</f>
        <v>0</v>
      </c>
      <c r="AK24" s="65">
        <f>_xlfn.IFNA(VLOOKUP(CONCATENATE($AK$5,$B24,$C24),'ESP4'!$A$6:$N$135,14,FALSE),0)</f>
        <v>0</v>
      </c>
      <c r="AL24" s="66">
        <f>_xlfn.IFNA(VLOOKUP(CONCATENATE($AL$5,$B24,$C24),FEST!$A$6:$N$133,14,FALSE),0)</f>
        <v>0</v>
      </c>
      <c r="AM24" s="66">
        <f>_xlfn.IFNA(VLOOKUP(CONCATENATE($AM$5,$B24,$C24),'MR3'!$A$6:$N$133,14,FALSE),0)</f>
        <v>0</v>
      </c>
      <c r="AN24" s="66">
        <f>_xlfn.IFNA(VLOOKUP(CONCATENATE($AN$5,$B24,$C24),'BUS4'!$A$6:$N$133,14,FALSE),0)</f>
        <v>0</v>
      </c>
      <c r="AO24" s="66">
        <f>_xlfn.IFNA(VLOOKUP(CONCATENATE($AO$5,$B24,$C24),'BUS4'!$A$6:$N$250,14,FALSE),0)</f>
        <v>0</v>
      </c>
      <c r="AP24" s="66">
        <f>_xlfn.IFNA(VLOOKUP(CONCATENATE($AP$5,$B24,$C24),'MR1'!$A$6:$N$135,14,FALSE),0)</f>
        <v>0</v>
      </c>
      <c r="AQ24" s="398"/>
      <c r="AR24" s="434">
        <f>_xlfn.IFNA(VLOOKUP(CONCATENATE($AR$5,$B24,$C24),'BUS4'!$A$6:$N$135,14,FALSE),0)</f>
        <v>0</v>
      </c>
      <c r="AS24" s="63"/>
    </row>
    <row r="25" spans="1:45" x14ac:dyDescent="0.3">
      <c r="A25" s="830"/>
      <c r="B25" s="84" t="s">
        <v>778</v>
      </c>
      <c r="C25" s="22" t="s">
        <v>779</v>
      </c>
      <c r="D25" s="22" t="s">
        <v>780</v>
      </c>
      <c r="E25" s="22" t="s">
        <v>443</v>
      </c>
      <c r="F25" s="23">
        <v>45532</v>
      </c>
      <c r="G25" s="24">
        <v>14</v>
      </c>
      <c r="H25" s="192">
        <f t="shared" si="0"/>
        <v>0</v>
      </c>
      <c r="I25" s="65">
        <f t="shared" si="1"/>
        <v>0</v>
      </c>
      <c r="J25" s="671">
        <f t="shared" si="2"/>
        <v>8</v>
      </c>
      <c r="K25" s="65">
        <f>_xlfn.IFNA(VLOOKUP(CONCATENATE($K$5,$B25,$C25),'ESP1'!$A$6:$N$135,14,FALSE),0)</f>
        <v>0</v>
      </c>
      <c r="L25" s="65">
        <f>_xlfn.IFNA(VLOOKUP(CONCATENATE($L$5,$B25,$C25),'CAP1'!$A$6:$N$107,14,FALSE),0)</f>
        <v>0</v>
      </c>
      <c r="M25" s="65">
        <f>_xlfn.IFNA(VLOOKUP(CONCATENATE(M$5,$B25,$C25),WEST!$A$6:$N$107,14,FALSE),0)</f>
        <v>0</v>
      </c>
      <c r="N25" s="65">
        <f>_xlfn.IFNA(VLOOKUP(CONCATENATE($N$5,$B25,$C25),MUR!$A$6:$L$95,14,FALSE),0)</f>
        <v>0</v>
      </c>
      <c r="O25" s="65">
        <f>_xlfn.IFNA(VLOOKUP(CONCATENATE($O$5,$B25,$C25),'SER1'!$A$6:$N$131,14,FALSE),0)</f>
        <v>0</v>
      </c>
      <c r="P25" s="65">
        <f>_xlfn.IFNA(VLOOKUP(CONCATENATE($P$5,$B25,$C25),'BUS1'!$A$6:$N$110,14,FALSE),0)</f>
        <v>0</v>
      </c>
      <c r="Q25" s="65">
        <f>_xlfn.IFNA(VLOOKUP(CONCATENATE($Q$5,$B25,$C25),'OG1'!$A$6:$N$135,14,FALSE),0)</f>
        <v>0</v>
      </c>
      <c r="R25" s="65">
        <f>_xlfn.IFNA(VLOOKUP(CONCATENATE($RR$5,$B25,$C25),'DRY1'!$A$6:$N$133,14,FALSE),0)</f>
        <v>0</v>
      </c>
      <c r="S25" s="65">
        <f>_xlfn.IFNA(VLOOKUP(CONCATENATE($S$5,$B25,$C25),DARD!G29,FALSE),0)</f>
        <v>0</v>
      </c>
      <c r="T25" s="65">
        <f>_xlfn.IFNA(VLOOKUP(CONCATENATE($T$5,$B25,$C25),'HO1'!$A$6:$N$56,14,FALSE),0)</f>
        <v>0</v>
      </c>
      <c r="U25" s="65">
        <f>_xlfn.IFNA(VLOOKUP(CONCATENATE($U$5,$B25,$C25),VIR!$A$6:$N$135,14,FALSE),0)</f>
        <v>0</v>
      </c>
      <c r="V25" s="65">
        <f>_xlfn.IFNA(VLOOKUP(CONCATENATE($UW$5,$B25,$C25),'BUS2'!$A$8:$N$135,14,FALSE),0)</f>
        <v>0</v>
      </c>
      <c r="W25" s="65">
        <f>_xlfn.IFNA(VLOOKUP(CONCATENATE($W$5,$B25,$C25),BEV!$A$8:$N$135,14,FALSE),0)</f>
        <v>0</v>
      </c>
      <c r="X25" s="65">
        <f>_xlfn.IFNA(VLOOKUP(CONCATENATE($X$5,$B25,$C25),'OG2'!$A$6:$N$169,14,FALSE),0)</f>
        <v>0</v>
      </c>
      <c r="Y25" s="65">
        <f>_xlfn.IFNA(VLOOKUP(CONCATENATE($Y$5,$B25,$C25),'SER2'!$A$6:$N$133,14,FALSE),0)</f>
        <v>0</v>
      </c>
      <c r="Z25" s="65">
        <f>_xlfn.IFNA(VLOOKUP(CONCATENATE($Z$5,$B25,$C25),'DRY2'!$A$6:$N$133,14,FALSE),0)</f>
        <v>0</v>
      </c>
      <c r="AA25" s="65">
        <f>_xlfn.IFNA(VLOOKUP(CONCATENATE($AA$5,$B25,$C25),'BUN1'!$A$6:$N$124,14,FALSE),0)</f>
        <v>0</v>
      </c>
      <c r="AB25" s="66"/>
      <c r="AC25" s="65">
        <f>_xlfn.IFNA(VLOOKUP(CONCATENATE($AC$5,$B25,$C25),'MR1'!$A$6:$N$135,14,FALSE),0)</f>
        <v>0</v>
      </c>
      <c r="AD25" s="65">
        <f>_xlfn.IFNA(VLOOKUP(CONCATENATE($AD$5,$B25,$C25),'CAP2'!$A$6:$O$129,14,FALSE),0)</f>
        <v>0</v>
      </c>
      <c r="AE25" s="65">
        <f>_xlfn.IFNA(VLOOKUP(CONCATENATE($AE$5,$B25,$C25),'ESP2'!$A$6:$O$129,14,FALSE),0)</f>
        <v>0</v>
      </c>
      <c r="AF25" s="65">
        <f>_xlfn.IFNA(VLOOKUP(CONCATENATE($AF$5,$B25,$C25),'BUN2'!$A$6:$N$134,14,FALSE),0)</f>
        <v>0</v>
      </c>
      <c r="AG25" s="65">
        <f>_xlfn.IFNA(VLOOKUP(CONCATENATE($AG$5,$B25,$C25),SC!$A$6:$N$135,14,FALSE),0)</f>
        <v>0</v>
      </c>
      <c r="AH25" s="65">
        <f>_xlfn.IFNA(VLOOKUP(CONCATENATE($AH$5,$B25,$C25),'OG3'!$A$6:$N$131,14,FALSE),0)</f>
        <v>0</v>
      </c>
      <c r="AI25" s="65">
        <f>_xlfn.IFNA(VLOOKUP(CONCATENATE($AI$5,$B25,$C25),'MR2'!$A$6:$N$131,14,FALSE),0)</f>
        <v>0</v>
      </c>
      <c r="AJ25" s="65">
        <f>_xlfn.IFNA(VLOOKUP(CONCATENATE($AJ$5,$B25,$C25),'BUS3'!$A$6:$N$135,14,FALSE),0)</f>
        <v>0</v>
      </c>
      <c r="AK25" s="65">
        <f>_xlfn.IFNA(VLOOKUP(CONCATENATE($AK$5,$B25,$C25),'ESP4'!$A$6:$N$135,14,FALSE),0)</f>
        <v>0</v>
      </c>
      <c r="AL25" s="66">
        <f>_xlfn.IFNA(VLOOKUP(CONCATENATE($AL$5,$B25,$C25),FEST!$A$6:$N$133,14,FALSE),0)</f>
        <v>0</v>
      </c>
      <c r="AM25" s="66">
        <f>_xlfn.IFNA(VLOOKUP(CONCATENATE($AM$5,$B25,$C25),'MR3'!$A$6:$N$133,14,FALSE),0)</f>
        <v>0</v>
      </c>
      <c r="AN25" s="66">
        <f>_xlfn.IFNA(VLOOKUP(CONCATENATE($AN$5,$B25,$C25),'BUS4'!$A$6:$N$133,14,FALSE),0)</f>
        <v>0</v>
      </c>
      <c r="AO25" s="66">
        <f>_xlfn.IFNA(VLOOKUP(CONCATENATE($AO$5,$B25,$C25),'BUS4'!$A$6:$N$250,14,FALSE),0)</f>
        <v>0</v>
      </c>
      <c r="AP25" s="66">
        <f>_xlfn.IFNA(VLOOKUP(CONCATENATE($AP$5,$B25,$C25),'MR1'!$A$6:$N$135,14,FALSE),0)</f>
        <v>0</v>
      </c>
      <c r="AQ25" s="398"/>
      <c r="AR25" s="434">
        <f>_xlfn.IFNA(VLOOKUP(CONCATENATE($AR$5,$B25,$C25),'BUS4'!$A$6:$N$135,14,FALSE),0)</f>
        <v>0</v>
      </c>
      <c r="AS25" s="63"/>
    </row>
    <row r="26" spans="1:45" x14ac:dyDescent="0.3">
      <c r="A26" s="830"/>
      <c r="B26" s="84" t="s">
        <v>482</v>
      </c>
      <c r="C26" s="22" t="s">
        <v>773</v>
      </c>
      <c r="D26" s="22"/>
      <c r="E26" s="22" t="s">
        <v>287</v>
      </c>
      <c r="F26" s="23">
        <v>45532</v>
      </c>
      <c r="G26" s="24">
        <v>15</v>
      </c>
      <c r="H26" s="192">
        <f t="shared" si="0"/>
        <v>0</v>
      </c>
      <c r="I26" s="65">
        <f t="shared" si="1"/>
        <v>0</v>
      </c>
      <c r="J26" s="671">
        <f t="shared" si="2"/>
        <v>8</v>
      </c>
      <c r="K26" s="65">
        <f>_xlfn.IFNA(VLOOKUP(CONCATENATE($K$5,$B26,$C26),'ESP1'!$A$6:$N$135,14,FALSE),0)</f>
        <v>0</v>
      </c>
      <c r="L26" s="65">
        <f>_xlfn.IFNA(VLOOKUP(CONCATENATE($L$5,$B26,$C26),'CAP1'!$A$6:$N$107,14,FALSE),0)</f>
        <v>0</v>
      </c>
      <c r="M26" s="65">
        <f>_xlfn.IFNA(VLOOKUP(CONCATENATE(M$5,$B26,$C26),WEST!$A$6:$N$107,14,FALSE),0)</f>
        <v>0</v>
      </c>
      <c r="N26" s="65">
        <f>_xlfn.IFNA(VLOOKUP(CONCATENATE($N$5,$B26,$C26),MUR!$A$6:$L$95,14,FALSE),0)</f>
        <v>0</v>
      </c>
      <c r="O26" s="65">
        <f>_xlfn.IFNA(VLOOKUP(CONCATENATE($O$5,$B26,$C26),'SER1'!$A$6:$N$131,14,FALSE),0)</f>
        <v>0</v>
      </c>
      <c r="P26" s="65">
        <f>_xlfn.IFNA(VLOOKUP(CONCATENATE($P$5,$B26,$C26),'BUS1'!$A$6:$N$110,14,FALSE),0)</f>
        <v>0</v>
      </c>
      <c r="Q26" s="65">
        <f>_xlfn.IFNA(VLOOKUP(CONCATENATE($Q$5,$B26,$C26),'OG1'!$A$6:$N$135,14,FALSE),0)</f>
        <v>0</v>
      </c>
      <c r="R26" s="65">
        <f>_xlfn.IFNA(VLOOKUP(CONCATENATE($RR$5,$B26,$C26),'DRY1'!$A$6:$N$133,14,FALSE),0)</f>
        <v>0</v>
      </c>
      <c r="S26" s="65">
        <f>_xlfn.IFNA(VLOOKUP(CONCATENATE($S$5,$B26,$C26),DARD!G30,FALSE),0)</f>
        <v>0</v>
      </c>
      <c r="T26" s="65">
        <f>_xlfn.IFNA(VLOOKUP(CONCATENATE($T$5,$B26,$C26),'HO1'!$A$6:$N$56,14,FALSE),0)</f>
        <v>0</v>
      </c>
      <c r="U26" s="65">
        <f>_xlfn.IFNA(VLOOKUP(CONCATENATE($U$5,$B26,$C26),VIR!$A$6:$N$135,14,FALSE),0)</f>
        <v>0</v>
      </c>
      <c r="V26" s="65">
        <f>_xlfn.IFNA(VLOOKUP(CONCATENATE($UW$5,$B26,$C26),'BUS2'!$A$8:$N$135,14,FALSE),0)</f>
        <v>0</v>
      </c>
      <c r="W26" s="65">
        <f>_xlfn.IFNA(VLOOKUP(CONCATENATE($W$5,$B26,$C26),BEV!$A$8:$N$135,14,FALSE),0)</f>
        <v>0</v>
      </c>
      <c r="X26" s="65">
        <f>_xlfn.IFNA(VLOOKUP(CONCATENATE($X$5,$B26,$C26),'OG2'!$A$6:$N$169,14,FALSE),0)</f>
        <v>0</v>
      </c>
      <c r="Y26" s="65">
        <f>_xlfn.IFNA(VLOOKUP(CONCATENATE($Y$5,$B26,$C26),'SER2'!$A$6:$N$133,14,FALSE),0)</f>
        <v>0</v>
      </c>
      <c r="Z26" s="65">
        <f>_xlfn.IFNA(VLOOKUP(CONCATENATE($Z$5,$B26,$C26),'DRY2'!$A$6:$N$133,14,FALSE),0)</f>
        <v>0</v>
      </c>
      <c r="AA26" s="65">
        <f>_xlfn.IFNA(VLOOKUP(CONCATENATE($AA$5,$B26,$C26),'BUN1'!$A$6:$N$124,14,FALSE),0)</f>
        <v>0</v>
      </c>
      <c r="AB26" s="66"/>
      <c r="AC26" s="65">
        <f>_xlfn.IFNA(VLOOKUP(CONCATENATE($AC$5,$B26,$C26),'MR1'!$A$6:$N$135,14,FALSE),0)</f>
        <v>0</v>
      </c>
      <c r="AD26" s="65">
        <f>_xlfn.IFNA(VLOOKUP(CONCATENATE($AD$5,$B26,$C26),'CAP2'!$A$6:$O$129,14,FALSE),0)</f>
        <v>0</v>
      </c>
      <c r="AE26" s="65">
        <f>_xlfn.IFNA(VLOOKUP(CONCATENATE($AE$5,$B26,$C26),'ESP2'!$A$6:$O$129,14,FALSE),0)</f>
        <v>0</v>
      </c>
      <c r="AF26" s="65">
        <f>_xlfn.IFNA(VLOOKUP(CONCATENATE($AF$5,$B26,$C26),'BUN2'!$A$6:$N$134,14,FALSE),0)</f>
        <v>0</v>
      </c>
      <c r="AG26" s="65">
        <f>_xlfn.IFNA(VLOOKUP(CONCATENATE($AG$5,$B26,$C26),SC!$A$6:$N$135,14,FALSE),0)</f>
        <v>0</v>
      </c>
      <c r="AH26" s="65">
        <f>_xlfn.IFNA(VLOOKUP(CONCATENATE($AH$5,$B26,$C26),'OG3'!$A$6:$N$131,14,FALSE),0)</f>
        <v>0</v>
      </c>
      <c r="AI26" s="65">
        <f>_xlfn.IFNA(VLOOKUP(CONCATENATE($AI$5,$B26,$C26),'MR2'!$A$6:$N$131,14,FALSE),0)</f>
        <v>0</v>
      </c>
      <c r="AJ26" s="65">
        <f>_xlfn.IFNA(VLOOKUP(CONCATENATE($AJ$5,$B26,$C26),'BUS3'!$A$6:$N$135,14,FALSE),0)</f>
        <v>0</v>
      </c>
      <c r="AK26" s="65">
        <f>_xlfn.IFNA(VLOOKUP(CONCATENATE($AK$5,$B26,$C26),'ESP4'!$A$6:$N$135,14,FALSE),0)</f>
        <v>0</v>
      </c>
      <c r="AL26" s="66">
        <f>_xlfn.IFNA(VLOOKUP(CONCATENATE($AL$5,$B26,$C26),FEST!$A$6:$N$133,14,FALSE),0)</f>
        <v>0</v>
      </c>
      <c r="AM26" s="66">
        <f>_xlfn.IFNA(VLOOKUP(CONCATENATE($AM$5,$B26,$C26),'MR3'!$A$6:$N$133,14,FALSE),0)</f>
        <v>0</v>
      </c>
      <c r="AN26" s="66">
        <f>_xlfn.IFNA(VLOOKUP(CONCATENATE($AN$5,$B26,$C26),'BUS4'!$A$6:$N$133,14,FALSE),0)</f>
        <v>0</v>
      </c>
      <c r="AO26" s="66">
        <f>_xlfn.IFNA(VLOOKUP(CONCATENATE($AO$5,$B26,$C26),'BUS4'!$A$6:$N$250,14,FALSE),0)</f>
        <v>0</v>
      </c>
      <c r="AP26" s="66">
        <f>_xlfn.IFNA(VLOOKUP(CONCATENATE($AP$5,$B26,$C26),'MR1'!$A$6:$N$135,14,FALSE),0)</f>
        <v>0</v>
      </c>
      <c r="AQ26" s="398"/>
      <c r="AR26" s="434">
        <f>_xlfn.IFNA(VLOOKUP(CONCATENATE($AR$5,$B26,$C26),'BUS4'!$A$6:$N$135,14,FALSE),0)</f>
        <v>0</v>
      </c>
      <c r="AS26" s="63"/>
    </row>
    <row r="27" spans="1:45" x14ac:dyDescent="0.3">
      <c r="A27" s="830"/>
      <c r="B27" s="84" t="s">
        <v>482</v>
      </c>
      <c r="C27" s="22" t="s">
        <v>782</v>
      </c>
      <c r="D27" s="22"/>
      <c r="E27" s="22" t="s">
        <v>287</v>
      </c>
      <c r="F27" s="23">
        <v>45532</v>
      </c>
      <c r="G27" s="24">
        <v>15</v>
      </c>
      <c r="H27" s="192">
        <f t="shared" si="0"/>
        <v>1</v>
      </c>
      <c r="I27" s="65">
        <f t="shared" si="1"/>
        <v>4</v>
      </c>
      <c r="J27" s="671">
        <f t="shared" si="2"/>
        <v>6</v>
      </c>
      <c r="K27" s="65">
        <f>_xlfn.IFNA(VLOOKUP(CONCATENATE($K$5,$B27,$C27),'CAP1'!$A$6:$N$107,14,FALSE),0)</f>
        <v>0</v>
      </c>
      <c r="L27" s="65">
        <f>_xlfn.IFNA(VLOOKUP(CONCATENATE($L$5,$B27,$C27),'CAP1'!$A$6:$N$107,14,FALSE),0)</f>
        <v>0</v>
      </c>
      <c r="M27" s="65">
        <f>_xlfn.IFNA(VLOOKUP(CONCATENATE(M$5,$B27,$C27),WEST!$A$6:$N$107,14,FALSE),0)</f>
        <v>0</v>
      </c>
      <c r="N27" s="65">
        <f>_xlfn.IFNA(VLOOKUP(CONCATENATE($N$5,$B27,$C27),MUR!$A$6:$L$131,14,FALSE),0)</f>
        <v>0</v>
      </c>
      <c r="O27" s="65">
        <f>_xlfn.IFNA(VLOOKUP(CONCATENATE($O$5,$B27,$C27),'SER1'!$A$6:$N$110,14,FALSE),0)</f>
        <v>0</v>
      </c>
      <c r="P27" s="65">
        <f>_xlfn.IFNA(VLOOKUP(CONCATENATE($P$5,$B27,$C27),'BUS1'!$A$6:$N$135,14,FALSE),0)</f>
        <v>4</v>
      </c>
      <c r="Q27" s="65">
        <f>_xlfn.IFNA(VLOOKUP(CONCATENATE($Q$5,$B27,$C27),DARD!$A$6:$N$133,14,FALSE),0)</f>
        <v>0</v>
      </c>
      <c r="R27" s="65">
        <f>_xlfn.IFNA(VLOOKUP(CONCATENATE($R$5,$B27,$C27),'BUS2'!F32,FALSE),0)</f>
        <v>0</v>
      </c>
      <c r="S27" s="65">
        <f>_xlfn.IFNA(VLOOKUP(CONCATENATE($S$5,$B27,$C27),'OG1'!$A$6:$N$56,14,FALSE),0)</f>
        <v>0</v>
      </c>
      <c r="T27" s="65">
        <f>_xlfn.IFNA(VLOOKUP(CONCATENATE($T$5,$B27,$C27),'DRY1'!$A$6:$N$135,14,FALSE),0)</f>
        <v>0</v>
      </c>
      <c r="U27" s="65">
        <f>_xlfn.IFNA(VLOOKUP(CONCATENATE($U$5,$B27,$C27),'HO1'!$A$8:$N$135,14,FALSE),0)</f>
        <v>0</v>
      </c>
      <c r="V27" s="65">
        <f>_xlfn.IFNA(VLOOKUP(CONCATENATE($V$5,$B27,$C27),'BUS3'!$A$8:$N$135,14,FALSE),0)</f>
        <v>0</v>
      </c>
      <c r="W27" s="65">
        <f>_xlfn.IFNA(VLOOKUP(CONCATENATE($W$5,$B27,$C27),'DRY2'!$A$6:$N$169,14,FALSE),0)</f>
        <v>0</v>
      </c>
      <c r="X27" s="65">
        <f>_xlfn.IFNA(VLOOKUP(CONCATENATE($X$5,$B27,$C27),'OG2'!$A$6:$N$133,14,FALSE),0)</f>
        <v>0</v>
      </c>
      <c r="Y27" s="65">
        <f>_xlfn.IFNA(VLOOKUP(CONCATENATE($Y$5,$B27,$C27),'MR1'!$A$6:$N$133,14,FALSE),0)</f>
        <v>0</v>
      </c>
      <c r="Z27" s="65">
        <f>_xlfn.IFNA(VLOOKUP(CONCATENATE($Z$5,$B27,$C27),BEV!$A$6:$N$124,14,FALSE),0)</f>
        <v>0</v>
      </c>
      <c r="AA27" s="65">
        <f>_xlfn.IFNA(VLOOKUP(CONCATENATE($AA$5,$B27,$C27),'SER2'!$A$6:$N$135,14,FALSE),0)</f>
        <v>0</v>
      </c>
      <c r="AB27" s="66"/>
      <c r="AC27" s="65">
        <f>_xlfn.IFNA(VLOOKUP(CONCATENATE($AC$5,$B27,$C27),VIR!$A$6:$O$129,14,FALSE),0)</f>
        <v>0</v>
      </c>
      <c r="AD27" s="65" cm="1">
        <f t="array" ref="AD27">_xlfn.IFNA(VLOOKUP(CONCATENATE($AD$5,$B27,$C27),BUP22,AD28:AE39,FALSE),0)</f>
        <v>0</v>
      </c>
      <c r="AE27" s="65">
        <f>_xlfn.IFNA(VLOOKUP(CONCATENATE($AE$5,$B27,$C27),'CAP2'!$A$6:$N$135,14,FALSE),0)</f>
        <v>0</v>
      </c>
      <c r="AF27" s="65">
        <f>_xlfn.IFNA(VLOOKUP(CONCATENATE($AF$5,$B27,$C27),FEST!$A$6:$N$135,14,FALSE),0)</f>
        <v>0</v>
      </c>
      <c r="AG27" s="65">
        <f>_xlfn.IFNA(VLOOKUP(CONCATENATE($AG$5,$B27,$C27),'ESP2'!$A$6:$N$131,14,FALSE),0)</f>
        <v>0</v>
      </c>
      <c r="AH27" s="65">
        <f>_xlfn.IFNA(VLOOKUP(CONCATENATE($AG$5,$B27,$C27),'OG2'!$A$6:$N$131,14,FALSE),0)</f>
        <v>0</v>
      </c>
      <c r="AI27" s="65">
        <f>_xlfn.IFNA(VLOOKUP(CONCATENATE($AI$5,$B27,$C27),'BUN2'!$A$6:$N$134,14,FALSE),0)</f>
        <v>0</v>
      </c>
      <c r="AJ27" s="65">
        <f>_xlfn.IFNA(VLOOKUP(CONCATENATE($AJ$5,$B27,$C27),SC!$A$6:$N$135,14,FALSE),0)</f>
        <v>0</v>
      </c>
      <c r="AK27" s="65">
        <f>_xlfn.IFNA(VLOOKUP(CONCATENATE($AK$5,$B27,$C27),'MR3'!$A$6:$N$133,14,FALSE),0)</f>
        <v>0</v>
      </c>
      <c r="AL27" s="66">
        <f>_xlfn.IFNA(VLOOKUP(CONCATENATE($AK$5,$B27,$C27),BAL!$A$6:$N$133,14,FALSE),0)</f>
        <v>0</v>
      </c>
      <c r="AM27" s="66">
        <f>_xlfn.IFNA(VLOOKUP(CONCATENATE($AM$5,$B27,$C27),'ESP4'!$A$6:$N$135,14,FALSE),0)</f>
        <v>0</v>
      </c>
      <c r="AN27" s="66">
        <f>_xlfn.IFNA(VLOOKUP(CONCATENATE($AN$5,$B27,$C27),'MR2'!$A$6:$N$77,14,FALSE),0)</f>
        <v>0</v>
      </c>
      <c r="AO27" s="66">
        <f>_xlfn.IFNA(VLOOKUP(CONCATENATE($AO$5,$B27,$C27),'BUS4'!$A$6:$N$250,14,FALSE),0)</f>
        <v>0</v>
      </c>
      <c r="AP27" s="66">
        <f>_xlfn.IFNA(VLOOKUP(CONCATENATE($AP$5,$B27,$C27),'MR1'!$A$6:$N$135,14,FALSE),0)</f>
        <v>0</v>
      </c>
      <c r="AQ27" s="398"/>
      <c r="AR27" s="434">
        <f>_xlfn.IFNA(VLOOKUP(CONCATENATE($AR$5,$B27,$C27),'BUS4'!$A$6:$N$135,14,FALSE),0)</f>
        <v>0</v>
      </c>
      <c r="AS27" s="63"/>
    </row>
    <row r="28" spans="1:45" x14ac:dyDescent="0.3">
      <c r="A28" s="830"/>
      <c r="B28" s="84" t="s">
        <v>484</v>
      </c>
      <c r="C28" s="22" t="s">
        <v>485</v>
      </c>
      <c r="D28" s="22"/>
      <c r="E28" s="22" t="s">
        <v>198</v>
      </c>
      <c r="F28" s="23">
        <v>45532</v>
      </c>
      <c r="G28" s="24">
        <v>14</v>
      </c>
      <c r="H28" s="192">
        <f t="shared" si="0"/>
        <v>3</v>
      </c>
      <c r="I28" s="65">
        <f t="shared" si="1"/>
        <v>20</v>
      </c>
      <c r="J28" s="671">
        <f t="shared" si="2"/>
        <v>2</v>
      </c>
      <c r="K28" s="65">
        <f>_xlfn.IFNA(VLOOKUP(CONCATENATE($K$5,$B28,$C28),'CAP1'!$A$6:$N$107,14,FALSE),0)</f>
        <v>7</v>
      </c>
      <c r="L28" s="65">
        <f>_xlfn.IFNA(VLOOKUP(CONCATENATE($L$5,$B28,$C28),'CAP1'!$A$6:$N$107,14,FALSE),0)</f>
        <v>7</v>
      </c>
      <c r="M28" s="65">
        <f>_xlfn.IFNA(VLOOKUP(CONCATENATE(M$5,$B28,$C28),WEST!$A$6:$N$107,14,FALSE),0)</f>
        <v>0</v>
      </c>
      <c r="N28" s="65">
        <f>_xlfn.IFNA(VLOOKUP(CONCATENATE($N$5,$B28,$C28),MUR!$A$6:$L$131,14,FALSE),0)</f>
        <v>0</v>
      </c>
      <c r="O28" s="65">
        <f>_xlfn.IFNA(VLOOKUP(CONCATENATE($O$5,$B28,$C28),'SER1'!$A$6:$N$110,14,FALSE),0)</f>
        <v>0</v>
      </c>
      <c r="P28" s="65">
        <f>_xlfn.IFNA(VLOOKUP(CONCATENATE($P$5,$B28,$C28),'BUS1'!$A$6:$N$135,14,FALSE),0)</f>
        <v>6</v>
      </c>
      <c r="Q28" s="65">
        <f>_xlfn.IFNA(VLOOKUP(CONCATENATE($Q$5,$B28,$C28),DARD!$A$6:$N$133,14,FALSE),0)</f>
        <v>0</v>
      </c>
      <c r="R28" s="65">
        <f>_xlfn.IFNA(VLOOKUP(CONCATENATE($R$5,$B28,$C28),'BUS2'!F33,FALSE),0)</f>
        <v>0</v>
      </c>
      <c r="S28" s="65">
        <f>_xlfn.IFNA(VLOOKUP(CONCATENATE($S$5,$B28,$C28),'OG1'!$A$6:$N$56,14,FALSE),0)</f>
        <v>0</v>
      </c>
      <c r="T28" s="65">
        <f>_xlfn.IFNA(VLOOKUP(CONCATENATE($T$5,$B28,$C28),'DRY1'!$A$6:$N$135,14,FALSE),0)</f>
        <v>0</v>
      </c>
      <c r="U28" s="65">
        <f>_xlfn.IFNA(VLOOKUP(CONCATENATE($U$5,$B28,$C28),'HO1'!$A$8:$N$135,14,FALSE),0)</f>
        <v>0</v>
      </c>
      <c r="V28" s="65">
        <f>_xlfn.IFNA(VLOOKUP(CONCATENATE($V$5,$B28,$C28),'BUS3'!$A$8:$N$135,14,FALSE),0)</f>
        <v>0</v>
      </c>
      <c r="W28" s="65">
        <f>_xlfn.IFNA(VLOOKUP(CONCATENATE($W$5,$B28,$C28),'DRY2'!$A$6:$N$169,14,FALSE),0)</f>
        <v>0</v>
      </c>
      <c r="X28" s="65">
        <f>_xlfn.IFNA(VLOOKUP(CONCATENATE($X$5,$B28,$C28),'OG2'!$A$6:$N$133,14,FALSE),0)</f>
        <v>0</v>
      </c>
      <c r="Y28" s="65">
        <f>_xlfn.IFNA(VLOOKUP(CONCATENATE($Y$5,$B28,$C28),'MR1'!$A$6:$N$133,14,FALSE),0)</f>
        <v>0</v>
      </c>
      <c r="Z28" s="65">
        <f>_xlfn.IFNA(VLOOKUP(CONCATENATE($Z$5,$B28,$C28),BEV!$A$6:$N$124,14,FALSE),0)</f>
        <v>0</v>
      </c>
      <c r="AA28" s="65">
        <f>_xlfn.IFNA(VLOOKUP(CONCATENATE($AA$5,$B28,$C28),'SER2'!$A$6:$N$135,14,FALSE),0)</f>
        <v>0</v>
      </c>
      <c r="AB28" s="66"/>
      <c r="AC28" s="65">
        <f>_xlfn.IFNA(VLOOKUP(CONCATENATE($AC$5,$B28,$C28),VIR!$A$6:$O$129,14,FALSE),0)</f>
        <v>0</v>
      </c>
      <c r="AD28" s="65" cm="1">
        <f t="array" ref="AD28">_xlfn.IFNA(VLOOKUP(CONCATENATE($AD$5,$B28,$C28),BUP23,AD29:AE40,FALSE),0)</f>
        <v>0</v>
      </c>
      <c r="AE28" s="65">
        <f>_xlfn.IFNA(VLOOKUP(CONCATENATE($AE$5,$B28,$C28),'CAP2'!$A$6:$N$135,14,FALSE),0)</f>
        <v>0</v>
      </c>
      <c r="AF28" s="65">
        <f>_xlfn.IFNA(VLOOKUP(CONCATENATE($AF$5,$B28,$C28),FEST!$A$6:$N$135,14,FALSE),0)</f>
        <v>0</v>
      </c>
      <c r="AG28" s="65">
        <f>_xlfn.IFNA(VLOOKUP(CONCATENATE($AG$5,$B28,$C28),'ESP2'!$A$6:$N$131,14,FALSE),0)</f>
        <v>0</v>
      </c>
      <c r="AH28" s="65">
        <f>_xlfn.IFNA(VLOOKUP(CONCATENATE($AG$5,$B28,$C28),'OG2'!$A$6:$N$131,14,FALSE),0)</f>
        <v>0</v>
      </c>
      <c r="AI28" s="65">
        <f>_xlfn.IFNA(VLOOKUP(CONCATENATE($AI$5,$B28,$C28),'BUN2'!$A$6:$N$134,14,FALSE),0)</f>
        <v>0</v>
      </c>
      <c r="AJ28" s="65">
        <f>_xlfn.IFNA(VLOOKUP(CONCATENATE($AJ$5,$B28,$C28),SC!$A$6:$N$135,14,FALSE),0)</f>
        <v>0</v>
      </c>
      <c r="AK28" s="65">
        <f>_xlfn.IFNA(VLOOKUP(CONCATENATE($AK$5,$B28,$C28),'MR3'!$A$6:$N$133,14,FALSE),0)</f>
        <v>0</v>
      </c>
      <c r="AL28" s="66">
        <f>_xlfn.IFNA(VLOOKUP(CONCATENATE($AK$5,$B28,$C28),BAL!$A$6:$N$133,14,FALSE),0)</f>
        <v>0</v>
      </c>
      <c r="AM28" s="66">
        <f>_xlfn.IFNA(VLOOKUP(CONCATENATE($AM$5,$B28,$C28),'ESP4'!$A$6:$N$135,14,FALSE),0)</f>
        <v>0</v>
      </c>
      <c r="AN28" s="66">
        <f>_xlfn.IFNA(VLOOKUP(CONCATENATE($AN$5,$B28,$C28),'MR2'!$A$6:$N$77,14,FALSE),0)</f>
        <v>0</v>
      </c>
      <c r="AO28" s="66">
        <f>_xlfn.IFNA(VLOOKUP(CONCATENATE($AO$5,$B28,$C28),'BUS4'!$A$6:$N$250,14,FALSE),0)</f>
        <v>0</v>
      </c>
      <c r="AP28" s="66">
        <f>_xlfn.IFNA(VLOOKUP(CONCATENATE($AP$5,$B28,$C28),'MR1'!$A$6:$N$135,14,FALSE),0)</f>
        <v>0</v>
      </c>
      <c r="AQ28" s="398"/>
      <c r="AR28" s="434">
        <f>_xlfn.IFNA(VLOOKUP(CONCATENATE($AR$5,$B28,$C28),'BUS4'!$A$6:$N$135,14,FALSE),0)</f>
        <v>0</v>
      </c>
      <c r="AS28" s="63"/>
    </row>
    <row r="29" spans="1:45" x14ac:dyDescent="0.3">
      <c r="A29" s="830"/>
      <c r="B29" s="84" t="s">
        <v>484</v>
      </c>
      <c r="C29" s="22" t="s">
        <v>597</v>
      </c>
      <c r="D29" s="22"/>
      <c r="E29" s="22" t="s">
        <v>198</v>
      </c>
      <c r="F29" s="23">
        <v>45532</v>
      </c>
      <c r="G29" s="24">
        <v>14</v>
      </c>
      <c r="H29" s="192">
        <f t="shared" si="0"/>
        <v>0</v>
      </c>
      <c r="I29" s="65">
        <f t="shared" si="1"/>
        <v>0</v>
      </c>
      <c r="J29" s="671">
        <f t="shared" si="2"/>
        <v>8</v>
      </c>
      <c r="K29" s="65">
        <f>_xlfn.IFNA(VLOOKUP(CONCATENATE($K$5,$B29,$C29),'CAP1'!$A$6:$N$107,14,FALSE),0)</f>
        <v>0</v>
      </c>
      <c r="L29" s="65">
        <f>_xlfn.IFNA(VLOOKUP(CONCATENATE($L$5,$B29,$C29),'CAP1'!$A$6:$N$107,14,FALSE),0)</f>
        <v>0</v>
      </c>
      <c r="M29" s="65">
        <f>_xlfn.IFNA(VLOOKUP(CONCATENATE(M$5,$B29,$C29),WEST!$A$6:$N$107,14,FALSE),0)</f>
        <v>0</v>
      </c>
      <c r="N29" s="65">
        <f>_xlfn.IFNA(VLOOKUP(CONCATENATE($N$5,$B29,$C29),MUR!$A$6:$L$131,14,FALSE),0)</f>
        <v>0</v>
      </c>
      <c r="O29" s="65">
        <f>_xlfn.IFNA(VLOOKUP(CONCATENATE($O$5,$B29,$C29),'SER1'!$A$6:$N$110,14,FALSE),0)</f>
        <v>0</v>
      </c>
      <c r="P29" s="65">
        <f>_xlfn.IFNA(VLOOKUP(CONCATENATE($P$5,$B29,$C29),'BUS1'!$A$6:$N$135,14,FALSE),0)</f>
        <v>0</v>
      </c>
      <c r="Q29" s="65">
        <f>_xlfn.IFNA(VLOOKUP(CONCATENATE($Q$5,$B29,$C29),DARD!$A$6:$N$133,14,FALSE),0)</f>
        <v>0</v>
      </c>
      <c r="R29" s="65">
        <f>_xlfn.IFNA(VLOOKUP(CONCATENATE($R$5,$B29,$C29),'BUS2'!F34,FALSE),0)</f>
        <v>0</v>
      </c>
      <c r="S29" s="65">
        <f>_xlfn.IFNA(VLOOKUP(CONCATENATE($S$5,$B29,$C29),'OG1'!$A$6:$N$56,14,FALSE),0)</f>
        <v>0</v>
      </c>
      <c r="T29" s="65">
        <f>_xlfn.IFNA(VLOOKUP(CONCATENATE($T$5,$B29,$C29),'DRY1'!$A$6:$N$135,14,FALSE),0)</f>
        <v>0</v>
      </c>
      <c r="U29" s="65">
        <f>_xlfn.IFNA(VLOOKUP(CONCATENATE($U$5,$B29,$C29),'HO1'!$A$8:$N$135,14,FALSE),0)</f>
        <v>0</v>
      </c>
      <c r="V29" s="65">
        <f>_xlfn.IFNA(VLOOKUP(CONCATENATE($V$5,$B29,$C29),'BUS3'!$A$8:$N$135,14,FALSE),0)</f>
        <v>0</v>
      </c>
      <c r="W29" s="65">
        <f>_xlfn.IFNA(VLOOKUP(CONCATENATE($W$5,$B29,$C29),'DRY2'!$A$6:$N$169,14,FALSE),0)</f>
        <v>0</v>
      </c>
      <c r="X29" s="65">
        <f>_xlfn.IFNA(VLOOKUP(CONCATENATE($X$5,$B29,$C29),'OG2'!$A$6:$N$133,14,FALSE),0)</f>
        <v>0</v>
      </c>
      <c r="Y29" s="65">
        <f>_xlfn.IFNA(VLOOKUP(CONCATENATE($Y$5,$B29,$C29),'MR1'!$A$6:$N$133,14,FALSE),0)</f>
        <v>0</v>
      </c>
      <c r="Z29" s="65">
        <f>_xlfn.IFNA(VLOOKUP(CONCATENATE($Z$5,$B29,$C29),BEV!$A$6:$N$124,14,FALSE),0)</f>
        <v>0</v>
      </c>
      <c r="AA29" s="65">
        <f>_xlfn.IFNA(VLOOKUP(CONCATENATE($AA$5,$B29,$C29),'SER2'!$A$6:$N$135,14,FALSE),0)</f>
        <v>0</v>
      </c>
      <c r="AB29" s="66"/>
      <c r="AC29" s="65">
        <f>_xlfn.IFNA(VLOOKUP(CONCATENATE($AC$5,$B29,$C29),VIR!$A$6:$O$129,14,FALSE),0)</f>
        <v>0</v>
      </c>
      <c r="AD29" s="65" cm="1">
        <f t="array" ref="AD29">_xlfn.IFNA(VLOOKUP(CONCATENATE($AD$5,$B29,$C29),BUP24,AD30:AE41,FALSE),0)</f>
        <v>0</v>
      </c>
      <c r="AE29" s="65">
        <f>_xlfn.IFNA(VLOOKUP(CONCATENATE($AE$5,$B29,$C29),'CAP2'!$A$6:$N$135,14,FALSE),0)</f>
        <v>0</v>
      </c>
      <c r="AF29" s="65">
        <f>_xlfn.IFNA(VLOOKUP(CONCATENATE($AF$5,$B29,$C29),FEST!$A$6:$N$135,14,FALSE),0)</f>
        <v>0</v>
      </c>
      <c r="AG29" s="65">
        <f>_xlfn.IFNA(VLOOKUP(CONCATENATE($AG$5,$B29,$C29),'ESP2'!$A$6:$N$131,14,FALSE),0)</f>
        <v>0</v>
      </c>
      <c r="AH29" s="65">
        <f>_xlfn.IFNA(VLOOKUP(CONCATENATE($AG$5,$B29,$C29),'OG2'!$A$6:$N$131,14,FALSE),0)</f>
        <v>0</v>
      </c>
      <c r="AI29" s="65">
        <f>_xlfn.IFNA(VLOOKUP(CONCATENATE($AI$5,$B29,$C29),'BUN2'!$A$6:$N$134,14,FALSE),0)</f>
        <v>0</v>
      </c>
      <c r="AJ29" s="65">
        <f>_xlfn.IFNA(VLOOKUP(CONCATENATE($AJ$5,$B29,$C29),SC!$A$6:$N$135,14,FALSE),0)</f>
        <v>0</v>
      </c>
      <c r="AK29" s="65">
        <f>_xlfn.IFNA(VLOOKUP(CONCATENATE($AK$5,$B29,$C29),'MR3'!$A$6:$N$133,14,FALSE),0)</f>
        <v>0</v>
      </c>
      <c r="AL29" s="66">
        <f>_xlfn.IFNA(VLOOKUP(CONCATENATE($AK$5,$B29,$C29),BAL!$A$6:$N$133,14,FALSE),0)</f>
        <v>0</v>
      </c>
      <c r="AM29" s="66">
        <f>_xlfn.IFNA(VLOOKUP(CONCATENATE($AM$5,$B29,$C29),'ESP4'!$A$6:$N$135,14,FALSE),0)</f>
        <v>0</v>
      </c>
      <c r="AN29" s="66">
        <f>_xlfn.IFNA(VLOOKUP(CONCATENATE($AN$5,$B29,$C29),'MR2'!$A$6:$N$77,14,FALSE),0)</f>
        <v>0</v>
      </c>
      <c r="AO29" s="66">
        <f>_xlfn.IFNA(VLOOKUP(CONCATENATE($AO$5,$B29,$C29),'BUS4'!$A$6:$N$250,14,FALSE),0)</f>
        <v>0</v>
      </c>
      <c r="AP29" s="66">
        <f>_xlfn.IFNA(VLOOKUP(CONCATENATE($AP$5,$B29,$C29),'MR1'!$A$6:$N$135,14,FALSE),0)</f>
        <v>0</v>
      </c>
      <c r="AQ29" s="398"/>
      <c r="AR29" s="434">
        <f>_xlfn.IFNA(VLOOKUP(CONCATENATE($AR$5,$B29,$C29),'BUS4'!$A$6:$N$135,14,FALSE),0)</f>
        <v>0</v>
      </c>
      <c r="AS29" s="63"/>
    </row>
    <row r="30" spans="1:45" x14ac:dyDescent="0.3">
      <c r="A30" s="830"/>
      <c r="B30" s="84" t="s">
        <v>730</v>
      </c>
      <c r="C30" s="22" t="s">
        <v>732</v>
      </c>
      <c r="D30" s="22" t="s">
        <v>781</v>
      </c>
      <c r="E30" s="22" t="s">
        <v>634</v>
      </c>
      <c r="F30" s="23">
        <v>45532</v>
      </c>
      <c r="G30" s="24">
        <v>15</v>
      </c>
      <c r="H30" s="192">
        <f t="shared" si="0"/>
        <v>0</v>
      </c>
      <c r="I30" s="65">
        <f t="shared" si="1"/>
        <v>0</v>
      </c>
      <c r="J30" s="671">
        <f t="shared" si="2"/>
        <v>8</v>
      </c>
      <c r="K30" s="65">
        <f>_xlfn.IFNA(VLOOKUP(CONCATENATE($K$5,$B30,$C30),'CAP1'!$A$6:$N$107,14,FALSE),0)</f>
        <v>0</v>
      </c>
      <c r="L30" s="65">
        <f>_xlfn.IFNA(VLOOKUP(CONCATENATE($L$5,$B30,$C30),'CAP1'!$A$6:$N$107,14,FALSE),0)</f>
        <v>0</v>
      </c>
      <c r="M30" s="65">
        <f>_xlfn.IFNA(VLOOKUP(CONCATENATE(M$5,$B30,$C30),WEST!$A$6:$N$107,14,FALSE),0)</f>
        <v>0</v>
      </c>
      <c r="N30" s="65">
        <f>_xlfn.IFNA(VLOOKUP(CONCATENATE($N$5,$B30,$C30),MUR!$A$6:$L$131,14,FALSE),0)</f>
        <v>0</v>
      </c>
      <c r="O30" s="65">
        <f>_xlfn.IFNA(VLOOKUP(CONCATENATE($O$5,$B30,$C30),'SER1'!$A$6:$N$110,14,FALSE),0)</f>
        <v>0</v>
      </c>
      <c r="P30" s="65">
        <f>_xlfn.IFNA(VLOOKUP(CONCATENATE($P$5,$B30,$C30),'BUS1'!$A$6:$N$135,14,FALSE),0)</f>
        <v>0</v>
      </c>
      <c r="Q30" s="65">
        <f>_xlfn.IFNA(VLOOKUP(CONCATENATE($Q$5,$B30,$C30),DARD!$A$6:$N$133,14,FALSE),0)</f>
        <v>0</v>
      </c>
      <c r="R30" s="65">
        <f>_xlfn.IFNA(VLOOKUP(CONCATENATE($R$5,$B30,$C30),'BUS2'!F35,FALSE),0)</f>
        <v>0</v>
      </c>
      <c r="S30" s="65">
        <f>_xlfn.IFNA(VLOOKUP(CONCATENATE($S$5,$B30,$C30),'OG1'!$A$6:$N$56,14,FALSE),0)</f>
        <v>0</v>
      </c>
      <c r="T30" s="65">
        <f>_xlfn.IFNA(VLOOKUP(CONCATENATE($T$5,$B30,$C30),'DRY1'!$A$6:$N$135,14,FALSE),0)</f>
        <v>0</v>
      </c>
      <c r="U30" s="65">
        <f>_xlfn.IFNA(VLOOKUP(CONCATENATE($U$5,$B30,$C30),'HO1'!$A$8:$N$135,14,FALSE),0)</f>
        <v>0</v>
      </c>
      <c r="V30" s="65">
        <f>_xlfn.IFNA(VLOOKUP(CONCATENATE($V$5,$B30,$C30),'BUS3'!$A$8:$N$135,14,FALSE),0)</f>
        <v>0</v>
      </c>
      <c r="W30" s="65">
        <f>_xlfn.IFNA(VLOOKUP(CONCATENATE($W$5,$B30,$C30),'DRY2'!$A$6:$N$169,14,FALSE),0)</f>
        <v>0</v>
      </c>
      <c r="X30" s="65">
        <f>_xlfn.IFNA(VLOOKUP(CONCATENATE($X$5,$B30,$C30),'OG2'!$A$6:$N$133,14,FALSE),0)</f>
        <v>0</v>
      </c>
      <c r="Y30" s="65">
        <f>_xlfn.IFNA(VLOOKUP(CONCATENATE($Y$5,$B30,$C30),'MR1'!$A$6:$N$133,14,FALSE),0)</f>
        <v>0</v>
      </c>
      <c r="Z30" s="65">
        <f>_xlfn.IFNA(VLOOKUP(CONCATENATE($Z$5,$B30,$C30),BEV!$A$6:$N$124,14,FALSE),0)</f>
        <v>0</v>
      </c>
      <c r="AA30" s="65">
        <f>_xlfn.IFNA(VLOOKUP(CONCATENATE($AA$5,$B30,$C30),'SER2'!$A$6:$N$135,14,FALSE),0)</f>
        <v>0</v>
      </c>
      <c r="AB30" s="66"/>
      <c r="AC30" s="65">
        <f>_xlfn.IFNA(VLOOKUP(CONCATENATE($AC$5,$B30,$C30),VIR!$A$6:$O$129,14,FALSE),0)</f>
        <v>0</v>
      </c>
      <c r="AD30" s="65" cm="1">
        <f t="array" ref="AD30">_xlfn.IFNA(VLOOKUP(CONCATENATE($AD$5,$B30,$C30),BUP25,AD31:AE42,FALSE),0)</f>
        <v>0</v>
      </c>
      <c r="AE30" s="65">
        <f>_xlfn.IFNA(VLOOKUP(CONCATENATE($AE$5,$B30,$C30),'CAP2'!$A$6:$N$135,14,FALSE),0)</f>
        <v>0</v>
      </c>
      <c r="AF30" s="65">
        <f>_xlfn.IFNA(VLOOKUP(CONCATENATE($AF$5,$B30,$C30),FEST!$A$6:$N$135,14,FALSE),0)</f>
        <v>0</v>
      </c>
      <c r="AG30" s="65">
        <f>_xlfn.IFNA(VLOOKUP(CONCATENATE($AG$5,$B30,$C30),'ESP2'!$A$6:$N$131,14,FALSE),0)</f>
        <v>0</v>
      </c>
      <c r="AH30" s="65">
        <f>_xlfn.IFNA(VLOOKUP(CONCATENATE($AG$5,$B30,$C30),'OG2'!$A$6:$N$131,14,FALSE),0)</f>
        <v>0</v>
      </c>
      <c r="AI30" s="65">
        <f>_xlfn.IFNA(VLOOKUP(CONCATENATE($AI$5,$B30,$C30),'BUN2'!$A$6:$N$134,14,FALSE),0)</f>
        <v>0</v>
      </c>
      <c r="AJ30" s="65">
        <f>_xlfn.IFNA(VLOOKUP(CONCATENATE($AJ$5,$B30,$C30),SC!$A$6:$N$135,14,FALSE),0)</f>
        <v>0</v>
      </c>
      <c r="AK30" s="65">
        <f>_xlfn.IFNA(VLOOKUP(CONCATENATE($AK$5,$B30,$C30),'MR3'!$A$6:$N$133,14,FALSE),0)</f>
        <v>0</v>
      </c>
      <c r="AL30" s="66">
        <f>_xlfn.IFNA(VLOOKUP(CONCATENATE($AK$5,$B30,$C30),BAL!$A$6:$N$133,14,FALSE),0)</f>
        <v>0</v>
      </c>
      <c r="AM30" s="66">
        <f>_xlfn.IFNA(VLOOKUP(CONCATENATE($AM$5,$B30,$C30),'ESP4'!$A$6:$N$135,14,FALSE),0)</f>
        <v>0</v>
      </c>
      <c r="AN30" s="66">
        <f>_xlfn.IFNA(VLOOKUP(CONCATENATE($AN$5,$B30,$C30),'MR2'!$A$6:$N$77,14,FALSE),0)</f>
        <v>0</v>
      </c>
      <c r="AO30" s="66">
        <f>_xlfn.IFNA(VLOOKUP(CONCATENATE($AO$5,$B30,$C30),'BUS4'!$A$6:$N$250,14,FALSE),0)</f>
        <v>0</v>
      </c>
      <c r="AP30" s="66">
        <f>_xlfn.IFNA(VLOOKUP(CONCATENATE($AP$5,$B30,$C30),'MR1'!$A$6:$N$135,14,FALSE),0)</f>
        <v>0</v>
      </c>
      <c r="AQ30" s="398"/>
      <c r="AR30" s="434">
        <f>_xlfn.IFNA(VLOOKUP(CONCATENATE($AR$5,$B30,$C30),'BUS4'!$A$6:$N$135,14,FALSE),0)</f>
        <v>0</v>
      </c>
      <c r="AS30" s="63"/>
    </row>
    <row r="31" spans="1:45" x14ac:dyDescent="0.3">
      <c r="A31" s="830"/>
      <c r="B31" s="84"/>
      <c r="C31" s="22"/>
      <c r="D31" s="22"/>
      <c r="E31" s="22"/>
      <c r="F31" s="23"/>
      <c r="G31" s="24"/>
      <c r="H31" s="192">
        <f t="shared" si="0"/>
        <v>0</v>
      </c>
      <c r="I31" s="65">
        <f t="shared" si="1"/>
        <v>0</v>
      </c>
      <c r="J31" s="671">
        <f t="shared" si="2"/>
        <v>8</v>
      </c>
      <c r="K31" s="65">
        <f>_xlfn.IFNA(VLOOKUP(CONCATENATE($K$5,$B31,$C31),'CAP1'!$A$6:$N$107,14,FALSE),0)</f>
        <v>0</v>
      </c>
      <c r="L31" s="65">
        <f>_xlfn.IFNA(VLOOKUP(CONCATENATE($L$5,$B31,$C31),'CAP1'!$A$6:$N$107,14,FALSE),0)</f>
        <v>0</v>
      </c>
      <c r="M31" s="65">
        <f>_xlfn.IFNA(VLOOKUP(CONCATENATE(M$5,$B31,$C31),WEST!$A$6:$N$107,14,FALSE),0)</f>
        <v>0</v>
      </c>
      <c r="N31" s="65">
        <f>_xlfn.IFNA(VLOOKUP(CONCATENATE($N$5,$B31,$C31),MUR!$A$6:$L$131,14,FALSE),0)</f>
        <v>0</v>
      </c>
      <c r="O31" s="65">
        <f>_xlfn.IFNA(VLOOKUP(CONCATENATE($O$5,$B31,$C31),'SER1'!$A$6:$N$110,14,FALSE),0)</f>
        <v>0</v>
      </c>
      <c r="P31" s="65">
        <f>_xlfn.IFNA(VLOOKUP(CONCATENATE($P$5,$B31,$C31),'BUS1'!$A$6:$N$135,14,FALSE),0)</f>
        <v>0</v>
      </c>
      <c r="Q31" s="65">
        <f>_xlfn.IFNA(VLOOKUP(CONCATENATE($Q$5,$B31,$C31),DARD!$A$6:$N$133,14,FALSE),0)</f>
        <v>0</v>
      </c>
      <c r="R31" s="65">
        <f>_xlfn.IFNA(VLOOKUP(CONCATENATE($R$5,$B31,$C31),'BUS2'!F36,FALSE),0)</f>
        <v>0</v>
      </c>
      <c r="S31" s="65">
        <f>_xlfn.IFNA(VLOOKUP(CONCATENATE($S$5,$B31,$C31),'OG1'!$A$6:$N$56,14,FALSE),0)</f>
        <v>0</v>
      </c>
      <c r="T31" s="65">
        <f>_xlfn.IFNA(VLOOKUP(CONCATENATE($T$5,$B31,$C31),'DRY1'!$A$6:$N$135,14,FALSE),0)</f>
        <v>0</v>
      </c>
      <c r="U31" s="65">
        <f>_xlfn.IFNA(VLOOKUP(CONCATENATE($U$5,$B31,$C31),'HO1'!$A$8:$N$135,14,FALSE),0)</f>
        <v>0</v>
      </c>
      <c r="V31" s="65">
        <f>_xlfn.IFNA(VLOOKUP(CONCATENATE($V$5,$B31,$C31),'BUS3'!$A$8:$N$135,14,FALSE),0)</f>
        <v>0</v>
      </c>
      <c r="W31" s="65">
        <f>_xlfn.IFNA(VLOOKUP(CONCATENATE($W$5,$B31,$C31),'DRY2'!$A$6:$N$169,14,FALSE),0)</f>
        <v>0</v>
      </c>
      <c r="X31" s="65">
        <f>_xlfn.IFNA(VLOOKUP(CONCATENATE($X$5,$B31,$C31),'OG2'!$A$6:$N$133,14,FALSE),0)</f>
        <v>0</v>
      </c>
      <c r="Y31" s="65">
        <f>_xlfn.IFNA(VLOOKUP(CONCATENATE($Y$5,$B31,$C31),'MR1'!$A$6:$N$133,14,FALSE),0)</f>
        <v>0</v>
      </c>
      <c r="Z31" s="65">
        <f>_xlfn.IFNA(VLOOKUP(CONCATENATE($Z$5,$B31,$C31),BEV!$A$6:$N$124,14,FALSE),0)</f>
        <v>0</v>
      </c>
      <c r="AA31" s="65">
        <f>_xlfn.IFNA(VLOOKUP(CONCATENATE($AA$5,$B31,$C31),'SER2'!$A$6:$N$135,14,FALSE),0)</f>
        <v>0</v>
      </c>
      <c r="AB31" s="720"/>
      <c r="AC31" s="65">
        <f>_xlfn.IFNA(VLOOKUP(CONCATENATE($AC$5,$B31,$C31),VIR!$A$6:$O$129,14,FALSE),0)</f>
        <v>0</v>
      </c>
      <c r="AD31" s="65" cm="1">
        <f t="array" ref="AD31">_xlfn.IFNA(VLOOKUP(CONCATENATE($AD$5,$B31,$C31),BUP26,AD32:AE43,FALSE),0)</f>
        <v>0</v>
      </c>
      <c r="AE31" s="65">
        <f>_xlfn.IFNA(VLOOKUP(CONCATENATE($AE$5,$B31,$C31),'CAP2'!$A$6:$N$135,14,FALSE),0)</f>
        <v>0</v>
      </c>
      <c r="AF31" s="65">
        <f>_xlfn.IFNA(VLOOKUP(CONCATENATE($AF$5,$B31,$C31),FEST!$A$6:$N$135,14,FALSE),0)</f>
        <v>0</v>
      </c>
      <c r="AG31" s="65">
        <f>_xlfn.IFNA(VLOOKUP(CONCATENATE($AG$5,$B31,$C31),'ESP2'!$A$6:$N$131,14,FALSE),0)</f>
        <v>0</v>
      </c>
      <c r="AH31" s="65">
        <f>_xlfn.IFNA(VLOOKUP(CONCATENATE($AG$5,$B31,$C31),'OG2'!$A$6:$N$131,14,FALSE),0)</f>
        <v>0</v>
      </c>
      <c r="AI31" s="65">
        <f>_xlfn.IFNA(VLOOKUP(CONCATENATE($AI$5,$B31,$C31),'BUN2'!$A$6:$N$134,14,FALSE),0)</f>
        <v>0</v>
      </c>
      <c r="AJ31" s="65">
        <f>_xlfn.IFNA(VLOOKUP(CONCATENATE($AJ$5,$B31,$C31),SC!$A$6:$N$135,14,FALSE),0)</f>
        <v>0</v>
      </c>
      <c r="AK31" s="65">
        <f>_xlfn.IFNA(VLOOKUP(CONCATENATE($AK$5,$B31,$C31),'MR3'!$A$6:$N$133,14,FALSE),0)</f>
        <v>0</v>
      </c>
      <c r="AL31" s="66">
        <f>_xlfn.IFNA(VLOOKUP(CONCATENATE($AK$5,$B31,$C31),BAL!$A$6:$N$133,14,FALSE),0)</f>
        <v>0</v>
      </c>
      <c r="AM31" s="66">
        <f>_xlfn.IFNA(VLOOKUP(CONCATENATE($AM$5,$B31,$C31),'ESP4'!$A$6:$N$135,14,FALSE),0)</f>
        <v>0</v>
      </c>
      <c r="AN31" s="66">
        <f>_xlfn.IFNA(VLOOKUP(CONCATENATE($AN$5,$B31,$C31),'MR2'!$A$6:$N$77,14,FALSE),0)</f>
        <v>0</v>
      </c>
      <c r="AO31" s="66">
        <f>_xlfn.IFNA(VLOOKUP(CONCATENATE($AO$5,$B31,$C31),'BUS4'!$A$6:$N$250,14,FALSE),0)</f>
        <v>0</v>
      </c>
      <c r="AP31" s="66">
        <f>_xlfn.IFNA(VLOOKUP(CONCATENATE($AP$5,$B31,$C31),'MR1'!$A$6:$N$135,14,FALSE),0)</f>
        <v>0</v>
      </c>
      <c r="AQ31" s="398"/>
      <c r="AR31" s="434">
        <f>_xlfn.IFNA(VLOOKUP(CONCATENATE($AR$5,$B31,$C31),'BUS4'!$A$6:$N$135,14,FALSE),0)</f>
        <v>0</v>
      </c>
      <c r="AS31" s="63"/>
    </row>
    <row r="32" spans="1:45" x14ac:dyDescent="0.3">
      <c r="A32" s="830"/>
      <c r="B32" s="84"/>
      <c r="C32" s="22"/>
      <c r="D32" s="22"/>
      <c r="E32" s="22"/>
      <c r="F32" s="23"/>
      <c r="G32" s="24"/>
      <c r="H32" s="192">
        <f t="shared" si="0"/>
        <v>0</v>
      </c>
      <c r="I32" s="65">
        <f t="shared" si="1"/>
        <v>0</v>
      </c>
      <c r="J32" s="671">
        <f t="shared" si="2"/>
        <v>8</v>
      </c>
      <c r="K32" s="65">
        <f>_xlfn.IFNA(VLOOKUP(CONCATENATE($K$5,$B32,$C32),'CAP1'!$A$6:$N$107,14,FALSE),0)</f>
        <v>0</v>
      </c>
      <c r="L32" s="65">
        <f>_xlfn.IFNA(VLOOKUP(CONCATENATE($L$5,$B32,$C32),'CAP1'!$A$6:$N$107,14,FALSE),0)</f>
        <v>0</v>
      </c>
      <c r="M32" s="65">
        <f>_xlfn.IFNA(VLOOKUP(CONCATENATE(M$5,$B32,$C32),WEST!$A$6:$N$107,14,FALSE),0)</f>
        <v>0</v>
      </c>
      <c r="N32" s="65">
        <f>_xlfn.IFNA(VLOOKUP(CONCATENATE($N$5,$B32,$C32),MUR!$A$6:$L$131,14,FALSE),0)</f>
        <v>0</v>
      </c>
      <c r="O32" s="65">
        <f>_xlfn.IFNA(VLOOKUP(CONCATENATE($O$5,$B32,$C32),'SER1'!$A$6:$N$110,14,FALSE),0)</f>
        <v>0</v>
      </c>
      <c r="P32" s="65">
        <f>_xlfn.IFNA(VLOOKUP(CONCATENATE($P$5,$B32,$C32),'BUS1'!$A$6:$N$135,14,FALSE),0)</f>
        <v>0</v>
      </c>
      <c r="Q32" s="65">
        <f>_xlfn.IFNA(VLOOKUP(CONCATENATE($Q$5,$B32,$C32),DARD!$A$6:$N$133,14,FALSE),0)</f>
        <v>0</v>
      </c>
      <c r="R32" s="65">
        <f>_xlfn.IFNA(VLOOKUP(CONCATENATE($R$5,$B32,$C32),'BUS2'!F37,FALSE),0)</f>
        <v>0</v>
      </c>
      <c r="S32" s="65">
        <f>_xlfn.IFNA(VLOOKUP(CONCATENATE($S$5,$B32,$C32),'OG1'!$A$6:$N$56,14,FALSE),0)</f>
        <v>0</v>
      </c>
      <c r="T32" s="65">
        <f>_xlfn.IFNA(VLOOKUP(CONCATENATE($T$5,$B32,$C32),'DRY1'!$A$6:$N$135,14,FALSE),0)</f>
        <v>0</v>
      </c>
      <c r="U32" s="65">
        <f>_xlfn.IFNA(VLOOKUP(CONCATENATE($U$5,$B32,$C32),'HO1'!$A$8:$N$135,14,FALSE),0)</f>
        <v>0</v>
      </c>
      <c r="V32" s="65">
        <f>_xlfn.IFNA(VLOOKUP(CONCATENATE($V$5,$B32,$C32),'BUS3'!$A$8:$N$135,14,FALSE),0)</f>
        <v>0</v>
      </c>
      <c r="W32" s="65">
        <f>_xlfn.IFNA(VLOOKUP(CONCATENATE($W$5,$B32,$C32),'DRY2'!$A$6:$N$169,14,FALSE),0)</f>
        <v>0</v>
      </c>
      <c r="X32" s="65">
        <f>_xlfn.IFNA(VLOOKUP(CONCATENATE($X$5,$B32,$C32),'OG2'!$A$6:$N$133,14,FALSE),0)</f>
        <v>0</v>
      </c>
      <c r="Y32" s="65">
        <f>_xlfn.IFNA(VLOOKUP(CONCATENATE($Y$5,$B32,$C32),'MR1'!$A$6:$N$133,14,FALSE),0)</f>
        <v>0</v>
      </c>
      <c r="Z32" s="65">
        <f>_xlfn.IFNA(VLOOKUP(CONCATENATE($Z$5,$B32,$C32),BEV!$A$6:$N$124,14,FALSE),0)</f>
        <v>0</v>
      </c>
      <c r="AA32" s="65">
        <f>_xlfn.IFNA(VLOOKUP(CONCATENATE($AA$5,$B32,$C32),'SER2'!$A$6:$N$135,14,FALSE),0)</f>
        <v>0</v>
      </c>
      <c r="AB32" s="720"/>
      <c r="AC32" s="65">
        <f>_xlfn.IFNA(VLOOKUP(CONCATENATE($AC$5,$B32,$C32),VIR!$A$6:$O$129,14,FALSE),0)</f>
        <v>0</v>
      </c>
      <c r="AD32" s="65" cm="1">
        <f t="array" ref="AD32">_xlfn.IFNA(VLOOKUP(CONCATENATE($AD$5,$B32,$C32),BUP27,AD33:AE44,FALSE),0)</f>
        <v>0</v>
      </c>
      <c r="AE32" s="65">
        <f>_xlfn.IFNA(VLOOKUP(CONCATENATE($AE$5,$B32,$C32),'CAP2'!$A$6:$N$135,14,FALSE),0)</f>
        <v>0</v>
      </c>
      <c r="AF32" s="65">
        <f>_xlfn.IFNA(VLOOKUP(CONCATENATE($AF$5,$B32,$C32),FEST!$A$6:$N$135,14,FALSE),0)</f>
        <v>0</v>
      </c>
      <c r="AG32" s="65">
        <f>_xlfn.IFNA(VLOOKUP(CONCATENATE($AG$5,$B32,$C32),'ESP2'!$A$6:$N$131,14,FALSE),0)</f>
        <v>0</v>
      </c>
      <c r="AH32" s="65">
        <f>_xlfn.IFNA(VLOOKUP(CONCATENATE($AG$5,$B32,$C32),'OG2'!$A$6:$N$131,14,FALSE),0)</f>
        <v>0</v>
      </c>
      <c r="AI32" s="65">
        <f>_xlfn.IFNA(VLOOKUP(CONCATENATE($AI$5,$B32,$C32),'BUN2'!$A$6:$N$134,14,FALSE),0)</f>
        <v>0</v>
      </c>
      <c r="AJ32" s="65">
        <f>_xlfn.IFNA(VLOOKUP(CONCATENATE($AJ$5,$B32,$C32),SC!$A$6:$N$135,14,FALSE),0)</f>
        <v>0</v>
      </c>
      <c r="AK32" s="65">
        <f>_xlfn.IFNA(VLOOKUP(CONCATENATE($AK$5,$B32,$C32),'MR3'!$A$6:$N$133,14,FALSE),0)</f>
        <v>0</v>
      </c>
      <c r="AL32" s="66">
        <f>_xlfn.IFNA(VLOOKUP(CONCATENATE($AK$5,$B32,$C32),BAL!$A$6:$N$133,14,FALSE),0)</f>
        <v>0</v>
      </c>
      <c r="AM32" s="66">
        <f>_xlfn.IFNA(VLOOKUP(CONCATENATE($AM$5,$B32,$C32),'ESP4'!$A$6:$N$135,14,FALSE),0)</f>
        <v>0</v>
      </c>
      <c r="AN32" s="66">
        <f>_xlfn.IFNA(VLOOKUP(CONCATENATE($AN$5,$B32,$C32),'MR2'!$A$6:$N$77,14,FALSE),0)</f>
        <v>0</v>
      </c>
      <c r="AO32" s="66">
        <f>_xlfn.IFNA(VLOOKUP(CONCATENATE($AO$5,$B32,$C32),'BUS4'!$A$6:$N$250,14,FALSE),0)</f>
        <v>0</v>
      </c>
      <c r="AP32" s="66"/>
      <c r="AQ32" s="398"/>
      <c r="AR32" s="434"/>
      <c r="AS32" s="63"/>
    </row>
    <row r="33" spans="1:45" x14ac:dyDescent="0.3">
      <c r="A33" s="830"/>
      <c r="B33" s="84"/>
      <c r="C33" s="22"/>
      <c r="D33" s="22"/>
      <c r="E33" s="22"/>
      <c r="F33" s="23"/>
      <c r="G33" s="24"/>
      <c r="H33" s="192">
        <f t="shared" si="0"/>
        <v>0</v>
      </c>
      <c r="I33" s="65">
        <f t="shared" si="1"/>
        <v>0</v>
      </c>
      <c r="J33" s="671">
        <f t="shared" si="2"/>
        <v>8</v>
      </c>
      <c r="K33" s="65">
        <f>_xlfn.IFNA(VLOOKUP(CONCATENATE($K$5,$B33,$C33),'CAP1'!$A$6:$N$107,14,FALSE),0)</f>
        <v>0</v>
      </c>
      <c r="L33" s="65">
        <f>_xlfn.IFNA(VLOOKUP(CONCATENATE($L$5,$B33,$C33),'CAP1'!$A$6:$N$107,14,FALSE),0)</f>
        <v>0</v>
      </c>
      <c r="M33" s="65">
        <f>_xlfn.IFNA(VLOOKUP(CONCATENATE(M$5,$B33,$C33),WEST!$A$6:$N$107,14,FALSE),0)</f>
        <v>0</v>
      </c>
      <c r="N33" s="65">
        <f>_xlfn.IFNA(VLOOKUP(CONCATENATE($N$5,$B33,$C33),MUR!$A$6:$L$131,14,FALSE),0)</f>
        <v>0</v>
      </c>
      <c r="O33" s="65">
        <f>_xlfn.IFNA(VLOOKUP(CONCATENATE($O$5,$B33,$C33),'SER1'!$A$6:$N$110,14,FALSE),0)</f>
        <v>0</v>
      </c>
      <c r="P33" s="65">
        <f>_xlfn.IFNA(VLOOKUP(CONCATENATE($P$5,$B33,$C33),'BUS1'!$A$6:$N$135,14,FALSE),0)</f>
        <v>0</v>
      </c>
      <c r="Q33" s="65">
        <f>_xlfn.IFNA(VLOOKUP(CONCATENATE($Q$5,$B33,$C33),DARD!$A$6:$N$133,14,FALSE),0)</f>
        <v>0</v>
      </c>
      <c r="R33" s="65">
        <f>_xlfn.IFNA(VLOOKUP(CONCATENATE($R$5,$B33,$C33),'BUS2'!F38,FALSE),0)</f>
        <v>0</v>
      </c>
      <c r="S33" s="65">
        <f>_xlfn.IFNA(VLOOKUP(CONCATENATE($S$5,$B33,$C33),'OG1'!$A$6:$N$56,14,FALSE),0)</f>
        <v>0</v>
      </c>
      <c r="T33" s="65">
        <f>_xlfn.IFNA(VLOOKUP(CONCATENATE($T$5,$B33,$C33),'DRY1'!$A$6:$N$135,14,FALSE),0)</f>
        <v>0</v>
      </c>
      <c r="U33" s="65">
        <f>_xlfn.IFNA(VLOOKUP(CONCATENATE($U$5,$B33,$C33),'HO1'!$A$8:$N$135,14,FALSE),0)</f>
        <v>0</v>
      </c>
      <c r="V33" s="65">
        <f>_xlfn.IFNA(VLOOKUP(CONCATENATE($V$5,$B33,$C33),'BUS3'!$A$8:$N$135,14,FALSE),0)</f>
        <v>0</v>
      </c>
      <c r="W33" s="65">
        <f>_xlfn.IFNA(VLOOKUP(CONCATENATE($W$5,$B33,$C33),'DRY2'!$A$6:$N$169,14,FALSE),0)</f>
        <v>0</v>
      </c>
      <c r="X33" s="65">
        <f>_xlfn.IFNA(VLOOKUP(CONCATENATE($X$5,$B33,$C33),'OG2'!$A$6:$N$133,14,FALSE),0)</f>
        <v>0</v>
      </c>
      <c r="Y33" s="65">
        <f>_xlfn.IFNA(VLOOKUP(CONCATENATE($Y$5,$B33,$C33),'MR1'!$A$6:$N$133,14,FALSE),0)</f>
        <v>0</v>
      </c>
      <c r="Z33" s="65">
        <f>_xlfn.IFNA(VLOOKUP(CONCATENATE($Z$5,$B33,$C33),BEV!$A$6:$N$124,14,FALSE),0)</f>
        <v>0</v>
      </c>
      <c r="AA33" s="65">
        <f>_xlfn.IFNA(VLOOKUP(CONCATENATE($AA$5,$B33,$C33),'SER2'!$A$6:$N$135,14,FALSE),0)</f>
        <v>0</v>
      </c>
      <c r="AB33" s="65">
        <f>_xlfn.IFNA(VLOOKUP(CONCATENATE($AC$5,$B33,$C33),VIR!$A$6:$O$129,14,FALSE),0)</f>
        <v>0</v>
      </c>
      <c r="AC33" s="65">
        <f>_xlfn.IFNA(VLOOKUP(CONCATENATE($AC$5,$B33,$C33),VIR!$A$6:$O$129,14,FALSE),0)</f>
        <v>0</v>
      </c>
      <c r="AD33" s="65" cm="1">
        <f t="array" ref="AD33">_xlfn.IFNA(VLOOKUP(CONCATENATE($AD$5,$B33,$C33),BUP28,AD34:AE45,FALSE),0)</f>
        <v>0</v>
      </c>
      <c r="AE33" s="65">
        <f>_xlfn.IFNA(VLOOKUP(CONCATENATE($AE$5,$B33,$C33),'CAP2'!$A$6:$N$135,14,FALSE),0)</f>
        <v>0</v>
      </c>
      <c r="AF33" s="65">
        <f>_xlfn.IFNA(VLOOKUP(CONCATENATE($AF$5,$B33,$C33),FEST!$A$6:$N$135,14,FALSE),0)</f>
        <v>0</v>
      </c>
      <c r="AG33" s="65">
        <f>_xlfn.IFNA(VLOOKUP(CONCATENATE($AG$5,$B33,$C33),'ESP2'!$A$6:$N$131,14,FALSE),0)</f>
        <v>0</v>
      </c>
      <c r="AH33" s="65">
        <f>_xlfn.IFNA(VLOOKUP(CONCATENATE($AG$5,$B33,$C33),'OG2'!$A$6:$N$131,14,FALSE),0)</f>
        <v>0</v>
      </c>
      <c r="AI33" s="65">
        <f>_xlfn.IFNA(VLOOKUP(CONCATENATE($AI$5,$B33,$C33),'BUN2'!$A$6:$N$134,14,FALSE),0)</f>
        <v>0</v>
      </c>
      <c r="AJ33" s="65">
        <f>_xlfn.IFNA(VLOOKUP(CONCATENATE($AJ$5,$B33,$C33),SC!$A$6:$N$135,14,FALSE),0)</f>
        <v>0</v>
      </c>
      <c r="AK33" s="65">
        <f>_xlfn.IFNA(VLOOKUP(CONCATENATE($AK$5,$B33,$C33),'MR3'!$A$6:$N$133,14,FALSE),0)</f>
        <v>0</v>
      </c>
      <c r="AL33" s="66">
        <f>_xlfn.IFNA(VLOOKUP(CONCATENATE($AK$5,$B33,$C33),BAL!$A$6:$N$133,14,FALSE),0)</f>
        <v>0</v>
      </c>
      <c r="AM33" s="66">
        <f>_xlfn.IFNA(VLOOKUP(CONCATENATE($AM$5,$B33,$C33),'ESP4'!$A$6:$N$135,14,FALSE),0)</f>
        <v>0</v>
      </c>
      <c r="AN33" s="66">
        <f>_xlfn.IFNA(VLOOKUP(CONCATENATE($AN$5,$B33,$C33),'MR2'!$A$6:$N$77,14,FALSE),0)</f>
        <v>0</v>
      </c>
      <c r="AO33" s="66">
        <f>_xlfn.IFNA(VLOOKUP(CONCATENATE($AO$5,$B33,$C33),'BUS4'!$A$6:$N$250,14,FALSE),0)</f>
        <v>0</v>
      </c>
      <c r="AP33" s="66"/>
      <c r="AQ33" s="398"/>
      <c r="AR33" s="434"/>
      <c r="AS33" s="63"/>
    </row>
    <row r="34" spans="1:45" x14ac:dyDescent="0.3">
      <c r="A34" s="830"/>
      <c r="B34" s="84"/>
      <c r="C34" s="22"/>
      <c r="D34" s="22"/>
      <c r="E34" s="22"/>
      <c r="F34" s="23"/>
      <c r="G34" s="24"/>
      <c r="H34" s="192">
        <f t="shared" ref="H34:H58" si="3">COUNTIF(K34:AS34,"&gt;0")</f>
        <v>0</v>
      </c>
      <c r="I34" s="65">
        <f t="shared" ref="I34:I58" si="4">SUM(K34:AS34)</f>
        <v>0</v>
      </c>
      <c r="J34" s="671">
        <f t="shared" si="2"/>
        <v>8</v>
      </c>
      <c r="K34" s="65">
        <f>_xlfn.IFNA(VLOOKUP(CONCATENATE($K$5,$B34,$C34),'CAP1'!$A$6:$N$107,14,FALSE),0)</f>
        <v>0</v>
      </c>
      <c r="L34" s="65">
        <f>_xlfn.IFNA(VLOOKUP(CONCATENATE($L$5,$B34,$C34),'CAP1'!$A$6:$N$107,14,FALSE),0)</f>
        <v>0</v>
      </c>
      <c r="M34" s="65">
        <f>_xlfn.IFNA(VLOOKUP(CONCATENATE(M$5,$B34,$C34),WEST!$A$6:$N$107,14,FALSE),0)</f>
        <v>0</v>
      </c>
      <c r="N34" s="65">
        <f>_xlfn.IFNA(VLOOKUP(CONCATENATE($N$5,$B34,$C34),MUR!$A$6:$L$131,14,FALSE),0)</f>
        <v>0</v>
      </c>
      <c r="O34" s="65">
        <f>_xlfn.IFNA(VLOOKUP(CONCATENATE($O$5,$B34,$C34),'SER1'!$A$6:$N$110,14,FALSE),0)</f>
        <v>0</v>
      </c>
      <c r="P34" s="65">
        <f>_xlfn.IFNA(VLOOKUP(CONCATENATE($P$5,$B34,$C34),'BUS1'!$A$6:$N$135,14,FALSE),0)</f>
        <v>0</v>
      </c>
      <c r="Q34" s="65">
        <f>_xlfn.IFNA(VLOOKUP(CONCATENATE($Q$5,$B34,$C34),DARD!$A$6:$N$133,14,FALSE),0)</f>
        <v>0</v>
      </c>
      <c r="R34" s="65">
        <f>_xlfn.IFNA(VLOOKUP(CONCATENATE($R$5,$B34,$C34),'BUS2'!F39,FALSE),0)</f>
        <v>0</v>
      </c>
      <c r="S34" s="65">
        <f>_xlfn.IFNA(VLOOKUP(CONCATENATE($S$5,$B34,$C34),'OG1'!$A$6:$N$56,14,FALSE),0)</f>
        <v>0</v>
      </c>
      <c r="T34" s="65">
        <f>_xlfn.IFNA(VLOOKUP(CONCATENATE($T$5,$B34,$C34),'DRY1'!$A$6:$N$135,14,FALSE),0)</f>
        <v>0</v>
      </c>
      <c r="U34" s="65">
        <f>_xlfn.IFNA(VLOOKUP(CONCATENATE($U$5,$B34,$C34),'HO1'!$A$8:$N$135,14,FALSE),0)</f>
        <v>0</v>
      </c>
      <c r="V34" s="65">
        <f>_xlfn.IFNA(VLOOKUP(CONCATENATE($V$5,$B34,$C34),'BUS3'!$A$8:$N$135,14,FALSE),0)</f>
        <v>0</v>
      </c>
      <c r="W34" s="65">
        <f>_xlfn.IFNA(VLOOKUP(CONCATENATE($W$5,$B34,$C34),'DRY2'!$A$6:$N$169,14,FALSE),0)</f>
        <v>0</v>
      </c>
      <c r="X34" s="65">
        <f>_xlfn.IFNA(VLOOKUP(CONCATENATE($X$5,$B34,$C34),'OG2'!$A$6:$N$133,14,FALSE),0)</f>
        <v>0</v>
      </c>
      <c r="Y34" s="65">
        <f>_xlfn.IFNA(VLOOKUP(CONCATENATE($Y$5,$B34,$C34),'MR1'!$A$6:$N$133,14,FALSE),0)</f>
        <v>0</v>
      </c>
      <c r="Z34" s="65">
        <f>_xlfn.IFNA(VLOOKUP(CONCATENATE($Z$5,$B34,$C34),BEV!$A$6:$N$124,14,FALSE),0)</f>
        <v>0</v>
      </c>
      <c r="AA34" s="65">
        <f>_xlfn.IFNA(VLOOKUP(CONCATENATE($AA$5,$B34,$C34),'SER2'!$A$6:$N$135,14,FALSE),0)</f>
        <v>0</v>
      </c>
      <c r="AB34" s="65">
        <f>_xlfn.IFNA(VLOOKUP(CONCATENATE($AC$5,$B34,$C34),VIR!$A$6:$O$129,14,FALSE),0)</f>
        <v>0</v>
      </c>
      <c r="AC34" s="65">
        <f>_xlfn.IFNA(VLOOKUP(CONCATENATE($AC$5,$B34,$C34),VIR!$A$6:$O$129,14,FALSE),0)</f>
        <v>0</v>
      </c>
      <c r="AD34" s="65" cm="1">
        <f t="array" ref="AD34">_xlfn.IFNA(VLOOKUP(CONCATENATE($AD$5,$B34,$C34),BUP29,AD35:AE46,FALSE),0)</f>
        <v>0</v>
      </c>
      <c r="AE34" s="65">
        <f>_xlfn.IFNA(VLOOKUP(CONCATENATE($AE$5,$B34,$C34),'CAP2'!$A$6:$N$135,14,FALSE),0)</f>
        <v>0</v>
      </c>
      <c r="AF34" s="65">
        <f>_xlfn.IFNA(VLOOKUP(CONCATENATE($AF$5,$B34,$C34),FEST!$A$6:$N$135,14,FALSE),0)</f>
        <v>0</v>
      </c>
      <c r="AG34" s="65">
        <f>_xlfn.IFNA(VLOOKUP(CONCATENATE($AG$5,$B34,$C34),'ESP2'!$A$6:$N$131,14,FALSE),0)</f>
        <v>0</v>
      </c>
      <c r="AH34" s="65">
        <f>_xlfn.IFNA(VLOOKUP(CONCATENATE($AG$5,$B34,$C34),'OG2'!$A$6:$N$131,14,FALSE),0)</f>
        <v>0</v>
      </c>
      <c r="AI34" s="65">
        <f>_xlfn.IFNA(VLOOKUP(CONCATENATE($AI$5,$B34,$C34),'BUN2'!$A$6:$N$134,14,FALSE),0)</f>
        <v>0</v>
      </c>
      <c r="AJ34" s="65">
        <f>_xlfn.IFNA(VLOOKUP(CONCATENATE($AJ$5,$B34,$C34),SC!$A$6:$N$135,14,FALSE),0)</f>
        <v>0</v>
      </c>
      <c r="AK34" s="65">
        <f>_xlfn.IFNA(VLOOKUP(CONCATENATE($AK$5,$B34,$C34),'MR3'!$A$6:$N$133,14,FALSE),0)</f>
        <v>0</v>
      </c>
      <c r="AL34" s="66">
        <f>_xlfn.IFNA(VLOOKUP(CONCATENATE($AK$5,$B34,$C34),BAL!$A$6:$N$133,14,FALSE),0)</f>
        <v>0</v>
      </c>
      <c r="AM34" s="66">
        <f>_xlfn.IFNA(VLOOKUP(CONCATENATE($AM$5,$B34,$C34),'ESP4'!$A$6:$N$135,14,FALSE),0)</f>
        <v>0</v>
      </c>
      <c r="AN34" s="66">
        <f>_xlfn.IFNA(VLOOKUP(CONCATENATE($AN$5,$B34,$C34),'MR2'!$A$6:$N$77,14,FALSE),0)</f>
        <v>0</v>
      </c>
      <c r="AO34" s="66">
        <f>_xlfn.IFNA(VLOOKUP(CONCATENATE($AO$5,$B34,$C34),'BUS4'!$A$6:$N$250,14,FALSE),0)</f>
        <v>0</v>
      </c>
      <c r="AP34" s="66"/>
      <c r="AQ34" s="398"/>
      <c r="AR34" s="434"/>
      <c r="AS34" s="63"/>
    </row>
    <row r="35" spans="1:45" x14ac:dyDescent="0.3">
      <c r="A35" s="830"/>
      <c r="B35" s="84"/>
      <c r="C35" s="22"/>
      <c r="D35" s="22"/>
      <c r="E35" s="22"/>
      <c r="F35" s="23"/>
      <c r="G35" s="24"/>
      <c r="H35" s="192">
        <f t="shared" si="3"/>
        <v>0</v>
      </c>
      <c r="I35" s="65">
        <f t="shared" si="4"/>
        <v>0</v>
      </c>
      <c r="J35" s="671">
        <f t="shared" si="2"/>
        <v>8</v>
      </c>
      <c r="K35" s="65">
        <f>_xlfn.IFNA(VLOOKUP(CONCATENATE($K$5,$B35,$C35),'CAP1'!$A$6:$N$107,14,FALSE),0)</f>
        <v>0</v>
      </c>
      <c r="L35" s="65">
        <f>_xlfn.IFNA(VLOOKUP(CONCATENATE($L$5,$B35,$C35),'CAP1'!$A$6:$N$107,14,FALSE),0)</f>
        <v>0</v>
      </c>
      <c r="M35" s="65">
        <f>_xlfn.IFNA(VLOOKUP(CONCATENATE(M$5,$B35,$C35),WEST!$A$6:$N$107,14,FALSE),0)</f>
        <v>0</v>
      </c>
      <c r="N35" s="65">
        <f>_xlfn.IFNA(VLOOKUP(CONCATENATE($N$5,$B35,$C35),MUR!$A$6:$L$131,14,FALSE),0)</f>
        <v>0</v>
      </c>
      <c r="O35" s="65">
        <f>_xlfn.IFNA(VLOOKUP(CONCATENATE($O$5,$B35,$C35),'SER1'!$A$6:$N$110,14,FALSE),0)</f>
        <v>0</v>
      </c>
      <c r="P35" s="65">
        <f>_xlfn.IFNA(VLOOKUP(CONCATENATE($P$5,$B35,$C35),'BUS1'!$A$6:$N$135,14,FALSE),0)</f>
        <v>0</v>
      </c>
      <c r="Q35" s="65">
        <f>_xlfn.IFNA(VLOOKUP(CONCATENATE($Q$5,$B35,$C35),DARD!$A$6:$N$133,14,FALSE),0)</f>
        <v>0</v>
      </c>
      <c r="R35" s="65">
        <f>_xlfn.IFNA(VLOOKUP(CONCATENATE($R$5,$B35,$C35),'BUS2'!F40,FALSE),0)</f>
        <v>0</v>
      </c>
      <c r="S35" s="65">
        <f>_xlfn.IFNA(VLOOKUP(CONCATENATE($S$5,$B35,$C35),'OG1'!$A$6:$N$56,14,FALSE),0)</f>
        <v>0</v>
      </c>
      <c r="T35" s="65">
        <f>_xlfn.IFNA(VLOOKUP(CONCATENATE($T$5,$B35,$C35),'DRY1'!$A$6:$N$135,14,FALSE),0)</f>
        <v>0</v>
      </c>
      <c r="U35" s="65">
        <f>_xlfn.IFNA(VLOOKUP(CONCATENATE($U$5,$B35,$C35),'HO1'!$A$8:$N$135,14,FALSE),0)</f>
        <v>0</v>
      </c>
      <c r="V35" s="65">
        <f>_xlfn.IFNA(VLOOKUP(CONCATENATE($V$5,$B35,$C35),'BUS3'!$A$8:$N$135,14,FALSE),0)</f>
        <v>0</v>
      </c>
      <c r="W35" s="65">
        <f>_xlfn.IFNA(VLOOKUP(CONCATENATE($W$5,$B35,$C35),'DRY2'!$A$6:$N$169,14,FALSE),0)</f>
        <v>0</v>
      </c>
      <c r="X35" s="65">
        <f>_xlfn.IFNA(VLOOKUP(CONCATENATE($X$5,$B35,$C35),'OG2'!$A$6:$N$133,14,FALSE),0)</f>
        <v>0</v>
      </c>
      <c r="Y35" s="65">
        <f>_xlfn.IFNA(VLOOKUP(CONCATENATE($Y$5,$B35,$C35),'MR1'!$A$6:$N$133,14,FALSE),0)</f>
        <v>0</v>
      </c>
      <c r="Z35" s="65">
        <f>_xlfn.IFNA(VLOOKUP(CONCATENATE($Z$5,$B35,$C35),BEV!$A$6:$N$124,14,FALSE),0)</f>
        <v>0</v>
      </c>
      <c r="AA35" s="65">
        <f>_xlfn.IFNA(VLOOKUP(CONCATENATE($AA$5,$B35,$C35),'SER2'!$A$6:$N$135,14,FALSE),0)</f>
        <v>0</v>
      </c>
      <c r="AB35" s="65">
        <f>_xlfn.IFNA(VLOOKUP(CONCATENATE($AC$5,$B35,$C35),VIR!$A$6:$O$129,14,FALSE),0)</f>
        <v>0</v>
      </c>
      <c r="AC35" s="65">
        <f>_xlfn.IFNA(VLOOKUP(CONCATENATE($AC$5,$B35,$C35),VIR!$A$6:$O$129,14,FALSE),0)</f>
        <v>0</v>
      </c>
      <c r="AD35" s="65" cm="1">
        <f t="array" ref="AD35">_xlfn.IFNA(VLOOKUP(CONCATENATE($AD$5,$B35,$C35),BUP30,AD36:AE47,FALSE),0)</f>
        <v>0</v>
      </c>
      <c r="AE35" s="65">
        <f>_xlfn.IFNA(VLOOKUP(CONCATENATE($AE$5,$B35,$C35),'CAP2'!$A$6:$N$135,14,FALSE),0)</f>
        <v>0</v>
      </c>
      <c r="AF35" s="65">
        <f>_xlfn.IFNA(VLOOKUP(CONCATENATE($AF$5,$B35,$C35),FEST!$A$6:$N$135,14,FALSE),0)</f>
        <v>0</v>
      </c>
      <c r="AG35" s="65">
        <f>_xlfn.IFNA(VLOOKUP(CONCATENATE($AG$5,$B35,$C35),'ESP2'!$A$6:$N$131,14,FALSE),0)</f>
        <v>0</v>
      </c>
      <c r="AH35" s="65">
        <f>_xlfn.IFNA(VLOOKUP(CONCATENATE($AG$5,$B35,$C35),'OG2'!$A$6:$N$131,14,FALSE),0)</f>
        <v>0</v>
      </c>
      <c r="AI35" s="65">
        <f>_xlfn.IFNA(VLOOKUP(CONCATENATE($AI$5,$B35,$C35),'BUN2'!$A$6:$N$134,14,FALSE),0)</f>
        <v>0</v>
      </c>
      <c r="AJ35" s="65">
        <f>_xlfn.IFNA(VLOOKUP(CONCATENATE($AJ$5,$B35,$C35),SC!$A$6:$N$135,14,FALSE),0)</f>
        <v>0</v>
      </c>
      <c r="AK35" s="65">
        <f>_xlfn.IFNA(VLOOKUP(CONCATENATE($AK$5,$B35,$C35),'MR3'!$A$6:$N$133,14,FALSE),0)</f>
        <v>0</v>
      </c>
      <c r="AL35" s="66">
        <f>_xlfn.IFNA(VLOOKUP(CONCATENATE($AK$5,$B35,$C35),BAL!$A$6:$N$133,14,FALSE),0)</f>
        <v>0</v>
      </c>
      <c r="AM35" s="66">
        <f>_xlfn.IFNA(VLOOKUP(CONCATENATE($AM$5,$B35,$C35),'ESP4'!$A$6:$N$135,14,FALSE),0)</f>
        <v>0</v>
      </c>
      <c r="AN35" s="66">
        <f>_xlfn.IFNA(VLOOKUP(CONCATENATE($AN$5,$B35,$C35),'MR2'!$A$6:$N$77,14,FALSE),0)</f>
        <v>0</v>
      </c>
      <c r="AO35" s="66">
        <f>_xlfn.IFNA(VLOOKUP(CONCATENATE($AO$5,$B35,$C35),'BUS4'!$A$6:$N$250,14,FALSE),0)</f>
        <v>0</v>
      </c>
      <c r="AP35" s="66">
        <f>_xlfn.IFNA(VLOOKUP(CONCATENATE($AP$5,$B35,$C35),'MR1'!$A$6:$N$135,14,FALSE),0)</f>
        <v>0</v>
      </c>
      <c r="AQ35" s="398"/>
      <c r="AR35" s="434">
        <f>_xlfn.IFNA(VLOOKUP(CONCATENATE($AR$5,$B35,$C35),'BUS4'!$A$6:$N$135,14,FALSE),0)</f>
        <v>0</v>
      </c>
      <c r="AS35" s="63"/>
    </row>
    <row r="36" spans="1:45" x14ac:dyDescent="0.3">
      <c r="A36" s="830"/>
      <c r="B36" s="84"/>
      <c r="C36" s="22"/>
      <c r="D36" s="22"/>
      <c r="E36" s="22"/>
      <c r="F36" s="23"/>
      <c r="G36" s="24"/>
      <c r="H36" s="192">
        <f t="shared" si="3"/>
        <v>0</v>
      </c>
      <c r="I36" s="65">
        <f t="shared" si="4"/>
        <v>0</v>
      </c>
      <c r="J36" s="671">
        <f t="shared" si="2"/>
        <v>8</v>
      </c>
      <c r="K36" s="65">
        <f>_xlfn.IFNA(VLOOKUP(CONCATENATE($K$5,$B36,$C36),'CAP1'!$A$6:$N$107,14,FALSE),0)</f>
        <v>0</v>
      </c>
      <c r="L36" s="65">
        <f>_xlfn.IFNA(VLOOKUP(CONCATENATE($L$5,$B36,$C36),'CAP1'!$A$6:$N$107,14,FALSE),0)</f>
        <v>0</v>
      </c>
      <c r="M36" s="65">
        <f>_xlfn.IFNA(VLOOKUP(CONCATENATE(M$5,$B36,$C36),WEST!$A$6:$N$107,14,FALSE),0)</f>
        <v>0</v>
      </c>
      <c r="N36" s="65">
        <f>_xlfn.IFNA(VLOOKUP(CONCATENATE($N$5,$B36,$C36),MUR!$A$6:$L$131,14,FALSE),0)</f>
        <v>0</v>
      </c>
      <c r="O36" s="65">
        <f>_xlfn.IFNA(VLOOKUP(CONCATENATE($O$5,$B36,$C36),'SER1'!$A$6:$N$110,14,FALSE),0)</f>
        <v>0</v>
      </c>
      <c r="P36" s="65">
        <f>_xlfn.IFNA(VLOOKUP(CONCATENATE($P$5,$B36,$C36),'BUS1'!$A$6:$N$135,14,FALSE),0)</f>
        <v>0</v>
      </c>
      <c r="Q36" s="65">
        <f>_xlfn.IFNA(VLOOKUP(CONCATENATE($Q$5,$B36,$C36),DARD!$A$6:$N$133,14,FALSE),0)</f>
        <v>0</v>
      </c>
      <c r="R36" s="65">
        <f>_xlfn.IFNA(VLOOKUP(CONCATENATE($R$5,$B36,$C36),'BUS2'!F41,FALSE),0)</f>
        <v>0</v>
      </c>
      <c r="S36" s="65">
        <f>_xlfn.IFNA(VLOOKUP(CONCATENATE($S$5,$B36,$C36),'OG1'!$A$6:$N$56,14,FALSE),0)</f>
        <v>0</v>
      </c>
      <c r="T36" s="65">
        <f>_xlfn.IFNA(VLOOKUP(CONCATENATE($T$5,$B36,$C36),'DRY1'!$A$6:$N$135,14,FALSE),0)</f>
        <v>0</v>
      </c>
      <c r="U36" s="65">
        <f>_xlfn.IFNA(VLOOKUP(CONCATENATE($U$5,$B36,$C36),'HO1'!$A$8:$N$135,14,FALSE),0)</f>
        <v>0</v>
      </c>
      <c r="V36" s="65">
        <f>_xlfn.IFNA(VLOOKUP(CONCATENATE($V$5,$B36,$C36),'BUS3'!$A$8:$N$135,14,FALSE),0)</f>
        <v>0</v>
      </c>
      <c r="W36" s="65">
        <f>_xlfn.IFNA(VLOOKUP(CONCATENATE($W$5,$B36,$C36),'DRY2'!$A$6:$N$169,14,FALSE),0)</f>
        <v>0</v>
      </c>
      <c r="X36" s="65">
        <f>_xlfn.IFNA(VLOOKUP(CONCATENATE($X$5,$B36,$C36),'OG2'!$A$6:$N$133,14,FALSE),0)</f>
        <v>0</v>
      </c>
      <c r="Y36" s="65">
        <f>_xlfn.IFNA(VLOOKUP(CONCATENATE($Y$5,$B36,$C36),'MR1'!$A$6:$N$133,14,FALSE),0)</f>
        <v>0</v>
      </c>
      <c r="Z36" s="65">
        <f>_xlfn.IFNA(VLOOKUP(CONCATENATE($Z$5,$B36,$C36),BEV!$A$6:$N$124,14,FALSE),0)</f>
        <v>0</v>
      </c>
      <c r="AA36" s="65">
        <f>_xlfn.IFNA(VLOOKUP(CONCATENATE($AA$5,$B36,$C36),'SER2'!$A$6:$N$135,14,FALSE),0)</f>
        <v>0</v>
      </c>
      <c r="AB36" s="65">
        <f>_xlfn.IFNA(VLOOKUP(CONCATENATE($AC$5,$B36,$C36),VIR!$A$6:$O$129,14,FALSE),0)</f>
        <v>0</v>
      </c>
      <c r="AC36" s="65">
        <f>_xlfn.IFNA(VLOOKUP(CONCATENATE($AC$5,$B36,$C36),VIR!$A$6:$O$129,14,FALSE),0)</f>
        <v>0</v>
      </c>
      <c r="AD36" s="65" cm="1">
        <f t="array" ref="AD36">_xlfn.IFNA(VLOOKUP(CONCATENATE($AD$5,$B36,$C36),BUP31,AD37:AE48,FALSE),0)</f>
        <v>0</v>
      </c>
      <c r="AE36" s="65">
        <f>_xlfn.IFNA(VLOOKUP(CONCATENATE($AE$5,$B36,$C36),'CAP2'!$A$6:$N$135,14,FALSE),0)</f>
        <v>0</v>
      </c>
      <c r="AF36" s="65">
        <f>_xlfn.IFNA(VLOOKUP(CONCATENATE($AF$5,$B36,$C36),FEST!$A$6:$N$135,14,FALSE),0)</f>
        <v>0</v>
      </c>
      <c r="AG36" s="65">
        <f>_xlfn.IFNA(VLOOKUP(CONCATENATE($AG$5,$B36,$C36),'ESP2'!$A$6:$N$131,14,FALSE),0)</f>
        <v>0</v>
      </c>
      <c r="AH36" s="65">
        <f>_xlfn.IFNA(VLOOKUP(CONCATENATE($AG$5,$B36,$C36),'OG2'!$A$6:$N$131,14,FALSE),0)</f>
        <v>0</v>
      </c>
      <c r="AI36" s="65">
        <f>_xlfn.IFNA(VLOOKUP(CONCATENATE($AI$5,$B36,$C36),'BUN2'!$A$6:$N$134,14,FALSE),0)</f>
        <v>0</v>
      </c>
      <c r="AJ36" s="65">
        <f>_xlfn.IFNA(VLOOKUP(CONCATENATE($AJ$5,$B36,$C36),SC!$A$6:$N$135,14,FALSE),0)</f>
        <v>0</v>
      </c>
      <c r="AK36" s="65">
        <f>_xlfn.IFNA(VLOOKUP(CONCATENATE($AK$5,$B36,$C36),'MR3'!$A$6:$N$133,14,FALSE),0)</f>
        <v>0</v>
      </c>
      <c r="AL36" s="66">
        <f>_xlfn.IFNA(VLOOKUP(CONCATENATE($AK$5,$B36,$C36),BAL!$A$6:$N$133,14,FALSE),0)</f>
        <v>0</v>
      </c>
      <c r="AM36" s="66">
        <f>_xlfn.IFNA(VLOOKUP(CONCATENATE($AM$5,$B36,$C36),'ESP4'!$A$6:$N$135,14,FALSE),0)</f>
        <v>0</v>
      </c>
      <c r="AN36" s="66">
        <f>_xlfn.IFNA(VLOOKUP(CONCATENATE($AN$5,$B36,$C36),'MR2'!$A$6:$N$77,14,FALSE),0)</f>
        <v>0</v>
      </c>
      <c r="AO36" s="66">
        <f>_xlfn.IFNA(VLOOKUP(CONCATENATE($AO$5,$B36,$C36),'BUS4'!$A$6:$N$250,14,FALSE),0)</f>
        <v>0</v>
      </c>
      <c r="AP36" s="66">
        <f>_xlfn.IFNA(VLOOKUP(CONCATENATE($AP$5,$B36,$C36),'MR1'!$A$6:$N$135,14,FALSE),0)</f>
        <v>0</v>
      </c>
      <c r="AQ36" s="398"/>
      <c r="AR36" s="434">
        <f>_xlfn.IFNA(VLOOKUP(CONCATENATE($AR$5,$B36,$C36),'BUS4'!$A$6:$N$135,14,FALSE),0)</f>
        <v>0</v>
      </c>
      <c r="AS36" s="63"/>
    </row>
    <row r="37" spans="1:45" x14ac:dyDescent="0.3">
      <c r="A37" s="830"/>
      <c r="B37" s="84"/>
      <c r="C37" s="22"/>
      <c r="D37" s="22"/>
      <c r="E37" s="22"/>
      <c r="F37" s="23"/>
      <c r="G37" s="24"/>
      <c r="H37" s="192">
        <f t="shared" si="3"/>
        <v>0</v>
      </c>
      <c r="I37" s="65">
        <f t="shared" si="4"/>
        <v>0</v>
      </c>
      <c r="J37" s="671">
        <f t="shared" si="2"/>
        <v>8</v>
      </c>
      <c r="K37" s="65">
        <f>_xlfn.IFNA(VLOOKUP(CONCATENATE($K$5,$B37,$C37),'CAP1'!$A$6:$N$107,14,FALSE),0)</f>
        <v>0</v>
      </c>
      <c r="L37" s="65">
        <f>_xlfn.IFNA(VLOOKUP(CONCATENATE($L$5,$B37,$C37),'CAP1'!$A$6:$N$107,14,FALSE),0)</f>
        <v>0</v>
      </c>
      <c r="M37" s="65">
        <f>_xlfn.IFNA(VLOOKUP(CONCATENATE($M$5,$B37,$C37),WEST!$A$6:$N$95,14,FALSE),0)</f>
        <v>0</v>
      </c>
      <c r="N37" s="65">
        <f>_xlfn.IFNA(VLOOKUP(CONCATENATE($N$5,$B37,$C37),MUR!$A$6:$L$131,14,FALSE),0)</f>
        <v>0</v>
      </c>
      <c r="O37" s="65">
        <f>_xlfn.IFNA(VLOOKUP(CONCATENATE($O$5,$B37,$C37),'SER1'!$A$6:$N$110,14,FALSE),0)</f>
        <v>0</v>
      </c>
      <c r="P37" s="65">
        <f>_xlfn.IFNA(VLOOKUP(CONCATENATE($P$5,$B37,$C37),'BUS1'!$A$6:$N$135,14,FALSE),0)</f>
        <v>0</v>
      </c>
      <c r="Q37" s="65">
        <f>_xlfn.IFNA(VLOOKUP(CONCATENATE($Q$5,$B37,$C37),DARD!$A$6:$N$133,14,FALSE),0)</f>
        <v>0</v>
      </c>
      <c r="R37" s="65">
        <f>_xlfn.IFNA(VLOOKUP(CONCATENATE($R$5,$B37,$C37),'BUS2'!F42,FALSE),0)</f>
        <v>0</v>
      </c>
      <c r="S37" s="65">
        <f>_xlfn.IFNA(VLOOKUP(CONCATENATE($S$5,$B37,$C37),'OG1'!$A$6:$N$56,14,FALSE),0)</f>
        <v>0</v>
      </c>
      <c r="T37" s="65">
        <f>_xlfn.IFNA(VLOOKUP(CONCATENATE($T$5,$B37,$C37),'DRY1'!$A$6:$N$135,14,FALSE),0)</f>
        <v>0</v>
      </c>
      <c r="U37" s="65">
        <f>_xlfn.IFNA(VLOOKUP(CONCATENATE($U$5,$B37,$C37),'HO1'!$A$8:$N$135,14,FALSE),0)</f>
        <v>0</v>
      </c>
      <c r="V37" s="65">
        <f>_xlfn.IFNA(VLOOKUP(CONCATENATE($V$5,$B37,$C37),'BUS3'!$A$8:$N$135,14,FALSE),0)</f>
        <v>0</v>
      </c>
      <c r="W37" s="65">
        <f>_xlfn.IFNA(VLOOKUP(CONCATENATE($W$5,$B37,$C37),'DRY2'!$A$6:$N$169,14,FALSE),0)</f>
        <v>0</v>
      </c>
      <c r="X37" s="65">
        <f>_xlfn.IFNA(VLOOKUP(CONCATENATE($X$5,$B37,$C37),'OG2'!$A$6:$N$133,14,FALSE),0)</f>
        <v>0</v>
      </c>
      <c r="Y37" s="65">
        <f>_xlfn.IFNA(VLOOKUP(CONCATENATE($Y$5,$B37,$C37),'MR1'!$A$6:$N$133,14,FALSE),0)</f>
        <v>0</v>
      </c>
      <c r="Z37" s="65">
        <f>_xlfn.IFNA(VLOOKUP(CONCATENATE($Z$5,$B37,$C37),BEV!$A$6:$N$124,14,FALSE),0)</f>
        <v>0</v>
      </c>
      <c r="AA37" s="65">
        <f>_xlfn.IFNA(VLOOKUP(CONCATENATE($AA$5,$B37,$C37),'SER2'!$A$6:$N$135,14,FALSE),0)</f>
        <v>0</v>
      </c>
      <c r="AB37" s="65">
        <f>_xlfn.IFNA(VLOOKUP(CONCATENATE($AC$5,$B37,$C37),VIR!$A$6:$O$129,14,FALSE),0)</f>
        <v>0</v>
      </c>
      <c r="AC37" s="65">
        <f>_xlfn.IFNA(VLOOKUP(CONCATENATE($AC$5,$B37,$C37),VIR!$A$6:$O$129,14,FALSE),0)</f>
        <v>0</v>
      </c>
      <c r="AD37" s="65" cm="1">
        <f t="array" ref="AD37">_xlfn.IFNA(VLOOKUP(CONCATENATE($AD$5,$B37,$C37),BUP32,AD38:AE49,FALSE),0)</f>
        <v>0</v>
      </c>
      <c r="AE37" s="65">
        <f>_xlfn.IFNA(VLOOKUP(CONCATENATE($AE$5,$B37,$C37),'CAP2'!$A$6:$N$135,14,FALSE),0)</f>
        <v>0</v>
      </c>
      <c r="AF37" s="65">
        <f>_xlfn.IFNA(VLOOKUP(CONCATENATE($AF$5,$B37,$C37),FEST!$A$6:$N$135,14,FALSE),0)</f>
        <v>0</v>
      </c>
      <c r="AG37" s="65">
        <f>_xlfn.IFNA(VLOOKUP(CONCATENATE($AG$5,$B37,$C37),'ESP2'!$A$6:$N$131,14,FALSE),0)</f>
        <v>0</v>
      </c>
      <c r="AH37" s="65">
        <f>_xlfn.IFNA(VLOOKUP(CONCATENATE($AG$5,$B37,$C37),'OG2'!$A$6:$N$131,14,FALSE),0)</f>
        <v>0</v>
      </c>
      <c r="AI37" s="65">
        <f>_xlfn.IFNA(VLOOKUP(CONCATENATE($AI$5,$B37,$C37),'BUN2'!$A$6:$N$134,14,FALSE),0)</f>
        <v>0</v>
      </c>
      <c r="AJ37" s="65">
        <f>_xlfn.IFNA(VLOOKUP(CONCATENATE($AJ$5,$B37,$C37),SC!$A$6:$N$135,14,FALSE),0)</f>
        <v>0</v>
      </c>
      <c r="AK37" s="65">
        <f>_xlfn.IFNA(VLOOKUP(CONCATENATE($AK$5,$B37,$C37),'MR3'!$A$6:$N$133,14,FALSE),0)</f>
        <v>0</v>
      </c>
      <c r="AL37" s="66">
        <f>_xlfn.IFNA(VLOOKUP(CONCATENATE($AK$5,$B37,$C37),BAL!$A$6:$N$133,14,FALSE),0)</f>
        <v>0</v>
      </c>
      <c r="AM37" s="66">
        <f>_xlfn.IFNA(VLOOKUP(CONCATENATE($AM$5,$B37,$C37),'ESP4'!$A$6:$N$135,14,FALSE),0)</f>
        <v>0</v>
      </c>
      <c r="AN37" s="66">
        <f>_xlfn.IFNA(VLOOKUP(CONCATENATE($AN$5,$B37,$C37),'MR2'!$A$6:$N$77,14,FALSE),0)</f>
        <v>0</v>
      </c>
      <c r="AO37" s="66">
        <f>_xlfn.IFNA(VLOOKUP(CONCATENATE($AO$5,$B37,$C37),'BUS4'!$A$6:$N$250,14,FALSE),0)</f>
        <v>0</v>
      </c>
      <c r="AP37" s="66"/>
      <c r="AQ37" s="398"/>
      <c r="AR37" s="434"/>
      <c r="AS37" s="63"/>
    </row>
    <row r="38" spans="1:45" x14ac:dyDescent="0.3">
      <c r="A38" s="830"/>
      <c r="B38" s="84"/>
      <c r="C38" s="22"/>
      <c r="D38" s="22"/>
      <c r="E38" s="22"/>
      <c r="F38" s="23"/>
      <c r="G38" s="24"/>
      <c r="H38" s="192">
        <f t="shared" si="3"/>
        <v>0</v>
      </c>
      <c r="I38" s="65">
        <f t="shared" si="4"/>
        <v>0</v>
      </c>
      <c r="J38" s="671">
        <f t="shared" ref="J38:J58" si="5">RANK(I38,$I$6:$I$71)</f>
        <v>8</v>
      </c>
      <c r="K38" s="65">
        <f>_xlfn.IFNA(VLOOKUP(CONCATENATE($K$5,$B38,$C38),'CAP1'!$A$6:$N$107,14,FALSE),0)</f>
        <v>0</v>
      </c>
      <c r="L38" s="65">
        <f>_xlfn.IFNA(VLOOKUP(CONCATENATE($L$5,$B38,$C38),'CAP1'!$A$6:$N$107,14,FALSE),0)</f>
        <v>0</v>
      </c>
      <c r="M38" s="65">
        <f>_xlfn.IFNA(VLOOKUP(CONCATENATE($M$5,$B38,$C38),WEST!$A$6:$N$95,14,FALSE),0)</f>
        <v>0</v>
      </c>
      <c r="N38" s="65">
        <f>_xlfn.IFNA(VLOOKUP(CONCATENATE($N$5,$B38,$C38),MUR!$A$6:$L$131,14,FALSE),0)</f>
        <v>0</v>
      </c>
      <c r="O38" s="65">
        <f>_xlfn.IFNA(VLOOKUP(CONCATENATE($O$5,$B38,$C38),'SER1'!$A$6:$N$110,14,FALSE),0)</f>
        <v>0</v>
      </c>
      <c r="P38" s="65">
        <f>_xlfn.IFNA(VLOOKUP(CONCATENATE($P$5,$B38,$C38),'BUS1'!$A$6:$N$135,14,FALSE),0)</f>
        <v>0</v>
      </c>
      <c r="Q38" s="65">
        <f>_xlfn.IFNA(VLOOKUP(CONCATENATE($Q$5,$B38,$C38),DARD!$A$6:$N$133,14,FALSE),0)</f>
        <v>0</v>
      </c>
      <c r="R38" s="65">
        <f>_xlfn.IFNA(VLOOKUP(CONCATENATE($R$5,$B38,$C38),'BUS2'!F43,FALSE),0)</f>
        <v>0</v>
      </c>
      <c r="S38" s="65">
        <f>_xlfn.IFNA(VLOOKUP(CONCATENATE($S$5,$B38,$C38),'OG1'!$A$6:$N$56,14,FALSE),0)</f>
        <v>0</v>
      </c>
      <c r="T38" s="65">
        <f>_xlfn.IFNA(VLOOKUP(CONCATENATE($T$5,$B38,$C38),'DRY1'!$A$6:$N$135,14,FALSE),0)</f>
        <v>0</v>
      </c>
      <c r="U38" s="65">
        <f>_xlfn.IFNA(VLOOKUP(CONCATENATE($U$5,$B38,$C38),'HO1'!$A$8:$N$135,14,FALSE),0)</f>
        <v>0</v>
      </c>
      <c r="V38" s="65">
        <f>_xlfn.IFNA(VLOOKUP(CONCATENATE($V$5,$B38,$C38),'BUS3'!$A$8:$N$135,14,FALSE),0)</f>
        <v>0</v>
      </c>
      <c r="W38" s="65">
        <f>_xlfn.IFNA(VLOOKUP(CONCATENATE($W$5,$B38,$C38),'DRY2'!$A$6:$N$169,14,FALSE),0)</f>
        <v>0</v>
      </c>
      <c r="X38" s="65">
        <f>_xlfn.IFNA(VLOOKUP(CONCATENATE($X$5,$B38,$C38),'OG2'!$A$6:$N$133,14,FALSE),0)</f>
        <v>0</v>
      </c>
      <c r="Y38" s="65">
        <f>_xlfn.IFNA(VLOOKUP(CONCATENATE($Y$5,$B38,$C38),'MR1'!$A$6:$N$133,14,FALSE),0)</f>
        <v>0</v>
      </c>
      <c r="Z38" s="65">
        <f>_xlfn.IFNA(VLOOKUP(CONCATENATE($Z$5,$B38,$C38),BEV!$A$6:$N$124,14,FALSE),0)</f>
        <v>0</v>
      </c>
      <c r="AA38" s="65">
        <f>_xlfn.IFNA(VLOOKUP(CONCATENATE($AA$5,$B38,$C38),'SER2'!$A$6:$N$135,14,FALSE),0)</f>
        <v>0</v>
      </c>
      <c r="AB38" s="65">
        <f>_xlfn.IFNA(VLOOKUP(CONCATENATE($AC$5,$B38,$C38),VIR!$A$6:$O$129,14,FALSE),0)</f>
        <v>0</v>
      </c>
      <c r="AC38" s="65">
        <f>_xlfn.IFNA(VLOOKUP(CONCATENATE($AC$5,$B38,$C38),VIR!$A$6:$O$129,14,FALSE),0)</f>
        <v>0</v>
      </c>
      <c r="AD38" s="65" cm="1">
        <f t="array" ref="AD38">_xlfn.IFNA(VLOOKUP(CONCATENATE($AD$5,$B38,$C38),BUP33,AD39:AE50,FALSE),0)</f>
        <v>0</v>
      </c>
      <c r="AE38" s="65">
        <f>_xlfn.IFNA(VLOOKUP(CONCATENATE($AE$5,$B38,$C38),'CAP2'!$A$6:$N$135,14,FALSE),0)</f>
        <v>0</v>
      </c>
      <c r="AF38" s="65">
        <f>_xlfn.IFNA(VLOOKUP(CONCATENATE($AF$5,$B38,$C38),FEST!$A$6:$N$135,14,FALSE),0)</f>
        <v>0</v>
      </c>
      <c r="AG38" s="65">
        <f>_xlfn.IFNA(VLOOKUP(CONCATENATE($AG$5,$B38,$C38),'ESP2'!$A$6:$N$131,14,FALSE),0)</f>
        <v>0</v>
      </c>
      <c r="AH38" s="65">
        <f>_xlfn.IFNA(VLOOKUP(CONCATENATE($AG$5,$B38,$C38),'OG2'!$A$6:$N$131,14,FALSE),0)</f>
        <v>0</v>
      </c>
      <c r="AI38" s="65">
        <f>_xlfn.IFNA(VLOOKUP(CONCATENATE($AI$5,$B38,$C38),'BUN2'!$A$6:$N$134,14,FALSE),0)</f>
        <v>0</v>
      </c>
      <c r="AJ38" s="65">
        <f>_xlfn.IFNA(VLOOKUP(CONCATENATE($AJ$5,$B38,$C38),SC!$A$6:$N$135,14,FALSE),0)</f>
        <v>0</v>
      </c>
      <c r="AK38" s="65">
        <f>_xlfn.IFNA(VLOOKUP(CONCATENATE($AK$5,$B38,$C38),'MR3'!$A$6:$N$133,14,FALSE),0)</f>
        <v>0</v>
      </c>
      <c r="AL38" s="66">
        <f>_xlfn.IFNA(VLOOKUP(CONCATENATE($AK$5,$B38,$C38),BAL!$A$6:$N$133,14,FALSE),0)</f>
        <v>0</v>
      </c>
      <c r="AM38" s="66">
        <f>_xlfn.IFNA(VLOOKUP(CONCATENATE($AM$5,$B38,$C38),'ESP4'!$A$6:$N$135,14,FALSE),0)</f>
        <v>0</v>
      </c>
      <c r="AN38" s="66">
        <f>_xlfn.IFNA(VLOOKUP(CONCATENATE($AN$5,$B38,$C38),'MR2'!$A$6:$N$77,14,FALSE),0)</f>
        <v>0</v>
      </c>
      <c r="AO38" s="66">
        <f>_xlfn.IFNA(VLOOKUP(CONCATENATE($AO$5,$B38,$C38),'BUS4'!$A$6:$N$250,14,FALSE),0)</f>
        <v>0</v>
      </c>
      <c r="AP38" s="66"/>
      <c r="AQ38" s="398"/>
      <c r="AR38" s="434"/>
      <c r="AS38" s="63"/>
    </row>
    <row r="39" spans="1:45" x14ac:dyDescent="0.3">
      <c r="A39" s="830"/>
      <c r="B39" s="84"/>
      <c r="C39" s="22"/>
      <c r="D39" s="22"/>
      <c r="E39" s="22"/>
      <c r="F39" s="23"/>
      <c r="G39" s="24"/>
      <c r="H39" s="192">
        <f t="shared" si="3"/>
        <v>0</v>
      </c>
      <c r="I39" s="65">
        <f t="shared" si="4"/>
        <v>0</v>
      </c>
      <c r="J39" s="671">
        <f t="shared" si="5"/>
        <v>8</v>
      </c>
      <c r="K39" s="65">
        <f>_xlfn.IFNA(VLOOKUP(CONCATENATE($K$5,$B39,$C39),'CAP1'!$A$6:$N$107,14,FALSE),0)</f>
        <v>0</v>
      </c>
      <c r="L39" s="65">
        <f>_xlfn.IFNA(VLOOKUP(CONCATENATE($L$5,$B39,$C39),'CAP1'!$A$6:$N$107,14,FALSE),0)</f>
        <v>0</v>
      </c>
      <c r="M39" s="65">
        <f>_xlfn.IFNA(VLOOKUP(CONCATENATE($M$5,$B39,$C39),WEST!$A$6:$N$95,14,FALSE),0)</f>
        <v>0</v>
      </c>
      <c r="N39" s="65">
        <f>_xlfn.IFNA(VLOOKUP(CONCATENATE($N$5,$B39,$C39),MUR!$A$6:$L$131,14,FALSE),0)</f>
        <v>0</v>
      </c>
      <c r="O39" s="65">
        <f>_xlfn.IFNA(VLOOKUP(CONCATENATE($O$5,$B39,$C39),'SER1'!$A$6:$N$110,14,FALSE),0)</f>
        <v>0</v>
      </c>
      <c r="P39" s="65">
        <f>_xlfn.IFNA(VLOOKUP(CONCATENATE($P$5,$B39,$C39),'BUS1'!$A$6:$N$135,14,FALSE),0)</f>
        <v>0</v>
      </c>
      <c r="Q39" s="65">
        <f>_xlfn.IFNA(VLOOKUP(CONCATENATE($Q$5,$B39,$C39),DARD!$A$6:$N$133,14,FALSE),0)</f>
        <v>0</v>
      </c>
      <c r="R39" s="65">
        <f>_xlfn.IFNA(VLOOKUP(CONCATENATE($R$5,$B39,$C39),'BUS2'!F44,FALSE),0)</f>
        <v>0</v>
      </c>
      <c r="S39" s="65">
        <f>_xlfn.IFNA(VLOOKUP(CONCATENATE($S$5,$B39,$C39),'OG1'!$A$6:$N$56,14,FALSE),0)</f>
        <v>0</v>
      </c>
      <c r="T39" s="65">
        <f>_xlfn.IFNA(VLOOKUP(CONCATENATE($T$5,$B39,$C39),'DRY1'!$A$6:$N$135,14,FALSE),0)</f>
        <v>0</v>
      </c>
      <c r="U39" s="65">
        <f>_xlfn.IFNA(VLOOKUP(CONCATENATE($U$5,$B39,$C39),'HO1'!$A$8:$N$135,14,FALSE),0)</f>
        <v>0</v>
      </c>
      <c r="V39" s="65">
        <f>_xlfn.IFNA(VLOOKUP(CONCATENATE($V$5,$B39,$C39),'BUS3'!$A$8:$N$135,14,FALSE),0)</f>
        <v>0</v>
      </c>
      <c r="W39" s="65">
        <f>_xlfn.IFNA(VLOOKUP(CONCATENATE($W$5,$B39,$C39),'DRY2'!$A$6:$N$169,14,FALSE),0)</f>
        <v>0</v>
      </c>
      <c r="X39" s="65">
        <f>_xlfn.IFNA(VLOOKUP(CONCATENATE($X$5,$B39,$C39),'OG2'!$A$6:$N$133,14,FALSE),0)</f>
        <v>0</v>
      </c>
      <c r="Y39" s="65">
        <f>_xlfn.IFNA(VLOOKUP(CONCATENATE($Y$5,$B39,$C39),'MR1'!$A$6:$N$133,14,FALSE),0)</f>
        <v>0</v>
      </c>
      <c r="Z39" s="65">
        <f>_xlfn.IFNA(VLOOKUP(CONCATENATE($Z$5,$B39,$C39),BEV!$A$6:$N$124,14,FALSE),0)</f>
        <v>0</v>
      </c>
      <c r="AA39" s="65">
        <f>_xlfn.IFNA(VLOOKUP(CONCATENATE($AA$5,$B39,$C39),'SER2'!$A$6:$N$135,14,FALSE),0)</f>
        <v>0</v>
      </c>
      <c r="AB39" s="65">
        <f>_xlfn.IFNA(VLOOKUP(CONCATENATE($AC$5,$B39,$C39),VIR!$A$6:$O$129,14,FALSE),0)</f>
        <v>0</v>
      </c>
      <c r="AC39" s="65">
        <f>_xlfn.IFNA(VLOOKUP(CONCATENATE($AC$5,$B39,$C39),VIR!$A$6:$O$129,14,FALSE),0)</f>
        <v>0</v>
      </c>
      <c r="AD39" s="65" cm="1">
        <f t="array" ref="AD39">_xlfn.IFNA(VLOOKUP(CONCATENATE($AD$5,$B39,$C39),BUP34,AD40:AE51,FALSE),0)</f>
        <v>0</v>
      </c>
      <c r="AE39" s="65">
        <f>_xlfn.IFNA(VLOOKUP(CONCATENATE($AE$5,$B39,$C39),'CAP2'!$A$6:$N$135,14,FALSE),0)</f>
        <v>0</v>
      </c>
      <c r="AF39" s="65">
        <f>_xlfn.IFNA(VLOOKUP(CONCATENATE($AF$5,$B39,$C39),FEST!$A$6:$N$135,14,FALSE),0)</f>
        <v>0</v>
      </c>
      <c r="AG39" s="65">
        <f>_xlfn.IFNA(VLOOKUP(CONCATENATE($AG$5,$B39,$C39),'ESP2'!$A$6:$N$131,14,FALSE),0)</f>
        <v>0</v>
      </c>
      <c r="AH39" s="65">
        <f>_xlfn.IFNA(VLOOKUP(CONCATENATE($AG$5,$B39,$C39),'OG2'!$A$6:$N$131,14,FALSE),0)</f>
        <v>0</v>
      </c>
      <c r="AI39" s="65">
        <f>_xlfn.IFNA(VLOOKUP(CONCATENATE($AI$5,$B39,$C39),'BUN2'!$A$6:$N$134,14,FALSE),0)</f>
        <v>0</v>
      </c>
      <c r="AJ39" s="65">
        <f>_xlfn.IFNA(VLOOKUP(CONCATENATE($AJ$5,$B39,$C39),SC!$A$6:$N$135,14,FALSE),0)</f>
        <v>0</v>
      </c>
      <c r="AK39" s="65">
        <f>_xlfn.IFNA(VLOOKUP(CONCATENATE($AK$5,$B39,$C39),'MR3'!$A$6:$N$133,14,FALSE),0)</f>
        <v>0</v>
      </c>
      <c r="AL39" s="66">
        <f>_xlfn.IFNA(VLOOKUP(CONCATENATE($AK$5,$B39,$C39),BAL!$A$6:$N$133,14,FALSE),0)</f>
        <v>0</v>
      </c>
      <c r="AM39" s="66">
        <f>_xlfn.IFNA(VLOOKUP(CONCATENATE($AM$5,$B39,$C39),'ESP4'!$A$6:$N$135,14,FALSE),0)</f>
        <v>0</v>
      </c>
      <c r="AN39" s="66">
        <f>_xlfn.IFNA(VLOOKUP(CONCATENATE($AN$5,$B39,$C39),'MR2'!$A$6:$N$77,14,FALSE),0)</f>
        <v>0</v>
      </c>
      <c r="AO39" s="66">
        <f>_xlfn.IFNA(VLOOKUP(CONCATENATE($AO$5,$B39,$C39),'BUS4'!$A$6:$N$250,14,FALSE),0)</f>
        <v>0</v>
      </c>
      <c r="AP39" s="66"/>
      <c r="AQ39" s="398"/>
      <c r="AR39" s="434"/>
      <c r="AS39" s="63"/>
    </row>
    <row r="40" spans="1:45" x14ac:dyDescent="0.3">
      <c r="A40" s="830"/>
      <c r="B40" s="84"/>
      <c r="C40" s="22"/>
      <c r="D40" s="22"/>
      <c r="E40" s="22"/>
      <c r="F40" s="23"/>
      <c r="G40" s="24"/>
      <c r="H40" s="192">
        <f t="shared" si="3"/>
        <v>0</v>
      </c>
      <c r="I40" s="65">
        <f t="shared" si="4"/>
        <v>0</v>
      </c>
      <c r="J40" s="671">
        <f t="shared" si="5"/>
        <v>8</v>
      </c>
      <c r="K40" s="65">
        <f>_xlfn.IFNA(VLOOKUP(CONCATENATE($K$5,$B40,$C40),'CAP1'!$A$6:$N$107,14,FALSE),0)</f>
        <v>0</v>
      </c>
      <c r="L40" s="65">
        <f>_xlfn.IFNA(VLOOKUP(CONCATENATE($L$5,$B40,$C40),'CAP1'!$A$6:$N$107,14,FALSE),0)</f>
        <v>0</v>
      </c>
      <c r="M40" s="65">
        <f>_xlfn.IFNA(VLOOKUP(CONCATENATE($M$5,$B40,$C40),WEST!$A$6:$N$95,14,FALSE),0)</f>
        <v>0</v>
      </c>
      <c r="N40" s="65">
        <f>_xlfn.IFNA(VLOOKUP(CONCATENATE($N$5,$B40,$C40),MUR!$A$6:$L$131,14,FALSE),0)</f>
        <v>0</v>
      </c>
      <c r="O40" s="65">
        <f>_xlfn.IFNA(VLOOKUP(CONCATENATE($O$5,$B40,$C40),'SER1'!$A$6:$N$110,14,FALSE),0)</f>
        <v>0</v>
      </c>
      <c r="P40" s="65">
        <f>_xlfn.IFNA(VLOOKUP(CONCATENATE($P$5,$B40,$C40),'BUS1'!$A$6:$N$135,14,FALSE),0)</f>
        <v>0</v>
      </c>
      <c r="Q40" s="65">
        <f>_xlfn.IFNA(VLOOKUP(CONCATENATE($Q$5,$B40,$C40),DARD!$A$6:$N$133,14,FALSE),0)</f>
        <v>0</v>
      </c>
      <c r="R40" s="65">
        <f>_xlfn.IFNA(VLOOKUP(CONCATENATE($R$5,$B40,$C40),'BUS2'!F45,FALSE),0)</f>
        <v>0</v>
      </c>
      <c r="S40" s="65">
        <f>_xlfn.IFNA(VLOOKUP(CONCATENATE($S$5,$B40,$C40),'OG1'!$A$6:$N$56,14,FALSE),0)</f>
        <v>0</v>
      </c>
      <c r="T40" s="65">
        <f>_xlfn.IFNA(VLOOKUP(CONCATENATE($T$5,$B40,$C40),'DRY1'!$A$6:$N$135,14,FALSE),0)</f>
        <v>0</v>
      </c>
      <c r="U40" s="65">
        <f>_xlfn.IFNA(VLOOKUP(CONCATENATE($U$5,$B40,$C40),'HO1'!$A$8:$N$135,14,FALSE),0)</f>
        <v>0</v>
      </c>
      <c r="V40" s="65">
        <f>_xlfn.IFNA(VLOOKUP(CONCATENATE($V$5,$B40,$C40),'BUS3'!$A$8:$N$135,14,FALSE),0)</f>
        <v>0</v>
      </c>
      <c r="W40" s="65">
        <f>_xlfn.IFNA(VLOOKUP(CONCATENATE($W$5,$B40,$C40),'DRY2'!$A$6:$N$169,14,FALSE),0)</f>
        <v>0</v>
      </c>
      <c r="X40" s="65">
        <f>_xlfn.IFNA(VLOOKUP(CONCATENATE($X$5,$B40,$C40),'OG2'!$A$6:$N$133,14,FALSE),0)</f>
        <v>0</v>
      </c>
      <c r="Y40" s="65">
        <f>_xlfn.IFNA(VLOOKUP(CONCATENATE($Y$5,$B40,$C40),'MR1'!$A$6:$N$133,14,FALSE),0)</f>
        <v>0</v>
      </c>
      <c r="Z40" s="65">
        <f>_xlfn.IFNA(VLOOKUP(CONCATENATE($Z$5,$B40,$C40),BEV!$A$6:$N$124,14,FALSE),0)</f>
        <v>0</v>
      </c>
      <c r="AA40" s="65">
        <f>_xlfn.IFNA(VLOOKUP(CONCATENATE($AA$5,$B40,$C40),'SER2'!$A$6:$N$135,14,FALSE),0)</f>
        <v>0</v>
      </c>
      <c r="AB40" s="65">
        <f>_xlfn.IFNA(VLOOKUP(CONCATENATE($AC$5,$B40,$C40),VIR!$A$6:$O$129,14,FALSE),0)</f>
        <v>0</v>
      </c>
      <c r="AC40" s="65">
        <f>_xlfn.IFNA(VLOOKUP(CONCATENATE($AC$5,$B40,$C40),VIR!$A$6:$O$129,14,FALSE),0)</f>
        <v>0</v>
      </c>
      <c r="AD40" s="65" cm="1">
        <f t="array" ref="AD40">_xlfn.IFNA(VLOOKUP(CONCATENATE($AD$5,$B40,$C40),BUP35,AD41:AE52,FALSE),0)</f>
        <v>0</v>
      </c>
      <c r="AE40" s="65">
        <f>_xlfn.IFNA(VLOOKUP(CONCATENATE($AE$5,$B40,$C40),'CAP2'!$A$6:$N$135,14,FALSE),0)</f>
        <v>0</v>
      </c>
      <c r="AF40" s="65">
        <f>_xlfn.IFNA(VLOOKUP(CONCATENATE($AF$5,$B40,$C40),FEST!$A$6:$N$135,14,FALSE),0)</f>
        <v>0</v>
      </c>
      <c r="AG40" s="65">
        <f>_xlfn.IFNA(VLOOKUP(CONCATENATE($AG$5,$B40,$C40),'ESP2'!$A$6:$N$131,14,FALSE),0)</f>
        <v>0</v>
      </c>
      <c r="AH40" s="65">
        <f>_xlfn.IFNA(VLOOKUP(CONCATENATE($AG$5,$B40,$C40),'OG2'!$A$6:$N$131,14,FALSE),0)</f>
        <v>0</v>
      </c>
      <c r="AI40" s="65">
        <f>_xlfn.IFNA(VLOOKUP(CONCATENATE($AI$5,$B40,$C40),'BUN2'!$A$6:$N$134,14,FALSE),0)</f>
        <v>0</v>
      </c>
      <c r="AJ40" s="65">
        <f>_xlfn.IFNA(VLOOKUP(CONCATENATE($AJ$5,$B40,$C40),SC!$A$6:$N$135,14,FALSE),0)</f>
        <v>0</v>
      </c>
      <c r="AK40" s="65">
        <f>_xlfn.IFNA(VLOOKUP(CONCATENATE($AK$5,$B40,$C40),'MR3'!$A$6:$N$133,14,FALSE),0)</f>
        <v>0</v>
      </c>
      <c r="AL40" s="66">
        <f>_xlfn.IFNA(VLOOKUP(CONCATENATE($AK$5,$B40,$C40),BAL!$A$6:$N$133,14,FALSE),0)</f>
        <v>0</v>
      </c>
      <c r="AM40" s="66">
        <f>_xlfn.IFNA(VLOOKUP(CONCATENATE($AM$5,$B40,$C40),'ESP4'!$A$6:$N$135,14,FALSE),0)</f>
        <v>0</v>
      </c>
      <c r="AN40" s="66">
        <f>_xlfn.IFNA(VLOOKUP(CONCATENATE($AN$5,$B40,$C40),'MR2'!$A$6:$N$77,14,FALSE),0)</f>
        <v>0</v>
      </c>
      <c r="AO40" s="66">
        <f>_xlfn.IFNA(VLOOKUP(CONCATENATE($AO$5,$B40,$C40),'BUS4'!$A$6:$N$250,14,FALSE),0)</f>
        <v>0</v>
      </c>
      <c r="AP40" s="66"/>
      <c r="AQ40" s="398"/>
      <c r="AR40" s="434"/>
      <c r="AS40" s="63"/>
    </row>
    <row r="41" spans="1:45" x14ac:dyDescent="0.3">
      <c r="A41" s="830"/>
      <c r="B41" s="84"/>
      <c r="C41" s="22"/>
      <c r="D41" s="22"/>
      <c r="E41" s="22"/>
      <c r="F41" s="23"/>
      <c r="G41" s="24"/>
      <c r="H41" s="192">
        <f t="shared" si="3"/>
        <v>0</v>
      </c>
      <c r="I41" s="65">
        <f t="shared" si="4"/>
        <v>0</v>
      </c>
      <c r="J41" s="671">
        <f t="shared" si="5"/>
        <v>8</v>
      </c>
      <c r="K41" s="65">
        <f>_xlfn.IFNA(VLOOKUP(CONCATENATE($K$5,$B41,$C41),'CAP1'!$A$6:$N$107,14,FALSE),0)</f>
        <v>0</v>
      </c>
      <c r="L41" s="65">
        <f>_xlfn.IFNA(VLOOKUP(CONCATENATE($L$5,$B41,$C41),'CAP1'!$A$6:$N$107,14,FALSE),0)</f>
        <v>0</v>
      </c>
      <c r="M41" s="65">
        <f>_xlfn.IFNA(VLOOKUP(CONCATENATE($M$5,$B41,$C41),WEST!$A$6:$N$95,14,FALSE),0)</f>
        <v>0</v>
      </c>
      <c r="N41" s="65">
        <f>_xlfn.IFNA(VLOOKUP(CONCATENATE($N$5,$B41,$C41),MUR!$A$6:$L$131,14,FALSE),0)</f>
        <v>0</v>
      </c>
      <c r="O41" s="65">
        <f>_xlfn.IFNA(VLOOKUP(CONCATENATE($O$5,$B41,$C41),'SER1'!$A$6:$N$110,14,FALSE),0)</f>
        <v>0</v>
      </c>
      <c r="P41" s="65">
        <f>_xlfn.IFNA(VLOOKUP(CONCATENATE($P$5,$B41,$C41),'BUS1'!$A$6:$N$135,14,FALSE),0)</f>
        <v>0</v>
      </c>
      <c r="Q41" s="65">
        <f>_xlfn.IFNA(VLOOKUP(CONCATENATE($Q$5,$B41,$C41),DARD!$A$6:$N$133,14,FALSE),0)</f>
        <v>0</v>
      </c>
      <c r="R41" s="65">
        <f>_xlfn.IFNA(VLOOKUP(CONCATENATE($R$5,$B41,$C41),'BUS2'!F46,FALSE),0)</f>
        <v>0</v>
      </c>
      <c r="S41" s="65">
        <f>_xlfn.IFNA(VLOOKUP(CONCATENATE($S$5,$B41,$C41),'OG1'!$A$6:$N$56,14,FALSE),0)</f>
        <v>0</v>
      </c>
      <c r="T41" s="65">
        <f>_xlfn.IFNA(VLOOKUP(CONCATENATE($T$5,$B41,$C41),'DRY1'!$A$6:$N$135,14,FALSE),0)</f>
        <v>0</v>
      </c>
      <c r="U41" s="65">
        <f>_xlfn.IFNA(VLOOKUP(CONCATENATE($U$5,$B41,$C41),'HO1'!$A$8:$N$135,14,FALSE),0)</f>
        <v>0</v>
      </c>
      <c r="V41" s="65">
        <f>_xlfn.IFNA(VLOOKUP(CONCATENATE($V$5,$B41,$C41),'BUS3'!$A$8:$N$135,14,FALSE),0)</f>
        <v>0</v>
      </c>
      <c r="W41" s="65">
        <f>_xlfn.IFNA(VLOOKUP(CONCATENATE($W$5,$B41,$C41),'DRY2'!$A$6:$N$169,14,FALSE),0)</f>
        <v>0</v>
      </c>
      <c r="X41" s="65">
        <f>_xlfn.IFNA(VLOOKUP(CONCATENATE($X$5,$B41,$C41),'OG2'!$A$6:$N$133,14,FALSE),0)</f>
        <v>0</v>
      </c>
      <c r="Y41" s="65">
        <f>_xlfn.IFNA(VLOOKUP(CONCATENATE($Y$5,$B41,$C41),'MR1'!$A$6:$N$133,14,FALSE),0)</f>
        <v>0</v>
      </c>
      <c r="Z41" s="65">
        <f>_xlfn.IFNA(VLOOKUP(CONCATENATE($Z$5,$B41,$C41),BEV!$A$6:$N$124,14,FALSE),0)</f>
        <v>0</v>
      </c>
      <c r="AA41" s="65">
        <f>_xlfn.IFNA(VLOOKUP(CONCATENATE($AA$5,$B41,$C41),'SER2'!$A$6:$N$135,14,FALSE),0)</f>
        <v>0</v>
      </c>
      <c r="AB41" s="65">
        <f>_xlfn.IFNA(VLOOKUP(CONCATENATE($AC$5,$B41,$C41),VIR!$A$6:$O$129,14,FALSE),0)</f>
        <v>0</v>
      </c>
      <c r="AC41" s="65">
        <f>_xlfn.IFNA(VLOOKUP(CONCATENATE($AC$5,$B41,$C41),VIR!$A$6:$O$129,14,FALSE),0)</f>
        <v>0</v>
      </c>
      <c r="AD41" s="65" cm="1">
        <f t="array" ref="AD41">_xlfn.IFNA(VLOOKUP(CONCATENATE($AD$5,$B41,$C41),BUP36,AD42:AE53,FALSE),0)</f>
        <v>0</v>
      </c>
      <c r="AE41" s="65">
        <f>_xlfn.IFNA(VLOOKUP(CONCATENATE($AE$5,$B41,$C41),'CAP2'!$A$6:$N$135,14,FALSE),0)</f>
        <v>0</v>
      </c>
      <c r="AF41" s="65">
        <f>_xlfn.IFNA(VLOOKUP(CONCATENATE($AF$5,$B41,$C41),FEST!$A$6:$N$135,14,FALSE),0)</f>
        <v>0</v>
      </c>
      <c r="AG41" s="65">
        <f>_xlfn.IFNA(VLOOKUP(CONCATENATE($AG$5,$B41,$C41),'ESP2'!$A$6:$N$131,14,FALSE),0)</f>
        <v>0</v>
      </c>
      <c r="AH41" s="65">
        <f>_xlfn.IFNA(VLOOKUP(CONCATENATE($AG$5,$B41,$C41),'OG2'!$A$6:$N$131,14,FALSE),0)</f>
        <v>0</v>
      </c>
      <c r="AI41" s="65">
        <f>_xlfn.IFNA(VLOOKUP(CONCATENATE($AI$5,$B41,$C41),'BUN2'!$A$6:$N$134,14,FALSE),0)</f>
        <v>0</v>
      </c>
      <c r="AJ41" s="65">
        <f>_xlfn.IFNA(VLOOKUP(CONCATENATE($AJ$5,$B41,$C41),SC!$A$6:$N$135,14,FALSE),0)</f>
        <v>0</v>
      </c>
      <c r="AK41" s="65">
        <f>_xlfn.IFNA(VLOOKUP(CONCATENATE($AK$5,$B41,$C41),'MR3'!$A$6:$N$133,14,FALSE),0)</f>
        <v>0</v>
      </c>
      <c r="AL41" s="66">
        <f>_xlfn.IFNA(VLOOKUP(CONCATENATE($AK$5,$B41,$C41),BAL!$A$6:$N$133,14,FALSE),0)</f>
        <v>0</v>
      </c>
      <c r="AM41" s="66">
        <f>_xlfn.IFNA(VLOOKUP(CONCATENATE($AM$5,$B41,$C41),'ESP4'!$A$6:$N$135,14,FALSE),0)</f>
        <v>0</v>
      </c>
      <c r="AN41" s="66">
        <f>_xlfn.IFNA(VLOOKUP(CONCATENATE($AN$5,$B41,$C41),'MR2'!$A$6:$N$77,14,FALSE),0)</f>
        <v>0</v>
      </c>
      <c r="AO41" s="66">
        <f>_xlfn.IFNA(VLOOKUP(CONCATENATE($AO$5,$B41,$C41),'BUS4'!$A$6:$N$250,14,FALSE),0)</f>
        <v>0</v>
      </c>
      <c r="AP41" s="66"/>
      <c r="AQ41" s="398"/>
      <c r="AR41" s="434"/>
      <c r="AS41" s="63"/>
    </row>
    <row r="42" spans="1:45" x14ac:dyDescent="0.3">
      <c r="A42" s="830"/>
      <c r="B42" s="84"/>
      <c r="C42" s="22"/>
      <c r="D42" s="22"/>
      <c r="E42" s="22"/>
      <c r="F42" s="23"/>
      <c r="G42" s="24"/>
      <c r="H42" s="192">
        <f t="shared" si="3"/>
        <v>0</v>
      </c>
      <c r="I42" s="65">
        <f t="shared" si="4"/>
        <v>0</v>
      </c>
      <c r="J42" s="671">
        <f t="shared" si="5"/>
        <v>8</v>
      </c>
      <c r="K42" s="65">
        <f>_xlfn.IFNA(VLOOKUP(CONCATENATE($K$5,$B42,$C42),'CAP1'!$A$6:$N$107,14,FALSE),0)</f>
        <v>0</v>
      </c>
      <c r="L42" s="65">
        <f>_xlfn.IFNA(VLOOKUP(CONCATENATE($L$5,$B42,$C42),'CAP1'!$A$6:$N$107,14,FALSE),0)</f>
        <v>0</v>
      </c>
      <c r="M42" s="65">
        <f>_xlfn.IFNA(VLOOKUP(CONCATENATE($M$5,$B42,$C42),WEST!$A$6:$N$95,14,FALSE),0)</f>
        <v>0</v>
      </c>
      <c r="N42" s="65">
        <f>_xlfn.IFNA(VLOOKUP(CONCATENATE($N$5,$B42,$C42),MUR!$A$6:$L$131,14,FALSE),0)</f>
        <v>0</v>
      </c>
      <c r="O42" s="65">
        <f>_xlfn.IFNA(VLOOKUP(CONCATENATE($O$5,$B42,$C42),'SER1'!$A$6:$N$110,14,FALSE),0)</f>
        <v>0</v>
      </c>
      <c r="P42" s="65">
        <f>_xlfn.IFNA(VLOOKUP(CONCATENATE($P$5,$B42,$C42),'BUS1'!$A$6:$N$135,14,FALSE),0)</f>
        <v>0</v>
      </c>
      <c r="Q42" s="65">
        <f>_xlfn.IFNA(VLOOKUP(CONCATENATE($Q$5,$B42,$C42),DARD!$A$6:$N$133,14,FALSE),0)</f>
        <v>0</v>
      </c>
      <c r="R42" s="65">
        <f>_xlfn.IFNA(VLOOKUP(CONCATENATE($R$5,$B42,$C42),'BUS2'!F47,FALSE),0)</f>
        <v>0</v>
      </c>
      <c r="S42" s="65">
        <f>_xlfn.IFNA(VLOOKUP(CONCATENATE($S$5,$B42,$C42),'OG1'!$A$6:$N$56,14,FALSE),0)</f>
        <v>0</v>
      </c>
      <c r="T42" s="65">
        <f>_xlfn.IFNA(VLOOKUP(CONCATENATE($T$5,$B42,$C42),'DRY1'!$A$6:$N$135,14,FALSE),0)</f>
        <v>0</v>
      </c>
      <c r="U42" s="65">
        <f>_xlfn.IFNA(VLOOKUP(CONCATENATE($U$5,$B42,$C42),'HO1'!$A$8:$N$135,14,FALSE),0)</f>
        <v>0</v>
      </c>
      <c r="V42" s="65">
        <f>_xlfn.IFNA(VLOOKUP(CONCATENATE($V$5,$B42,$C42),'BUS3'!$A$8:$N$135,14,FALSE),0)</f>
        <v>0</v>
      </c>
      <c r="W42" s="65">
        <f>_xlfn.IFNA(VLOOKUP(CONCATENATE($W$5,$B42,$C42),'DRY2'!$A$6:$N$169,14,FALSE),0)</f>
        <v>0</v>
      </c>
      <c r="X42" s="65">
        <f>_xlfn.IFNA(VLOOKUP(CONCATENATE($X$5,$B42,$C42),'OG2'!$A$6:$N$133,14,FALSE),0)</f>
        <v>0</v>
      </c>
      <c r="Y42" s="65">
        <f>_xlfn.IFNA(VLOOKUP(CONCATENATE($Y$5,$B42,$C42),'MR1'!$A$6:$N$133,14,FALSE),0)</f>
        <v>0</v>
      </c>
      <c r="Z42" s="65">
        <f>_xlfn.IFNA(VLOOKUP(CONCATENATE($Z$5,$B42,$C42),BEV!$A$6:$N$124,14,FALSE),0)</f>
        <v>0</v>
      </c>
      <c r="AA42" s="65">
        <f>_xlfn.IFNA(VLOOKUP(CONCATENATE($AA$5,$B42,$C42),'SER2'!$A$6:$N$135,14,FALSE),0)</f>
        <v>0</v>
      </c>
      <c r="AB42" s="65">
        <f>_xlfn.IFNA(VLOOKUP(CONCATENATE($AC$5,$B42,$C42),VIR!$A$6:$O$129,14,FALSE),0)</f>
        <v>0</v>
      </c>
      <c r="AC42" s="65">
        <f>_xlfn.IFNA(VLOOKUP(CONCATENATE($AC$5,$B42,$C42),VIR!$A$6:$O$129,14,FALSE),0)</f>
        <v>0</v>
      </c>
      <c r="AD42" s="65" cm="1">
        <f t="array" ref="AD42">_xlfn.IFNA(VLOOKUP(CONCATENATE($AD$5,$B42,$C42),BUP37,AD43:AE54,FALSE),0)</f>
        <v>0</v>
      </c>
      <c r="AE42" s="65">
        <f>_xlfn.IFNA(VLOOKUP(CONCATENATE($AE$5,$B42,$C42),'CAP2'!$A$6:$N$135,14,FALSE),0)</f>
        <v>0</v>
      </c>
      <c r="AF42" s="65">
        <f>_xlfn.IFNA(VLOOKUP(CONCATENATE($AF$5,$B42,$C42),FEST!$A$6:$N$135,14,FALSE),0)</f>
        <v>0</v>
      </c>
      <c r="AG42" s="65">
        <f>_xlfn.IFNA(VLOOKUP(CONCATENATE($AG$5,$B42,$C42),'ESP2'!$A$6:$N$131,14,FALSE),0)</f>
        <v>0</v>
      </c>
      <c r="AH42" s="65">
        <f>_xlfn.IFNA(VLOOKUP(CONCATENATE($AG$5,$B42,$C42),'OG2'!$A$6:$N$131,14,FALSE),0)</f>
        <v>0</v>
      </c>
      <c r="AI42" s="65">
        <f>_xlfn.IFNA(VLOOKUP(CONCATENATE($AI$5,$B42,$C42),'BUN2'!$A$6:$N$134,14,FALSE),0)</f>
        <v>0</v>
      </c>
      <c r="AJ42" s="65">
        <f>_xlfn.IFNA(VLOOKUP(CONCATENATE($AJ$5,$B42,$C42),SC!$A$6:$N$135,14,FALSE),0)</f>
        <v>0</v>
      </c>
      <c r="AK42" s="65">
        <f>_xlfn.IFNA(VLOOKUP(CONCATENATE($AK$5,$B42,$C42),'MR3'!$A$6:$N$133,14,FALSE),0)</f>
        <v>0</v>
      </c>
      <c r="AL42" s="66">
        <f>_xlfn.IFNA(VLOOKUP(CONCATENATE($AK$5,$B42,$C42),BAL!$A$6:$N$133,14,FALSE),0)</f>
        <v>0</v>
      </c>
      <c r="AM42" s="66">
        <f>_xlfn.IFNA(VLOOKUP(CONCATENATE($AM$5,$B42,$C42),'ESP4'!$A$6:$N$135,14,FALSE),0)</f>
        <v>0</v>
      </c>
      <c r="AN42" s="66">
        <f>_xlfn.IFNA(VLOOKUP(CONCATENATE($AN$5,$B42,$C42),'MR2'!$A$6:$N$77,14,FALSE),0)</f>
        <v>0</v>
      </c>
      <c r="AO42" s="66">
        <f>_xlfn.IFNA(VLOOKUP(CONCATENATE($AO$5,$B42,$C42),'BUS4'!$A$6:$N$250,14,FALSE),0)</f>
        <v>0</v>
      </c>
      <c r="AP42" s="66"/>
      <c r="AQ42" s="398"/>
      <c r="AR42" s="434"/>
      <c r="AS42" s="63"/>
    </row>
    <row r="43" spans="1:45" x14ac:dyDescent="0.3">
      <c r="A43" s="830"/>
      <c r="B43" s="84"/>
      <c r="C43" s="22"/>
      <c r="D43" s="22"/>
      <c r="E43" s="22"/>
      <c r="F43" s="23"/>
      <c r="G43" s="24"/>
      <c r="H43" s="192">
        <f t="shared" si="3"/>
        <v>0</v>
      </c>
      <c r="I43" s="65">
        <f t="shared" si="4"/>
        <v>0</v>
      </c>
      <c r="J43" s="671">
        <f t="shared" si="5"/>
        <v>8</v>
      </c>
      <c r="K43" s="65">
        <f>_xlfn.IFNA(VLOOKUP(CONCATENATE($K$5,$B43,$C43),'CAP1'!$A$6:$N$107,14,FALSE),0)</f>
        <v>0</v>
      </c>
      <c r="L43" s="65">
        <f>_xlfn.IFNA(VLOOKUP(CONCATENATE($L$5,$B43,$C43),'CAP1'!$A$6:$N$107,14,FALSE),0)</f>
        <v>0</v>
      </c>
      <c r="M43" s="65">
        <f>_xlfn.IFNA(VLOOKUP(CONCATENATE($M$5,$B43,$C43),WEST!$A$6:$N$95,14,FALSE),0)</f>
        <v>0</v>
      </c>
      <c r="N43" s="65">
        <f>_xlfn.IFNA(VLOOKUP(CONCATENATE($N$5,$B43,$C43),MUR!$A$6:$L$131,14,FALSE),0)</f>
        <v>0</v>
      </c>
      <c r="O43" s="65">
        <f>_xlfn.IFNA(VLOOKUP(CONCATENATE($O$5,$B43,$C43),'SER1'!$A$6:$N$110,14,FALSE),0)</f>
        <v>0</v>
      </c>
      <c r="P43" s="65">
        <f>_xlfn.IFNA(VLOOKUP(CONCATENATE($P$5,$B43,$C43),'BUS1'!$A$6:$N$135,14,FALSE),0)</f>
        <v>0</v>
      </c>
      <c r="Q43" s="65">
        <f>_xlfn.IFNA(VLOOKUP(CONCATENATE($Q$5,$B43,$C43),DARD!$A$6:$N$133,14,FALSE),0)</f>
        <v>0</v>
      </c>
      <c r="R43" s="65">
        <f>_xlfn.IFNA(VLOOKUP(CONCATENATE($R$5,$B43,$C43),'BUS2'!F48,FALSE),0)</f>
        <v>0</v>
      </c>
      <c r="S43" s="65">
        <f>_xlfn.IFNA(VLOOKUP(CONCATENATE($S$5,$B43,$C43),'OG1'!$A$6:$N$56,14,FALSE),0)</f>
        <v>0</v>
      </c>
      <c r="T43" s="65">
        <f>_xlfn.IFNA(VLOOKUP(CONCATENATE($T$5,$B43,$C43),'DRY1'!$A$6:$N$135,14,FALSE),0)</f>
        <v>0</v>
      </c>
      <c r="U43" s="65">
        <f>_xlfn.IFNA(VLOOKUP(CONCATENATE($U$5,$B43,$C43),'HO1'!$A$8:$N$135,14,FALSE),0)</f>
        <v>0</v>
      </c>
      <c r="V43" s="65">
        <f>_xlfn.IFNA(VLOOKUP(CONCATENATE($V$5,$B43,$C43),'BUS3'!$A$8:$N$135,14,FALSE),0)</f>
        <v>0</v>
      </c>
      <c r="W43" s="65">
        <f>_xlfn.IFNA(VLOOKUP(CONCATENATE($W$5,$B43,$C43),'DRY2'!$A$6:$N$169,14,FALSE),0)</f>
        <v>0</v>
      </c>
      <c r="X43" s="65">
        <f>_xlfn.IFNA(VLOOKUP(CONCATENATE($X$5,$B43,$C43),'OG2'!$A$6:$N$133,14,FALSE),0)</f>
        <v>0</v>
      </c>
      <c r="Y43" s="65">
        <f>_xlfn.IFNA(VLOOKUP(CONCATENATE($Y$5,$B43,$C43),'MR1'!$A$6:$N$133,14,FALSE),0)</f>
        <v>0</v>
      </c>
      <c r="Z43" s="65">
        <f>_xlfn.IFNA(VLOOKUP(CONCATENATE($Z$5,$B43,$C43),BEV!$A$6:$N$124,14,FALSE),0)</f>
        <v>0</v>
      </c>
      <c r="AA43" s="65">
        <f>_xlfn.IFNA(VLOOKUP(CONCATENATE($AA$5,$B43,$C43),'SER2'!$A$6:$N$135,14,FALSE),0)</f>
        <v>0</v>
      </c>
      <c r="AB43" s="65">
        <f>_xlfn.IFNA(VLOOKUP(CONCATENATE($AC$5,$B43,$C43),VIR!$A$6:$O$129,14,FALSE),0)</f>
        <v>0</v>
      </c>
      <c r="AC43" s="65">
        <f>_xlfn.IFNA(VLOOKUP(CONCATENATE($AC$5,$B43,$C43),VIR!$A$6:$O$129,14,FALSE),0)</f>
        <v>0</v>
      </c>
      <c r="AD43" s="65" cm="1">
        <f t="array" ref="AD43">_xlfn.IFNA(VLOOKUP(CONCATENATE($AD$5,$B43,$C43),BUP38,AD44:AE55,FALSE),0)</f>
        <v>0</v>
      </c>
      <c r="AE43" s="65">
        <f>_xlfn.IFNA(VLOOKUP(CONCATENATE($AE$5,$B43,$C43),'CAP2'!$A$6:$N$135,14,FALSE),0)</f>
        <v>0</v>
      </c>
      <c r="AF43" s="65">
        <f>_xlfn.IFNA(VLOOKUP(CONCATENATE($AF$5,$B43,$C43),FEST!$A$6:$N$135,14,FALSE),0)</f>
        <v>0</v>
      </c>
      <c r="AG43" s="65">
        <f>_xlfn.IFNA(VLOOKUP(CONCATENATE($AG$5,$B43,$C43),'ESP2'!$A$6:$N$131,14,FALSE),0)</f>
        <v>0</v>
      </c>
      <c r="AH43" s="65">
        <f>_xlfn.IFNA(VLOOKUP(CONCATENATE($AG$5,$B43,$C43),'OG2'!$A$6:$N$131,14,FALSE),0)</f>
        <v>0</v>
      </c>
      <c r="AI43" s="65">
        <f>_xlfn.IFNA(VLOOKUP(CONCATENATE($AI$5,$B43,$C43),'BUN2'!$A$6:$N$134,14,FALSE),0)</f>
        <v>0</v>
      </c>
      <c r="AJ43" s="65">
        <f>_xlfn.IFNA(VLOOKUP(CONCATENATE($AJ$5,$B43,$C43),SC!$A$6:$N$135,14,FALSE),0)</f>
        <v>0</v>
      </c>
      <c r="AK43" s="65">
        <f>_xlfn.IFNA(VLOOKUP(CONCATENATE($AK$5,$B43,$C43),'MR3'!$A$6:$N$133,14,FALSE),0)</f>
        <v>0</v>
      </c>
      <c r="AL43" s="66">
        <f>_xlfn.IFNA(VLOOKUP(CONCATENATE($AK$5,$B43,$C43),BAL!$A$6:$N$133,14,FALSE),0)</f>
        <v>0</v>
      </c>
      <c r="AM43" s="66">
        <f>_xlfn.IFNA(VLOOKUP(CONCATENATE($AM$5,$B43,$C43),'ESP4'!$A$6:$N$135,14,FALSE),0)</f>
        <v>0</v>
      </c>
      <c r="AN43" s="66">
        <f>_xlfn.IFNA(VLOOKUP(CONCATENATE($AN$5,$B43,$C43),'MR2'!$A$6:$N$77,14,FALSE),0)</f>
        <v>0</v>
      </c>
      <c r="AO43" s="66">
        <f>_xlfn.IFNA(VLOOKUP(CONCATENATE($AO$5,$B43,$C43),'BUS4'!$A$6:$N$250,14,FALSE),0)</f>
        <v>0</v>
      </c>
      <c r="AP43" s="66"/>
      <c r="AQ43" s="398"/>
      <c r="AR43" s="434"/>
      <c r="AS43" s="63"/>
    </row>
    <row r="44" spans="1:45" x14ac:dyDescent="0.3">
      <c r="A44" s="830"/>
      <c r="B44" s="84"/>
      <c r="C44" s="22"/>
      <c r="D44" s="22"/>
      <c r="E44" s="22"/>
      <c r="F44" s="23"/>
      <c r="G44" s="24"/>
      <c r="H44" s="192">
        <f t="shared" si="3"/>
        <v>0</v>
      </c>
      <c r="I44" s="65">
        <f t="shared" si="4"/>
        <v>0</v>
      </c>
      <c r="J44" s="671">
        <f t="shared" si="5"/>
        <v>8</v>
      </c>
      <c r="K44" s="65">
        <f>_xlfn.IFNA(VLOOKUP(CONCATENATE($K$5,$B44,$C44),'CAP1'!$A$6:$N$107,14,FALSE),0)</f>
        <v>0</v>
      </c>
      <c r="L44" s="65">
        <f>_xlfn.IFNA(VLOOKUP(CONCATENATE($L$5,$B44,$C44),'ESP1'!$A$6:$N$135,14,FALSE),0)</f>
        <v>0</v>
      </c>
      <c r="M44" s="65">
        <f>_xlfn.IFNA(VLOOKUP(CONCATENATE($M$5,$B44,$C44),WEST!$A$6:$N$95,14,FALSE),0)</f>
        <v>0</v>
      </c>
      <c r="N44" s="65">
        <f>_xlfn.IFNA(VLOOKUP(CONCATENATE($N$5,$B44,$C44),MUR!$A$6:$L$131,14,FALSE),0)</f>
        <v>0</v>
      </c>
      <c r="O44" s="65">
        <f>_xlfn.IFNA(VLOOKUP(CONCATENATE($O$5,$B44,$C44),'SER1'!$A$6:$N$110,14,FALSE),0)</f>
        <v>0</v>
      </c>
      <c r="P44" s="65">
        <f>_xlfn.IFNA(VLOOKUP(CONCATENATE($P$5,$B44,$C44),'BUS1'!$A$6:$N$135,14,FALSE),0)</f>
        <v>0</v>
      </c>
      <c r="Q44" s="65">
        <f>_xlfn.IFNA(VLOOKUP(CONCATENATE($Q$5,$B44,$C44),DARD!$A$6:$N$133,14,FALSE),0)</f>
        <v>0</v>
      </c>
      <c r="R44" s="65">
        <f>_xlfn.IFNA(VLOOKUP(CONCATENATE($R$5,$B44,$C44),'BUS2'!F49,FALSE),0)</f>
        <v>0</v>
      </c>
      <c r="S44" s="65">
        <f>_xlfn.IFNA(VLOOKUP(CONCATENATE($S$5,$B44,$C44),'OG1'!$A$6:$N$56,14,FALSE),0)</f>
        <v>0</v>
      </c>
      <c r="T44" s="65">
        <f>_xlfn.IFNA(VLOOKUP(CONCATENATE($T$5,$B44,$C44),'DRY1'!$A$6:$N$135,14,FALSE),0)</f>
        <v>0</v>
      </c>
      <c r="U44" s="65">
        <f>_xlfn.IFNA(VLOOKUP(CONCATENATE($U$5,$B44,$C44),'HO1'!$A$8:$N$135,14,FALSE),0)</f>
        <v>0</v>
      </c>
      <c r="V44" s="65">
        <f>_xlfn.IFNA(VLOOKUP(CONCATENATE($V$5,$B44,$C44),'BUS3'!$A$8:$N$135,14,FALSE),0)</f>
        <v>0</v>
      </c>
      <c r="W44" s="65">
        <f>_xlfn.IFNA(VLOOKUP(CONCATENATE($W$5,$B44,$C44),'DRY2'!$A$6:$N$169,14,FALSE),0)</f>
        <v>0</v>
      </c>
      <c r="X44" s="65">
        <f>_xlfn.IFNA(VLOOKUP(CONCATENATE($X$5,$B44,$C44),'OG2'!$A$6:$N$133,14,FALSE),0)</f>
        <v>0</v>
      </c>
      <c r="Y44" s="65">
        <f>_xlfn.IFNA(VLOOKUP(CONCATENATE($Y$5,$B44,$C44),'MR1'!$A$6:$N$133,14,FALSE),0)</f>
        <v>0</v>
      </c>
      <c r="Z44" s="65">
        <f>_xlfn.IFNA(VLOOKUP(CONCATENATE($Z$5,$B44,$C44),BEV!$A$6:$N$124,14,FALSE),0)</f>
        <v>0</v>
      </c>
      <c r="AA44" s="65">
        <f>_xlfn.IFNA(VLOOKUP(CONCATENATE($AA$5,$B44,$C44),'SER2'!$A$6:$N$135,14,FALSE),0)</f>
        <v>0</v>
      </c>
      <c r="AB44" s="65">
        <f>_xlfn.IFNA(VLOOKUP(CONCATENATE($AC$5,$B44,$C44),VIR!$A$6:$O$129,14,FALSE),0)</f>
        <v>0</v>
      </c>
      <c r="AC44" s="65">
        <f>_xlfn.IFNA(VLOOKUP(CONCATENATE($AC$5,$B44,$C44),VIR!$A$6:$O$129,14,FALSE),0)</f>
        <v>0</v>
      </c>
      <c r="AD44" s="65" cm="1">
        <f t="array" ref="AD44">_xlfn.IFNA(VLOOKUP(CONCATENATE($AD$5,$B44,$C44),BUP39,AD45:AE56,FALSE),0)</f>
        <v>0</v>
      </c>
      <c r="AE44" s="65">
        <f>_xlfn.IFNA(VLOOKUP(CONCATENATE($AE$5,$B44,$C44),'CAP2'!$A$6:$N$135,14,FALSE),0)</f>
        <v>0</v>
      </c>
      <c r="AF44" s="65">
        <f>_xlfn.IFNA(VLOOKUP(CONCATENATE($AF$5,$B44,$C44),FEST!$A$6:$N$135,14,FALSE),0)</f>
        <v>0</v>
      </c>
      <c r="AG44" s="65">
        <f>_xlfn.IFNA(VLOOKUP(CONCATENATE($AG$5,$B44,$C44),'ESP2'!$A$6:$N$131,14,FALSE),0)</f>
        <v>0</v>
      </c>
      <c r="AH44" s="65">
        <f>_xlfn.IFNA(VLOOKUP(CONCATENATE($AG$5,$B44,$C44),'OG2'!$A$6:$N$131,14,FALSE),0)</f>
        <v>0</v>
      </c>
      <c r="AI44" s="65">
        <f>_xlfn.IFNA(VLOOKUP(CONCATENATE($AI$5,$B44,$C44),'BUN2'!$A$6:$N$134,14,FALSE),0)</f>
        <v>0</v>
      </c>
      <c r="AJ44" s="65">
        <f>_xlfn.IFNA(VLOOKUP(CONCATENATE($AJ$5,$B44,$C44),SC!$A$6:$N$135,14,FALSE),0)</f>
        <v>0</v>
      </c>
      <c r="AK44" s="65">
        <f>_xlfn.IFNA(VLOOKUP(CONCATENATE($AK$5,$B44,$C44),'MR3'!$A$6:$N$133,14,FALSE),0)</f>
        <v>0</v>
      </c>
      <c r="AL44" s="66">
        <f>_xlfn.IFNA(VLOOKUP(CONCATENATE($AK$5,$B44,$C44),BAL!$A$6:$N$133,14,FALSE),0)</f>
        <v>0</v>
      </c>
      <c r="AM44" s="66">
        <f>_xlfn.IFNA(VLOOKUP(CONCATENATE($AM$5,$B44,$C44),'ESP4'!$A$6:$N$135,14,FALSE),0)</f>
        <v>0</v>
      </c>
      <c r="AN44" s="66">
        <f>_xlfn.IFNA(VLOOKUP(CONCATENATE($AN$5,$B44,$C44),'MR2'!$A$6:$N$77,14,FALSE),0)</f>
        <v>0</v>
      </c>
      <c r="AO44" s="66">
        <f>_xlfn.IFNA(VLOOKUP(CONCATENATE($AO$5,$B44,$C44),'BUS4'!$A$6:$N$250,14,FALSE),0)</f>
        <v>0</v>
      </c>
      <c r="AP44" s="66"/>
      <c r="AQ44" s="398"/>
      <c r="AR44" s="434"/>
      <c r="AS44" s="63"/>
    </row>
    <row r="45" spans="1:45" x14ac:dyDescent="0.3">
      <c r="A45" s="830"/>
      <c r="B45" s="84"/>
      <c r="C45" s="22"/>
      <c r="D45" s="22"/>
      <c r="E45" s="22"/>
      <c r="F45" s="23"/>
      <c r="G45" s="24"/>
      <c r="H45" s="192">
        <f t="shared" si="3"/>
        <v>0</v>
      </c>
      <c r="I45" s="65">
        <f t="shared" si="4"/>
        <v>0</v>
      </c>
      <c r="J45" s="671">
        <f t="shared" si="5"/>
        <v>8</v>
      </c>
      <c r="K45" s="65">
        <f>_xlfn.IFNA(VLOOKUP(CONCATENATE($K$5,$B45,$C45),'CAP1'!$A$6:$N$107,14,FALSE),0)</f>
        <v>0</v>
      </c>
      <c r="L45" s="65">
        <f>_xlfn.IFNA(VLOOKUP(CONCATENATE($L$5,$B45,$C45),'ESP1'!$A$6:$N$135,14,FALSE),0)</f>
        <v>0</v>
      </c>
      <c r="M45" s="65">
        <f>_xlfn.IFNA(VLOOKUP(CONCATENATE($M$5,$B45,$C45),WEST!$A$6:$N$95,14,FALSE),0)</f>
        <v>0</v>
      </c>
      <c r="N45" s="65">
        <f>_xlfn.IFNA(VLOOKUP(CONCATENATE($N$5,$B45,$C45),MUR!$A$6:$L$131,14,FALSE),0)</f>
        <v>0</v>
      </c>
      <c r="O45" s="65">
        <f>_xlfn.IFNA(VLOOKUP(CONCATENATE($O$5,$B45,$C45),'SER1'!$A$6:$N$110,14,FALSE),0)</f>
        <v>0</v>
      </c>
      <c r="P45" s="65">
        <f>_xlfn.IFNA(VLOOKUP(CONCATENATE($P$5,$B45,$C45),'BUS1'!$A$6:$N$135,14,FALSE),0)</f>
        <v>0</v>
      </c>
      <c r="Q45" s="65">
        <f>_xlfn.IFNA(VLOOKUP(CONCATENATE($Q$5,$B45,$C45),DARD!$A$6:$N$133,14,FALSE),0)</f>
        <v>0</v>
      </c>
      <c r="R45" s="65">
        <f>_xlfn.IFNA(VLOOKUP(CONCATENATE($R$5,$B45,$C45),'BUS2'!F50,FALSE),0)</f>
        <v>0</v>
      </c>
      <c r="S45" s="65">
        <f>_xlfn.IFNA(VLOOKUP(CONCATENATE($S$5,$B45,$C45),'OG1'!$A$6:$N$56,14,FALSE),0)</f>
        <v>0</v>
      </c>
      <c r="T45" s="65">
        <f>_xlfn.IFNA(VLOOKUP(CONCATENATE($T$5,$B45,$C45),'DRY1'!$A$6:$N$135,14,FALSE),0)</f>
        <v>0</v>
      </c>
      <c r="U45" s="65">
        <f>_xlfn.IFNA(VLOOKUP(CONCATENATE($U$5,$B45,$C45),'HO1'!$A$8:$N$135,14,FALSE),0)</f>
        <v>0</v>
      </c>
      <c r="V45" s="65">
        <f>_xlfn.IFNA(VLOOKUP(CONCATENATE($V$5,$B45,$C45),'BUS3'!$A$8:$N$135,14,FALSE),0)</f>
        <v>0</v>
      </c>
      <c r="W45" s="65">
        <f>_xlfn.IFNA(VLOOKUP(CONCATENATE($W$5,$B45,$C45),'DRY2'!$A$6:$N$169,14,FALSE),0)</f>
        <v>0</v>
      </c>
      <c r="X45" s="65">
        <f>_xlfn.IFNA(VLOOKUP(CONCATENATE($X$5,$B45,$C45),'OG2'!$A$6:$N$133,14,FALSE),0)</f>
        <v>0</v>
      </c>
      <c r="Y45" s="65">
        <f>_xlfn.IFNA(VLOOKUP(CONCATENATE($Y$5,$B45,$C45),'MR1'!$A$6:$N$133,14,FALSE),0)</f>
        <v>0</v>
      </c>
      <c r="Z45" s="65">
        <f>_xlfn.IFNA(VLOOKUP(CONCATENATE($Z$5,$B45,$C45),BEV!$A$6:$N$124,14,FALSE),0)</f>
        <v>0</v>
      </c>
      <c r="AA45" s="65">
        <f>_xlfn.IFNA(VLOOKUP(CONCATENATE($AA$5,$B45,$C45),'SER2'!$A$6:$N$135,14,FALSE),0)</f>
        <v>0</v>
      </c>
      <c r="AB45" s="65">
        <f>_xlfn.IFNA(VLOOKUP(CONCATENATE($AC$5,$B45,$C45),VIR!$A$6:$O$129,14,FALSE),0)</f>
        <v>0</v>
      </c>
      <c r="AC45" s="65">
        <f>_xlfn.IFNA(VLOOKUP(CONCATENATE($AC$5,$B45,$C45),VIR!$A$6:$O$129,14,FALSE),0)</f>
        <v>0</v>
      </c>
      <c r="AD45" s="65" cm="1">
        <f t="array" ref="AD45">_xlfn.IFNA(VLOOKUP(CONCATENATE($AD$5,$B45,$C45),BUP40,AD46:AE57,FALSE),0)</f>
        <v>0</v>
      </c>
      <c r="AE45" s="65">
        <f>_xlfn.IFNA(VLOOKUP(CONCATENATE($AE$5,$B45,$C45),'CAP2'!$A$6:$N$135,14,FALSE),0)</f>
        <v>0</v>
      </c>
      <c r="AF45" s="65">
        <f>_xlfn.IFNA(VLOOKUP(CONCATENATE($AF$5,$B45,$C45),FEST!$A$6:$N$135,14,FALSE),0)</f>
        <v>0</v>
      </c>
      <c r="AG45" s="65">
        <f>_xlfn.IFNA(VLOOKUP(CONCATENATE($AG$5,$B45,$C45),'ESP2'!$A$6:$N$131,14,FALSE),0)</f>
        <v>0</v>
      </c>
      <c r="AH45" s="65">
        <f>_xlfn.IFNA(VLOOKUP(CONCATENATE($AG$5,$B45,$C45),'OG2'!$A$6:$N$131,14,FALSE),0)</f>
        <v>0</v>
      </c>
      <c r="AI45" s="65">
        <f>_xlfn.IFNA(VLOOKUP(CONCATENATE($AI$5,$B45,$C45),'BUN2'!$A$6:$N$134,14,FALSE),0)</f>
        <v>0</v>
      </c>
      <c r="AJ45" s="65">
        <f>_xlfn.IFNA(VLOOKUP(CONCATENATE($AJ$5,$B45,$C45),SC!$A$6:$N$135,14,FALSE),0)</f>
        <v>0</v>
      </c>
      <c r="AK45" s="65">
        <f>_xlfn.IFNA(VLOOKUP(CONCATENATE($AK$5,$B45,$C45),'MR3'!$A$6:$N$133,14,FALSE),0)</f>
        <v>0</v>
      </c>
      <c r="AL45" s="66">
        <f>_xlfn.IFNA(VLOOKUP(CONCATENATE($AK$5,$B45,$C45),BAL!$A$6:$N$133,14,FALSE),0)</f>
        <v>0</v>
      </c>
      <c r="AM45" s="66">
        <f>_xlfn.IFNA(VLOOKUP(CONCATENATE($AM$5,$B45,$C45),'ESP4'!$A$6:$N$135,14,FALSE),0)</f>
        <v>0</v>
      </c>
      <c r="AN45" s="66">
        <f>_xlfn.IFNA(VLOOKUP(CONCATENATE($AN$5,$B45,$C45),'MR2'!$A$6:$N$77,14,FALSE),0)</f>
        <v>0</v>
      </c>
      <c r="AO45" s="66">
        <f>_xlfn.IFNA(VLOOKUP(CONCATENATE($AO$5,$B45,$C45),'BUS4'!$A$6:$N$250,14,FALSE),0)</f>
        <v>0</v>
      </c>
      <c r="AP45" s="66"/>
      <c r="AQ45" s="398"/>
      <c r="AR45" s="434"/>
      <c r="AS45" s="63"/>
    </row>
    <row r="46" spans="1:45" x14ac:dyDescent="0.3">
      <c r="A46" s="830"/>
      <c r="B46" s="84"/>
      <c r="C46" s="22"/>
      <c r="D46" s="22"/>
      <c r="E46" s="22"/>
      <c r="F46" s="23"/>
      <c r="G46" s="24"/>
      <c r="H46" s="192">
        <f t="shared" si="3"/>
        <v>0</v>
      </c>
      <c r="I46" s="65">
        <f t="shared" si="4"/>
        <v>0</v>
      </c>
      <c r="J46" s="671">
        <f t="shared" si="5"/>
        <v>8</v>
      </c>
      <c r="K46" s="65">
        <f>_xlfn.IFNA(VLOOKUP(CONCATENATE($K$5,$B46,$C46),'CAP1'!$A$6:$N$107,14,FALSE),0)</f>
        <v>0</v>
      </c>
      <c r="L46" s="65">
        <f>_xlfn.IFNA(VLOOKUP(CONCATENATE($L$5,$B46,$C46),'ESP1'!$A$6:$N$135,14,FALSE),0)</f>
        <v>0</v>
      </c>
      <c r="M46" s="65">
        <f>_xlfn.IFNA(VLOOKUP(CONCATENATE($M$5,$B46,$C46),WEST!$A$6:$N$95,14,FALSE),0)</f>
        <v>0</v>
      </c>
      <c r="N46" s="65">
        <f>_xlfn.IFNA(VLOOKUP(CONCATENATE($N$5,$B46,$C46),MUR!$A$6:$L$131,14,FALSE),0)</f>
        <v>0</v>
      </c>
      <c r="O46" s="65">
        <f>_xlfn.IFNA(VLOOKUP(CONCATENATE($O$5,$B46,$C46),'SER1'!$A$6:$N$110,14,FALSE),0)</f>
        <v>0</v>
      </c>
      <c r="P46" s="65">
        <f>_xlfn.IFNA(VLOOKUP(CONCATENATE($P$5,$B46,$C46),'BUS1'!$A$6:$N$135,14,FALSE),0)</f>
        <v>0</v>
      </c>
      <c r="Q46" s="65">
        <f>_xlfn.IFNA(VLOOKUP(CONCATENATE($Q$5,$B46,$C46),DARD!$A$6:$N$133,14,FALSE),0)</f>
        <v>0</v>
      </c>
      <c r="R46" s="65">
        <f>_xlfn.IFNA(VLOOKUP(CONCATENATE($R$5,$B46,$C46),'BUS2'!F51,FALSE),0)</f>
        <v>0</v>
      </c>
      <c r="S46" s="65">
        <f>_xlfn.IFNA(VLOOKUP(CONCATENATE($S$5,$B46,$C46),'OG1'!$A$6:$N$56,14,FALSE),0)</f>
        <v>0</v>
      </c>
      <c r="T46" s="65">
        <f>_xlfn.IFNA(VLOOKUP(CONCATENATE($T$5,$B46,$C46),'DRY1'!$A$6:$N$135,14,FALSE),0)</f>
        <v>0</v>
      </c>
      <c r="U46" s="65">
        <f>_xlfn.IFNA(VLOOKUP(CONCATENATE($U$5,$B46,$C46),'HO1'!$A$8:$N$135,14,FALSE),0)</f>
        <v>0</v>
      </c>
      <c r="V46" s="65">
        <f>_xlfn.IFNA(VLOOKUP(CONCATENATE($V$5,$B46,$C46),'BUS3'!$A$8:$N$135,14,FALSE),0)</f>
        <v>0</v>
      </c>
      <c r="W46" s="65">
        <f>_xlfn.IFNA(VLOOKUP(CONCATENATE($W$5,$B46,$C46),'DRY2'!$A$6:$N$169,14,FALSE),0)</f>
        <v>0</v>
      </c>
      <c r="X46" s="65">
        <f>_xlfn.IFNA(VLOOKUP(CONCATENATE($X$5,$B46,$C46),'OG2'!$A$6:$N$133,14,FALSE),0)</f>
        <v>0</v>
      </c>
      <c r="Y46" s="65">
        <f>_xlfn.IFNA(VLOOKUP(CONCATENATE($Y$5,$B46,$C46),'MR1'!$A$6:$N$133,14,FALSE),0)</f>
        <v>0</v>
      </c>
      <c r="Z46" s="65">
        <f>_xlfn.IFNA(VLOOKUP(CONCATENATE($Z$5,$B46,$C46),BEV!$A$6:$N$124,14,FALSE),0)</f>
        <v>0</v>
      </c>
      <c r="AA46" s="65">
        <f>_xlfn.IFNA(VLOOKUP(CONCATENATE($AA$5,$B46,$C46),'SER2'!$A$6:$N$135,14,FALSE),0)</f>
        <v>0</v>
      </c>
      <c r="AB46" s="65">
        <f>_xlfn.IFNA(VLOOKUP(CONCATENATE($AC$5,$B46,$C46),VIR!$A$6:$O$129,14,FALSE),0)</f>
        <v>0</v>
      </c>
      <c r="AC46" s="65">
        <f>_xlfn.IFNA(VLOOKUP(CONCATENATE($AC$5,$B46,$C46),VIR!$A$6:$O$129,14,FALSE),0)</f>
        <v>0</v>
      </c>
      <c r="AD46" s="65" cm="1">
        <f t="array" ref="AD46">_xlfn.IFNA(VLOOKUP(CONCATENATE($AD$5,$B46,$C46),BUP41,AD47:AE58,FALSE),0)</f>
        <v>0</v>
      </c>
      <c r="AE46" s="65">
        <f>_xlfn.IFNA(VLOOKUP(CONCATENATE($AE$5,$B46,$C46),'CAP2'!$A$6:$N$135,14,FALSE),0)</f>
        <v>0</v>
      </c>
      <c r="AF46" s="65">
        <f>_xlfn.IFNA(VLOOKUP(CONCATENATE($AF$5,$B46,$C46),FEST!$A$6:$N$135,14,FALSE),0)</f>
        <v>0</v>
      </c>
      <c r="AG46" s="65">
        <f>_xlfn.IFNA(VLOOKUP(CONCATENATE($AG$5,$B46,$C46),'ESP2'!$A$6:$N$131,14,FALSE),0)</f>
        <v>0</v>
      </c>
      <c r="AH46" s="65">
        <f>_xlfn.IFNA(VLOOKUP(CONCATENATE($AG$5,$B46,$C46),'OG2'!$A$6:$N$131,14,FALSE),0)</f>
        <v>0</v>
      </c>
      <c r="AI46" s="65">
        <f>_xlfn.IFNA(VLOOKUP(CONCATENATE($AI$5,$B46,$C46),'BUN2'!$A$6:$N$134,14,FALSE),0)</f>
        <v>0</v>
      </c>
      <c r="AJ46" s="65">
        <f>_xlfn.IFNA(VLOOKUP(CONCATENATE($AJ$5,$B46,$C46),SC!$A$6:$N$135,14,FALSE),0)</f>
        <v>0</v>
      </c>
      <c r="AK46" s="65">
        <f>_xlfn.IFNA(VLOOKUP(CONCATENATE($AK$5,$B46,$C46),'MR3'!$A$6:$N$133,14,FALSE),0)</f>
        <v>0</v>
      </c>
      <c r="AL46" s="66">
        <f>_xlfn.IFNA(VLOOKUP(CONCATENATE($AK$5,$B46,$C46),BAL!$A$6:$N$133,14,FALSE),0)</f>
        <v>0</v>
      </c>
      <c r="AM46" s="66">
        <f>_xlfn.IFNA(VLOOKUP(CONCATENATE($AM$5,$B46,$C46),'ESP4'!$A$6:$N$135,14,FALSE),0)</f>
        <v>0</v>
      </c>
      <c r="AN46" s="66">
        <f>_xlfn.IFNA(VLOOKUP(CONCATENATE($AN$5,$B46,$C46),'MR2'!$A$6:$N$77,14,FALSE),0)</f>
        <v>0</v>
      </c>
      <c r="AO46" s="66">
        <f>_xlfn.IFNA(VLOOKUP(CONCATENATE($AO$5,$B46,$C46),'BUS4'!$A$6:$N$250,14,FALSE),0)</f>
        <v>0</v>
      </c>
      <c r="AP46" s="66">
        <f>_xlfn.IFNA(VLOOKUP(CONCATENATE($AP$5,$B46,$C46),'MR1'!$A$6:$N$135,14,FALSE),0)</f>
        <v>0</v>
      </c>
      <c r="AQ46" s="398"/>
      <c r="AR46" s="434">
        <f>_xlfn.IFNA(VLOOKUP(CONCATENATE($AR$5,$B46,$C46),'BUS4'!$A$6:$N$135,14,FALSE),0)</f>
        <v>0</v>
      </c>
      <c r="AS46" s="63"/>
    </row>
    <row r="47" spans="1:45" x14ac:dyDescent="0.3">
      <c r="A47" s="830"/>
      <c r="B47" s="84"/>
      <c r="C47" s="22"/>
      <c r="D47" s="22"/>
      <c r="E47" s="22"/>
      <c r="F47" s="23"/>
      <c r="G47" s="24"/>
      <c r="H47" s="192">
        <f t="shared" si="3"/>
        <v>0</v>
      </c>
      <c r="I47" s="65">
        <f t="shared" si="4"/>
        <v>0</v>
      </c>
      <c r="J47" s="671">
        <f t="shared" si="5"/>
        <v>8</v>
      </c>
      <c r="K47" s="65">
        <f>_xlfn.IFNA(VLOOKUP(CONCATENATE($K$5,$B47,$C47),'CAP1'!$A$6:$N$107,14,FALSE),0)</f>
        <v>0</v>
      </c>
      <c r="L47" s="65">
        <f>_xlfn.IFNA(VLOOKUP(CONCATENATE($L$5,$B47,$C47),'ESP1'!$A$6:$N$135,14,FALSE),0)</f>
        <v>0</v>
      </c>
      <c r="M47" s="65">
        <f>_xlfn.IFNA(VLOOKUP(CONCATENATE($M$5,$B47,$C47),WEST!$A$6:$N$95,14,FALSE),0)</f>
        <v>0</v>
      </c>
      <c r="N47" s="65">
        <f>_xlfn.IFNA(VLOOKUP(CONCATENATE($N$5,$B47,$C47),MUR!$A$6:$L$131,14,FALSE),0)</f>
        <v>0</v>
      </c>
      <c r="O47" s="65">
        <f>_xlfn.IFNA(VLOOKUP(CONCATENATE($O$5,$B47,$C47),'SER1'!$A$6:$N$110,14,FALSE),0)</f>
        <v>0</v>
      </c>
      <c r="P47" s="65">
        <f>_xlfn.IFNA(VLOOKUP(CONCATENATE($P$5,$B47,$C47),'BUS1'!$A$6:$N$135,14,FALSE),0)</f>
        <v>0</v>
      </c>
      <c r="Q47" s="65">
        <f>_xlfn.IFNA(VLOOKUP(CONCATENATE($Q$5,$B47,$C47),DARD!$A$6:$N$133,14,FALSE),0)</f>
        <v>0</v>
      </c>
      <c r="R47" s="65">
        <f>_xlfn.IFNA(VLOOKUP(CONCATENATE($R$5,$B47,$C47),'BUS2'!F52,FALSE),0)</f>
        <v>0</v>
      </c>
      <c r="S47" s="65">
        <f>_xlfn.IFNA(VLOOKUP(CONCATENATE($S$5,$B47,$C47),'OG1'!$A$6:$N$56,14,FALSE),0)</f>
        <v>0</v>
      </c>
      <c r="T47" s="65">
        <f>_xlfn.IFNA(VLOOKUP(CONCATENATE($T$5,$B47,$C47),'DRY1'!$A$6:$N$135,14,FALSE),0)</f>
        <v>0</v>
      </c>
      <c r="U47" s="65">
        <f>_xlfn.IFNA(VLOOKUP(CONCATENATE($U$5,$B47,$C47),'HO1'!$A$8:$N$135,14,FALSE),0)</f>
        <v>0</v>
      </c>
      <c r="V47" s="65">
        <f>_xlfn.IFNA(VLOOKUP(CONCATENATE($V$5,$B47,$C47),'BUS3'!$A$8:$N$135,14,FALSE),0)</f>
        <v>0</v>
      </c>
      <c r="W47" s="65">
        <f>_xlfn.IFNA(VLOOKUP(CONCATENATE($W$5,$B47,$C47),'DRY2'!$A$6:$N$169,14,FALSE),0)</f>
        <v>0</v>
      </c>
      <c r="X47" s="65">
        <f>_xlfn.IFNA(VLOOKUP(CONCATENATE($X$5,$B47,$C47),'OG2'!$A$6:$N$133,14,FALSE),0)</f>
        <v>0</v>
      </c>
      <c r="Y47" s="65">
        <f>_xlfn.IFNA(VLOOKUP(CONCATENATE($Y$5,$B47,$C47),'MR1'!$A$6:$N$133,14,FALSE),0)</f>
        <v>0</v>
      </c>
      <c r="Z47" s="65">
        <f>_xlfn.IFNA(VLOOKUP(CONCATENATE($Z$5,$B47,$C47),BEV!$A$6:$N$124,14,FALSE),0)</f>
        <v>0</v>
      </c>
      <c r="AA47" s="65">
        <f>_xlfn.IFNA(VLOOKUP(CONCATENATE($AA$5,$B47,$C47),'SER2'!$A$6:$N$135,14,FALSE),0)</f>
        <v>0</v>
      </c>
      <c r="AB47" s="65">
        <f>_xlfn.IFNA(VLOOKUP(CONCATENATE($AC$5,$B47,$C47),VIR!$A$6:$O$129,14,FALSE),0)</f>
        <v>0</v>
      </c>
      <c r="AC47" s="65">
        <f>_xlfn.IFNA(VLOOKUP(CONCATENATE($AC$5,$B47,$C47),VIR!$A$6:$O$129,14,FALSE),0)</f>
        <v>0</v>
      </c>
      <c r="AD47" s="65" cm="1">
        <f t="array" ref="AD47">_xlfn.IFNA(VLOOKUP(CONCATENATE($AD$5,$B47,$C47),BUP42,AD48:AE59,FALSE),0)</f>
        <v>0</v>
      </c>
      <c r="AE47" s="65">
        <f>_xlfn.IFNA(VLOOKUP(CONCATENATE($AE$5,$B47,$C47),'CAP2'!$A$6:$N$135,14,FALSE),0)</f>
        <v>0</v>
      </c>
      <c r="AF47" s="65">
        <f>_xlfn.IFNA(VLOOKUP(CONCATENATE($AF$5,$B47,$C47),FEST!$A$6:$N$135,14,FALSE),0)</f>
        <v>0</v>
      </c>
      <c r="AG47" s="65">
        <f>_xlfn.IFNA(VLOOKUP(CONCATENATE($AG$5,$B47,$C47),'ESP2'!$A$6:$N$131,14,FALSE),0)</f>
        <v>0</v>
      </c>
      <c r="AH47" s="65">
        <f>_xlfn.IFNA(VLOOKUP(CONCATENATE($AG$5,$B47,$C47),'OG2'!$A$6:$N$131,14,FALSE),0)</f>
        <v>0</v>
      </c>
      <c r="AI47" s="65">
        <f>_xlfn.IFNA(VLOOKUP(CONCATENATE($AI$5,$B47,$C47),'BUN2'!$A$6:$N$134,14,FALSE),0)</f>
        <v>0</v>
      </c>
      <c r="AJ47" s="65">
        <f>_xlfn.IFNA(VLOOKUP(CONCATENATE($AJ$5,$B47,$C47),SC!$A$6:$N$135,14,FALSE),0)</f>
        <v>0</v>
      </c>
      <c r="AK47" s="65">
        <f>_xlfn.IFNA(VLOOKUP(CONCATENATE($AK$5,$B47,$C47),'MR3'!$A$6:$N$133,14,FALSE),0)</f>
        <v>0</v>
      </c>
      <c r="AL47" s="66">
        <f>_xlfn.IFNA(VLOOKUP(CONCATENATE($AK$5,$B47,$C47),BAL!$A$6:$N$133,14,FALSE),0)</f>
        <v>0</v>
      </c>
      <c r="AM47" s="66">
        <f>_xlfn.IFNA(VLOOKUP(CONCATENATE($AM$5,$B47,$C47),'ESP4'!$A$6:$N$135,14,FALSE),0)</f>
        <v>0</v>
      </c>
      <c r="AN47" s="66">
        <f>_xlfn.IFNA(VLOOKUP(CONCATENATE($AN$5,$B47,$C47),'MR2'!$A$6:$N$77,14,FALSE),0)</f>
        <v>0</v>
      </c>
      <c r="AO47" s="66">
        <f>_xlfn.IFNA(VLOOKUP(CONCATENATE($AO$5,$B47,$C47),'BUS4'!$A$6:$N$250,14,FALSE),0)</f>
        <v>0</v>
      </c>
      <c r="AP47" s="66">
        <f>_xlfn.IFNA(VLOOKUP(CONCATENATE($AP$5,$B47,$C47),'MR1'!$A$6:$N$135,14,FALSE),0)</f>
        <v>0</v>
      </c>
      <c r="AQ47" s="398"/>
      <c r="AR47" s="434">
        <f>_xlfn.IFNA(VLOOKUP(CONCATENATE($AR$5,$B47,$C47),'BUS4'!$A$6:$N$135,14,FALSE),0)</f>
        <v>0</v>
      </c>
      <c r="AS47" s="63"/>
    </row>
    <row r="48" spans="1:45" x14ac:dyDescent="0.3">
      <c r="A48" s="830"/>
      <c r="B48" s="84"/>
      <c r="C48" s="22"/>
      <c r="D48" s="22"/>
      <c r="E48" s="22"/>
      <c r="F48" s="23"/>
      <c r="G48" s="24"/>
      <c r="H48" s="192">
        <f t="shared" si="3"/>
        <v>0</v>
      </c>
      <c r="I48" s="65">
        <f t="shared" si="4"/>
        <v>0</v>
      </c>
      <c r="J48" s="671">
        <f t="shared" si="5"/>
        <v>8</v>
      </c>
      <c r="K48" s="65">
        <f>_xlfn.IFNA(VLOOKUP(CONCATENATE($K$5,$B48,$C48),'CAP1'!$A$6:$N$107,14,FALSE),0)</f>
        <v>0</v>
      </c>
      <c r="L48" s="65">
        <f>_xlfn.IFNA(VLOOKUP(CONCATENATE($L$5,$B48,$C48),'ESP1'!$A$6:$N$135,14,FALSE),0)</f>
        <v>0</v>
      </c>
      <c r="M48" s="65">
        <f>_xlfn.IFNA(VLOOKUP(CONCATENATE($M$5,$B48,$C48),WEST!$A$6:$N$95,14,FALSE),0)</f>
        <v>0</v>
      </c>
      <c r="N48" s="65">
        <f>_xlfn.IFNA(VLOOKUP(CONCATENATE($N$5,$B48,$C48),MUR!$A$6:$L$131,14,FALSE),0)</f>
        <v>0</v>
      </c>
      <c r="O48" s="65">
        <f>_xlfn.IFNA(VLOOKUP(CONCATENATE($O$5,$B48,$C48),'SER1'!$A$6:$N$110,14,FALSE),0)</f>
        <v>0</v>
      </c>
      <c r="P48" s="65">
        <f>_xlfn.IFNA(VLOOKUP(CONCATENATE($P$5,$B48,$C48),'BUS1'!$A$6:$N$135,14,FALSE),0)</f>
        <v>0</v>
      </c>
      <c r="Q48" s="65">
        <f>_xlfn.IFNA(VLOOKUP(CONCATENATE($Q$5,$B48,$C48),DARD!$A$6:$N$133,14,FALSE),0)</f>
        <v>0</v>
      </c>
      <c r="R48" s="65">
        <f>_xlfn.IFNA(VLOOKUP(CONCATENATE($R$5,$B48,$C48),'BUS2'!F53,FALSE),0)</f>
        <v>0</v>
      </c>
      <c r="S48" s="65">
        <f>_xlfn.IFNA(VLOOKUP(CONCATENATE($S$5,$B48,$C48),'OG1'!$A$6:$N$56,14,FALSE),0)</f>
        <v>0</v>
      </c>
      <c r="T48" s="65">
        <f>_xlfn.IFNA(VLOOKUP(CONCATENATE($T$5,$B48,$C48),'DRY1'!$A$6:$N$135,14,FALSE),0)</f>
        <v>0</v>
      </c>
      <c r="U48" s="65">
        <f>_xlfn.IFNA(VLOOKUP(CONCATENATE($U$5,$B48,$C48),'HO1'!$A$8:$N$135,14,FALSE),0)</f>
        <v>0</v>
      </c>
      <c r="V48" s="65">
        <f>_xlfn.IFNA(VLOOKUP(CONCATENATE($V$5,$B48,$C48),'BUS3'!$A$8:$N$135,14,FALSE),0)</f>
        <v>0</v>
      </c>
      <c r="W48" s="65">
        <f>_xlfn.IFNA(VLOOKUP(CONCATENATE($W$5,$B48,$C48),'DRY2'!$A$6:$N$169,14,FALSE),0)</f>
        <v>0</v>
      </c>
      <c r="X48" s="65">
        <f>_xlfn.IFNA(VLOOKUP(CONCATENATE($X$5,$B48,$C48),'OG2'!$A$6:$N$133,14,FALSE),0)</f>
        <v>0</v>
      </c>
      <c r="Y48" s="65">
        <f>_xlfn.IFNA(VLOOKUP(CONCATENATE($Y$5,$B48,$C48),'MR1'!$A$6:$N$133,14,FALSE),0)</f>
        <v>0</v>
      </c>
      <c r="Z48" s="65">
        <f>_xlfn.IFNA(VLOOKUP(CONCATENATE($Z$5,$B48,$C48),BEV!$A$6:$N$124,14,FALSE),0)</f>
        <v>0</v>
      </c>
      <c r="AA48" s="65">
        <f>_xlfn.IFNA(VLOOKUP(CONCATENATE($AA$5,$B48,$C48),'SER2'!$A$6:$N$135,14,FALSE),0)</f>
        <v>0</v>
      </c>
      <c r="AB48" s="65">
        <f>_xlfn.IFNA(VLOOKUP(CONCATENATE($AC$5,$B48,$C48),VIR!$A$6:$O$129,14,FALSE),0)</f>
        <v>0</v>
      </c>
      <c r="AC48" s="65">
        <f>_xlfn.IFNA(VLOOKUP(CONCATENATE($AC$5,$B48,$C48),VIR!$A$6:$O$129,14,FALSE),0)</f>
        <v>0</v>
      </c>
      <c r="AD48" s="65" cm="1">
        <f t="array" ref="AD48">_xlfn.IFNA(VLOOKUP(CONCATENATE($AD$5,$B48,$C48),BUP43,AD49:AE60,FALSE),0)</f>
        <v>0</v>
      </c>
      <c r="AE48" s="65">
        <f>_xlfn.IFNA(VLOOKUP(CONCATENATE($AE$5,$B48,$C48),'CAP2'!$A$6:$N$135,14,FALSE),0)</f>
        <v>0</v>
      </c>
      <c r="AF48" s="65">
        <f>_xlfn.IFNA(VLOOKUP(CONCATENATE($AF$5,$B48,$C48),FEST!$A$6:$N$135,14,FALSE),0)</f>
        <v>0</v>
      </c>
      <c r="AG48" s="65">
        <f>_xlfn.IFNA(VLOOKUP(CONCATENATE($AG$5,$B48,$C48),'ESP2'!$A$6:$N$131,14,FALSE),0)</f>
        <v>0</v>
      </c>
      <c r="AH48" s="65">
        <f>_xlfn.IFNA(VLOOKUP(CONCATENATE($AG$5,$B48,$C48),'OG2'!$A$6:$N$131,14,FALSE),0)</f>
        <v>0</v>
      </c>
      <c r="AI48" s="65">
        <f>_xlfn.IFNA(VLOOKUP(CONCATENATE($AI$5,$B48,$C48),'BUN2'!$A$6:$N$134,14,FALSE),0)</f>
        <v>0</v>
      </c>
      <c r="AJ48" s="65">
        <f>_xlfn.IFNA(VLOOKUP(CONCATENATE($AJ$5,$B48,$C48),SC!$A$6:$N$135,14,FALSE),0)</f>
        <v>0</v>
      </c>
      <c r="AK48" s="65">
        <f>_xlfn.IFNA(VLOOKUP(CONCATENATE($AK$5,$B48,$C48),'MR3'!$A$6:$N$133,14,FALSE),0)</f>
        <v>0</v>
      </c>
      <c r="AL48" s="66">
        <f>_xlfn.IFNA(VLOOKUP(CONCATENATE($AK$5,$B48,$C48),BAL!$A$6:$N$133,14,FALSE),0)</f>
        <v>0</v>
      </c>
      <c r="AM48" s="66">
        <f>_xlfn.IFNA(VLOOKUP(CONCATENATE($AM$5,$B48,$C48),'ESP4'!$A$6:$N$135,14,FALSE),0)</f>
        <v>0</v>
      </c>
      <c r="AN48" s="66">
        <f>_xlfn.IFNA(VLOOKUP(CONCATENATE($AN$5,$B48,$C48),'MR2'!$A$6:$N$77,14,FALSE),0)</f>
        <v>0</v>
      </c>
      <c r="AO48" s="66">
        <f>_xlfn.IFNA(VLOOKUP(CONCATENATE($AO$5,$B48,$C48),'BUS4'!$A$6:$N$250,14,FALSE),0)</f>
        <v>0</v>
      </c>
      <c r="AP48" s="66">
        <f>_xlfn.IFNA(VLOOKUP(CONCATENATE($AP$5,$B48,$C48),'MR1'!$A$6:$N$135,14,FALSE),0)</f>
        <v>0</v>
      </c>
      <c r="AQ48" s="398"/>
      <c r="AR48" s="434">
        <f>_xlfn.IFNA(VLOOKUP(CONCATENATE($AR$5,$B48,$C48),'BUS4'!$A$6:$N$135,14,FALSE),0)</f>
        <v>0</v>
      </c>
      <c r="AS48" s="63"/>
    </row>
    <row r="49" spans="1:45" x14ac:dyDescent="0.3">
      <c r="A49" s="830"/>
      <c r="B49" s="84"/>
      <c r="C49" s="22"/>
      <c r="D49" s="22"/>
      <c r="E49" s="22"/>
      <c r="F49" s="23"/>
      <c r="G49" s="24"/>
      <c r="H49" s="192">
        <f t="shared" si="3"/>
        <v>0</v>
      </c>
      <c r="I49" s="65">
        <f t="shared" si="4"/>
        <v>0</v>
      </c>
      <c r="J49" s="671">
        <f t="shared" si="5"/>
        <v>8</v>
      </c>
      <c r="K49" s="65">
        <f>_xlfn.IFNA(VLOOKUP(CONCATENATE($K$5,$B49,$C49),'CAP1'!$A$6:$N$107,14,FALSE),0)</f>
        <v>0</v>
      </c>
      <c r="L49" s="65">
        <f>_xlfn.IFNA(VLOOKUP(CONCATENATE($L$5,$B49,$C49),'ESP1'!$A$6:$N$135,14,FALSE),0)</f>
        <v>0</v>
      </c>
      <c r="M49" s="65">
        <f>_xlfn.IFNA(VLOOKUP(CONCATENATE($M$5,$B49,$C49),WEST!$A$6:$N$95,14,FALSE),0)</f>
        <v>0</v>
      </c>
      <c r="N49" s="65">
        <f>_xlfn.IFNA(VLOOKUP(CONCATENATE($N$5,$B49,$C49),MUR!$A$6:$L$131,14,FALSE),0)</f>
        <v>0</v>
      </c>
      <c r="O49" s="65">
        <f>_xlfn.IFNA(VLOOKUP(CONCATENATE($O$5,$B49,$C49),'SER1'!$A$6:$N$110,14,FALSE),0)</f>
        <v>0</v>
      </c>
      <c r="P49" s="65">
        <f>_xlfn.IFNA(VLOOKUP(CONCATENATE($P$5,$B49,$C49),'BUS1'!$A$6:$N$135,14,FALSE),0)</f>
        <v>0</v>
      </c>
      <c r="Q49" s="65">
        <f>_xlfn.IFNA(VLOOKUP(CONCATENATE($Q$5,$B49,$C49),DARD!$A$6:$N$133,14,FALSE),0)</f>
        <v>0</v>
      </c>
      <c r="R49" s="65">
        <f>_xlfn.IFNA(VLOOKUP(CONCATENATE($R$5,$B49,$C49),'BUS2'!F54,FALSE),0)</f>
        <v>0</v>
      </c>
      <c r="S49" s="65">
        <f>_xlfn.IFNA(VLOOKUP(CONCATENATE($S$5,$B49,$C49),'OG1'!$A$6:$N$56,14,FALSE),0)</f>
        <v>0</v>
      </c>
      <c r="T49" s="65">
        <f>_xlfn.IFNA(VLOOKUP(CONCATENATE($T$5,$B49,$C49),'DRY1'!$A$6:$N$135,14,FALSE),0)</f>
        <v>0</v>
      </c>
      <c r="U49" s="65">
        <f>_xlfn.IFNA(VLOOKUP(CONCATENATE($U$5,$B49,$C49),'HO1'!$A$8:$N$135,14,FALSE),0)</f>
        <v>0</v>
      </c>
      <c r="V49" s="65">
        <f>_xlfn.IFNA(VLOOKUP(CONCATENATE($V$5,$B49,$C49),'BUS3'!$A$8:$N$135,14,FALSE),0)</f>
        <v>0</v>
      </c>
      <c r="W49" s="65">
        <f>_xlfn.IFNA(VLOOKUP(CONCATENATE($W$5,$B49,$C49),'DRY2'!$A$6:$N$169,14,FALSE),0)</f>
        <v>0</v>
      </c>
      <c r="X49" s="65">
        <f>_xlfn.IFNA(VLOOKUP(CONCATENATE($X$5,$B49,$C49),'OG2'!$A$6:$N$133,14,FALSE),0)</f>
        <v>0</v>
      </c>
      <c r="Y49" s="65">
        <f>_xlfn.IFNA(VLOOKUP(CONCATENATE($Y$5,$B49,$C49),'MR1'!$A$6:$N$133,14,FALSE),0)</f>
        <v>0</v>
      </c>
      <c r="Z49" s="65">
        <f>_xlfn.IFNA(VLOOKUP(CONCATENATE($Z$5,$B49,$C49),BEV!$A$6:$N$124,14,FALSE),0)</f>
        <v>0</v>
      </c>
      <c r="AA49" s="65">
        <f>_xlfn.IFNA(VLOOKUP(CONCATENATE($AA$5,$B49,$C49),'SER2'!$A$6:$N$135,14,FALSE),0)</f>
        <v>0</v>
      </c>
      <c r="AB49" s="65">
        <f>_xlfn.IFNA(VLOOKUP(CONCATENATE($AC$5,$B49,$C49),VIR!$A$6:$O$129,14,FALSE),0)</f>
        <v>0</v>
      </c>
      <c r="AC49" s="65">
        <f>_xlfn.IFNA(VLOOKUP(CONCATENATE($AC$5,$B49,$C49),VIR!$A$6:$O$129,14,FALSE),0)</f>
        <v>0</v>
      </c>
      <c r="AD49" s="65" cm="1">
        <f t="array" ref="AD49">_xlfn.IFNA(VLOOKUP(CONCATENATE($AD$5,$B49,$C49),BUP44,AD50:AE61,FALSE),0)</f>
        <v>0</v>
      </c>
      <c r="AE49" s="65">
        <f>_xlfn.IFNA(VLOOKUP(CONCATENATE($AE$5,$B49,$C49),'CAP2'!$A$6:$N$135,14,FALSE),0)</f>
        <v>0</v>
      </c>
      <c r="AF49" s="65">
        <f>_xlfn.IFNA(VLOOKUP(CONCATENATE($AF$5,$B49,$C49),FEST!$A$6:$N$135,14,FALSE),0)</f>
        <v>0</v>
      </c>
      <c r="AG49" s="65">
        <f>_xlfn.IFNA(VLOOKUP(CONCATENATE($AG$5,$B49,$C49),'ESP2'!$A$6:$N$131,14,FALSE),0)</f>
        <v>0</v>
      </c>
      <c r="AH49" s="65">
        <f>_xlfn.IFNA(VLOOKUP(CONCATENATE($AG$5,$B49,$C49),'OG2'!$A$6:$N$131,14,FALSE),0)</f>
        <v>0</v>
      </c>
      <c r="AI49" s="65">
        <f>_xlfn.IFNA(VLOOKUP(CONCATENATE($AI$5,$B49,$C49),'BUN2'!$A$6:$N$134,14,FALSE),0)</f>
        <v>0</v>
      </c>
      <c r="AJ49" s="65">
        <f>_xlfn.IFNA(VLOOKUP(CONCATENATE($AJ$5,$B49,$C49),SC!$A$6:$N$135,14,FALSE),0)</f>
        <v>0</v>
      </c>
      <c r="AK49" s="65">
        <f>_xlfn.IFNA(VLOOKUP(CONCATENATE($AK$5,$B49,$C49),'MR3'!$A$6:$N$133,14,FALSE),0)</f>
        <v>0</v>
      </c>
      <c r="AL49" s="66">
        <f>_xlfn.IFNA(VLOOKUP(CONCATENATE($AK$5,$B49,$C49),BAL!$A$6:$N$133,14,FALSE),0)</f>
        <v>0</v>
      </c>
      <c r="AM49" s="66">
        <f>_xlfn.IFNA(VLOOKUP(CONCATENATE($AM$5,$B49,$C49),'ESP4'!$A$6:$N$135,14,FALSE),0)</f>
        <v>0</v>
      </c>
      <c r="AN49" s="66">
        <f>_xlfn.IFNA(VLOOKUP(CONCATENATE($AN$5,$B49,$C49),'MR2'!$A$6:$N$77,14,FALSE),0)</f>
        <v>0</v>
      </c>
      <c r="AO49" s="66">
        <f>_xlfn.IFNA(VLOOKUP(CONCATENATE($AO$5,$B49,$C49),'BUS4'!$A$6:$N$250,14,FALSE),0)</f>
        <v>0</v>
      </c>
      <c r="AP49" s="66">
        <f>_xlfn.IFNA(VLOOKUP(CONCATENATE($AP$5,$B49,$C49),'MR1'!$A$6:$N$135,14,FALSE),0)</f>
        <v>0</v>
      </c>
      <c r="AQ49" s="398"/>
      <c r="AR49" s="434">
        <f>_xlfn.IFNA(VLOOKUP(CONCATENATE($AR$5,$B49,$C49),'BUS4'!$A$6:$N$135,14,FALSE),0)</f>
        <v>0</v>
      </c>
      <c r="AS49" s="63"/>
    </row>
    <row r="50" spans="1:45" x14ac:dyDescent="0.3">
      <c r="A50" s="830"/>
      <c r="B50" s="84"/>
      <c r="C50" s="22"/>
      <c r="D50" s="22"/>
      <c r="E50" s="22"/>
      <c r="F50" s="23"/>
      <c r="G50" s="24"/>
      <c r="H50" s="192">
        <f t="shared" si="3"/>
        <v>0</v>
      </c>
      <c r="I50" s="65">
        <f t="shared" si="4"/>
        <v>0</v>
      </c>
      <c r="J50" s="671">
        <f t="shared" si="5"/>
        <v>8</v>
      </c>
      <c r="K50" s="65">
        <f>_xlfn.IFNA(VLOOKUP(CONCATENATE($K$5,$B50,$C50),'CAP1'!$A$6:$N$107,14,FALSE),0)</f>
        <v>0</v>
      </c>
      <c r="L50" s="65">
        <f>_xlfn.IFNA(VLOOKUP(CONCATENATE($L$5,$B50,$C50),'ESP1'!$A$6:$N$135,14,FALSE),0)</f>
        <v>0</v>
      </c>
      <c r="M50" s="65">
        <f>_xlfn.IFNA(VLOOKUP(CONCATENATE($M$5,$B50,$C50),WEST!$A$6:$N$95,14,FALSE),0)</f>
        <v>0</v>
      </c>
      <c r="N50" s="65">
        <f>_xlfn.IFNA(VLOOKUP(CONCATENATE($N$5,$B50,$C50),MUR!$A$6:$L$131,14,FALSE),0)</f>
        <v>0</v>
      </c>
      <c r="O50" s="65">
        <f>_xlfn.IFNA(VLOOKUP(CONCATENATE($O$5,$B50,$C50),'SER1'!$A$6:$N$110,14,FALSE),0)</f>
        <v>0</v>
      </c>
      <c r="P50" s="65">
        <f>_xlfn.IFNA(VLOOKUP(CONCATENATE($P$5,$B50,$C50),'BUS1'!$A$6:$N$135,14,FALSE),0)</f>
        <v>0</v>
      </c>
      <c r="Q50" s="65">
        <f>_xlfn.IFNA(VLOOKUP(CONCATENATE($Q$5,$B50,$C50),DARD!$A$6:$N$133,14,FALSE),0)</f>
        <v>0</v>
      </c>
      <c r="R50" s="65">
        <f>_xlfn.IFNA(VLOOKUP(CONCATENATE($R$5,$B50,$C50),'BUS2'!F55,FALSE),0)</f>
        <v>0</v>
      </c>
      <c r="S50" s="65">
        <f>_xlfn.IFNA(VLOOKUP(CONCATENATE($S$5,$B50,$C50),'OG1'!$A$6:$N$56,14,FALSE),0)</f>
        <v>0</v>
      </c>
      <c r="T50" s="65">
        <f>_xlfn.IFNA(VLOOKUP(CONCATENATE($T$5,$B50,$C50),'DRY1'!$A$6:$N$135,14,FALSE),0)</f>
        <v>0</v>
      </c>
      <c r="U50" s="65">
        <f>_xlfn.IFNA(VLOOKUP(CONCATENATE($U$5,$B50,$C50),'HO1'!$A$8:$N$135,14,FALSE),0)</f>
        <v>0</v>
      </c>
      <c r="V50" s="65">
        <f>_xlfn.IFNA(VLOOKUP(CONCATENATE($V$5,$B50,$C50),'BUS3'!$A$8:$N$135,14,FALSE),0)</f>
        <v>0</v>
      </c>
      <c r="W50" s="65">
        <f>_xlfn.IFNA(VLOOKUP(CONCATENATE($W$5,$B50,$C50),'DRY2'!$A$6:$N$169,14,FALSE),0)</f>
        <v>0</v>
      </c>
      <c r="X50" s="65">
        <f>_xlfn.IFNA(VLOOKUP(CONCATENATE($X$5,$B50,$C50),'OG2'!$A$6:$N$133,14,FALSE),0)</f>
        <v>0</v>
      </c>
      <c r="Y50" s="65">
        <f>_xlfn.IFNA(VLOOKUP(CONCATENATE($Y$5,$B50,$C50),'MR1'!$A$6:$N$133,14,FALSE),0)</f>
        <v>0</v>
      </c>
      <c r="Z50" s="65">
        <f>_xlfn.IFNA(VLOOKUP(CONCATENATE($Z$5,$B50,$C50),BEV!$A$6:$N$124,14,FALSE),0)</f>
        <v>0</v>
      </c>
      <c r="AA50" s="65">
        <f>_xlfn.IFNA(VLOOKUP(CONCATENATE($AA$5,$B50,$C50),'SER2'!$A$6:$N$135,14,FALSE),0)</f>
        <v>0</v>
      </c>
      <c r="AB50" s="65">
        <f>_xlfn.IFNA(VLOOKUP(CONCATENATE($AC$5,$B50,$C50),VIR!$A$6:$O$129,14,FALSE),0)</f>
        <v>0</v>
      </c>
      <c r="AC50" s="65">
        <f>_xlfn.IFNA(VLOOKUP(CONCATENATE($AC$5,$B50,$C50),VIR!$A$6:$O$129,14,FALSE),0)</f>
        <v>0</v>
      </c>
      <c r="AD50" s="65" cm="1">
        <f t="array" ref="AD50">_xlfn.IFNA(VLOOKUP(CONCATENATE($AD$5,$B50,$C50),BUP45,AD51:AE62,FALSE),0)</f>
        <v>0</v>
      </c>
      <c r="AE50" s="65">
        <f>_xlfn.IFNA(VLOOKUP(CONCATENATE($AE$5,$B50,$C50),'CAP2'!$A$6:$N$135,14,FALSE),0)</f>
        <v>0</v>
      </c>
      <c r="AF50" s="65">
        <f>_xlfn.IFNA(VLOOKUP(CONCATENATE($AF$5,$B50,$C50),FEST!$A$6:$N$135,14,FALSE),0)</f>
        <v>0</v>
      </c>
      <c r="AG50" s="65">
        <f>_xlfn.IFNA(VLOOKUP(CONCATENATE($AG$5,$B50,$C50),'ESP2'!$A$6:$N$131,14,FALSE),0)</f>
        <v>0</v>
      </c>
      <c r="AH50" s="65">
        <f>_xlfn.IFNA(VLOOKUP(CONCATENATE($AG$5,$B50,$C50),'OG2'!$A$6:$N$131,14,FALSE),0)</f>
        <v>0</v>
      </c>
      <c r="AI50" s="65">
        <f>_xlfn.IFNA(VLOOKUP(CONCATENATE($AI$5,$B50,$C50),'BUN2'!$A$6:$N$134,14,FALSE),0)</f>
        <v>0</v>
      </c>
      <c r="AJ50" s="65">
        <f>_xlfn.IFNA(VLOOKUP(CONCATENATE($AJ$5,$B50,$C50),SC!$A$6:$N$135,14,FALSE),0)</f>
        <v>0</v>
      </c>
      <c r="AK50" s="65">
        <f>_xlfn.IFNA(VLOOKUP(CONCATENATE($AK$5,$B50,$C50),'MR3'!$A$6:$N$133,14,FALSE),0)</f>
        <v>0</v>
      </c>
      <c r="AL50" s="66">
        <f>_xlfn.IFNA(VLOOKUP(CONCATENATE($AK$5,$B50,$C50),BAL!$A$6:$N$133,14,FALSE),0)</f>
        <v>0</v>
      </c>
      <c r="AM50" s="66">
        <f>_xlfn.IFNA(VLOOKUP(CONCATENATE($AM$5,$B50,$C50),'ESP4'!$A$6:$N$135,14,FALSE),0)</f>
        <v>0</v>
      </c>
      <c r="AN50" s="66">
        <f>_xlfn.IFNA(VLOOKUP(CONCATENATE($AN$5,$B50,$C50),'MR2'!$A$6:$N$77,14,FALSE),0)</f>
        <v>0</v>
      </c>
      <c r="AO50" s="66">
        <f>_xlfn.IFNA(VLOOKUP(CONCATENATE($AO$5,$B50,$C50),'BUS4'!$A$6:$N$250,14,FALSE),0)</f>
        <v>0</v>
      </c>
      <c r="AP50" s="66">
        <f>_xlfn.IFNA(VLOOKUP(CONCATENATE($AP$5,$B50,$C50),'MR1'!$A$6:$N$135,14,FALSE),0)</f>
        <v>0</v>
      </c>
      <c r="AQ50" s="398"/>
      <c r="AR50" s="434">
        <f>_xlfn.IFNA(VLOOKUP(CONCATENATE($AR$5,$B50,$C50),'BUS4'!$A$6:$N$135,14,FALSE),0)</f>
        <v>0</v>
      </c>
      <c r="AS50" s="63"/>
    </row>
    <row r="51" spans="1:45" x14ac:dyDescent="0.3">
      <c r="A51" s="830"/>
      <c r="B51" s="84"/>
      <c r="C51" s="22"/>
      <c r="D51" s="22"/>
      <c r="E51" s="22"/>
      <c r="F51" s="23"/>
      <c r="G51" s="24"/>
      <c r="H51" s="192">
        <f t="shared" si="3"/>
        <v>0</v>
      </c>
      <c r="I51" s="65">
        <f t="shared" si="4"/>
        <v>0</v>
      </c>
      <c r="J51" s="671">
        <f t="shared" si="5"/>
        <v>8</v>
      </c>
      <c r="K51" s="65">
        <f>_xlfn.IFNA(VLOOKUP(CONCATENATE($K$5,$B51,$C51),'CAP1'!$A$6:$N$107,14,FALSE),0)</f>
        <v>0</v>
      </c>
      <c r="L51" s="65">
        <f>_xlfn.IFNA(VLOOKUP(CONCATENATE($L$5,$B51,$C51),'ESP1'!$A$6:$N$135,14,FALSE),0)</f>
        <v>0</v>
      </c>
      <c r="M51" s="65">
        <f>_xlfn.IFNA(VLOOKUP(CONCATENATE($M$5,$B51,$C51),WEST!$A$6:$N$95,14,FALSE),0)</f>
        <v>0</v>
      </c>
      <c r="N51" s="65">
        <f>_xlfn.IFNA(VLOOKUP(CONCATENATE($N$5,$B51,$C51),MUR!$A$6:$L$131,14,FALSE),0)</f>
        <v>0</v>
      </c>
      <c r="O51" s="65">
        <f>_xlfn.IFNA(VLOOKUP(CONCATENATE($O$5,$B51,$C51),'SER1'!$A$6:$N$110,14,FALSE),0)</f>
        <v>0</v>
      </c>
      <c r="P51" s="65">
        <f>_xlfn.IFNA(VLOOKUP(CONCATENATE($P$5,$B51,$C51),'BUS1'!$A$6:$N$135,14,FALSE),0)</f>
        <v>0</v>
      </c>
      <c r="Q51" s="65">
        <f>_xlfn.IFNA(VLOOKUP(CONCATENATE($Q$5,$B51,$C51),DARD!$A$6:$N$133,14,FALSE),0)</f>
        <v>0</v>
      </c>
      <c r="R51" s="65">
        <f>_xlfn.IFNA(VLOOKUP(CONCATENATE($R$5,$B51,$C51),'BUS2'!F56,FALSE),0)</f>
        <v>0</v>
      </c>
      <c r="S51" s="65">
        <f>_xlfn.IFNA(VLOOKUP(CONCATENATE($S$5,$B51,$C51),'OG1'!$A$6:$N$56,14,FALSE),0)</f>
        <v>0</v>
      </c>
      <c r="T51" s="65">
        <f>_xlfn.IFNA(VLOOKUP(CONCATENATE($T$5,$B51,$C51),'DRY1'!$A$6:$N$135,14,FALSE),0)</f>
        <v>0</v>
      </c>
      <c r="U51" s="65">
        <f>_xlfn.IFNA(VLOOKUP(CONCATENATE($U$5,$B51,$C51),'HO1'!$A$8:$N$135,14,FALSE),0)</f>
        <v>0</v>
      </c>
      <c r="V51" s="65">
        <f>_xlfn.IFNA(VLOOKUP(CONCATENATE($V$5,$B51,$C51),'BUS3'!$A$8:$N$135,14,FALSE),0)</f>
        <v>0</v>
      </c>
      <c r="W51" s="65">
        <f>_xlfn.IFNA(VLOOKUP(CONCATENATE($W$5,$B51,$C51),'DRY2'!$A$6:$N$169,14,FALSE),0)</f>
        <v>0</v>
      </c>
      <c r="X51" s="65">
        <f>_xlfn.IFNA(VLOOKUP(CONCATENATE($X$5,$B51,$C51),'OG2'!$A$6:$N$133,14,FALSE),0)</f>
        <v>0</v>
      </c>
      <c r="Y51" s="65">
        <f>_xlfn.IFNA(VLOOKUP(CONCATENATE($Y$5,$B51,$C51),'MR1'!$A$6:$N$133,14,FALSE),0)</f>
        <v>0</v>
      </c>
      <c r="Z51" s="65">
        <f>_xlfn.IFNA(VLOOKUP(CONCATENATE($Z$5,$B51,$C51),BEV!$A$6:$N$124,14,FALSE),0)</f>
        <v>0</v>
      </c>
      <c r="AA51" s="65">
        <f>_xlfn.IFNA(VLOOKUP(CONCATENATE($AA$5,$B51,$C51),'SER2'!$A$6:$N$135,14,FALSE),0)</f>
        <v>0</v>
      </c>
      <c r="AB51" s="65">
        <f>_xlfn.IFNA(VLOOKUP(CONCATENATE($AC$5,$B51,$C51),VIR!$A$6:$O$129,14,FALSE),0)</f>
        <v>0</v>
      </c>
      <c r="AC51" s="65">
        <f>_xlfn.IFNA(VLOOKUP(CONCATENATE($AC$5,$B51,$C51),VIR!$A$6:$O$129,14,FALSE),0)</f>
        <v>0</v>
      </c>
      <c r="AD51" s="65" cm="1">
        <f t="array" ref="AD51">_xlfn.IFNA(VLOOKUP(CONCATENATE($AD$5,$B51,$C51),BUP46,AD52:AE63,FALSE),0)</f>
        <v>0</v>
      </c>
      <c r="AE51" s="65">
        <f>_xlfn.IFNA(VLOOKUP(CONCATENATE($AE$5,$B51,$C51),'CAP2'!$A$6:$N$135,14,FALSE),0)</f>
        <v>0</v>
      </c>
      <c r="AF51" s="65">
        <f>_xlfn.IFNA(VLOOKUP(CONCATENATE($AF$5,$B51,$C51),FEST!$A$6:$N$135,14,FALSE),0)</f>
        <v>0</v>
      </c>
      <c r="AG51" s="65">
        <f>_xlfn.IFNA(VLOOKUP(CONCATENATE($AG$5,$B51,$C51),'ESP2'!$A$6:$N$131,14,FALSE),0)</f>
        <v>0</v>
      </c>
      <c r="AH51" s="65">
        <f>_xlfn.IFNA(VLOOKUP(CONCATENATE($AG$5,$B51,$C51),'OG2'!$A$6:$N$131,14,FALSE),0)</f>
        <v>0</v>
      </c>
      <c r="AI51" s="65">
        <f>_xlfn.IFNA(VLOOKUP(CONCATENATE($AI$5,$B51,$C51),'BUN2'!$A$6:$N$134,14,FALSE),0)</f>
        <v>0</v>
      </c>
      <c r="AJ51" s="65">
        <f>_xlfn.IFNA(VLOOKUP(CONCATENATE($AJ$5,$B51,$C51),SC!$A$6:$N$135,14,FALSE),0)</f>
        <v>0</v>
      </c>
      <c r="AK51" s="65">
        <f>_xlfn.IFNA(VLOOKUP(CONCATENATE($AK$5,$B51,$C51),'MR3'!$A$6:$N$133,14,FALSE),0)</f>
        <v>0</v>
      </c>
      <c r="AL51" s="66">
        <f>_xlfn.IFNA(VLOOKUP(CONCATENATE($AK$5,$B51,$C51),BAL!$A$6:$N$133,14,FALSE),0)</f>
        <v>0</v>
      </c>
      <c r="AM51" s="66">
        <f>_xlfn.IFNA(VLOOKUP(CONCATENATE($AM$5,$B51,$C51),'ESP4'!$A$6:$N$135,14,FALSE),0)</f>
        <v>0</v>
      </c>
      <c r="AN51" s="66">
        <f>_xlfn.IFNA(VLOOKUP(CONCATENATE($AN$5,$B51,$C51),'MR2'!$A$6:$N$77,14,FALSE),0)</f>
        <v>0</v>
      </c>
      <c r="AO51" s="66">
        <f>_xlfn.IFNA(VLOOKUP(CONCATENATE($AO$5,$B51,$C51),'BUS4'!$A$6:$N$250,14,FALSE),0)</f>
        <v>0</v>
      </c>
      <c r="AP51" s="66">
        <f>_xlfn.IFNA(VLOOKUP(CONCATENATE($AP$5,$B51,$C51),'MR1'!$A$6:$N$135,14,FALSE),0)</f>
        <v>0</v>
      </c>
      <c r="AQ51" s="398"/>
      <c r="AR51" s="435"/>
      <c r="AS51" s="63"/>
    </row>
    <row r="52" spans="1:45" x14ac:dyDescent="0.3">
      <c r="A52" s="830"/>
      <c r="B52" s="485"/>
      <c r="C52" s="26"/>
      <c r="D52" s="26"/>
      <c r="E52" s="26"/>
      <c r="F52" s="27"/>
      <c r="G52" s="28"/>
      <c r="H52" s="192">
        <f t="shared" si="3"/>
        <v>0</v>
      </c>
      <c r="I52" s="65">
        <f t="shared" si="4"/>
        <v>0</v>
      </c>
      <c r="J52" s="671">
        <f t="shared" si="5"/>
        <v>8</v>
      </c>
      <c r="K52" s="65">
        <f>_xlfn.IFNA(VLOOKUP(CONCATENATE($K$5,$B52,$C52),'CAP1'!$A$6:$N$107,14,FALSE),0)</f>
        <v>0</v>
      </c>
      <c r="L52" s="65">
        <f>_xlfn.IFNA(VLOOKUP(CONCATENATE($L$5,$B52,$C52),'ESP1'!$A$6:$N$135,14,FALSE),0)</f>
        <v>0</v>
      </c>
      <c r="M52" s="65">
        <f>_xlfn.IFNA(VLOOKUP(CONCATENATE($M$5,$B52,$C52),WEST!$A$6:$N$95,14,FALSE),0)</f>
        <v>0</v>
      </c>
      <c r="N52" s="65">
        <f>_xlfn.IFNA(VLOOKUP(CONCATENATE($N$5,$B52,$C52),MUR!$A$6:$L$131,14,FALSE),0)</f>
        <v>0</v>
      </c>
      <c r="O52" s="65">
        <f>_xlfn.IFNA(VLOOKUP(CONCATENATE($O$5,$B52,$C52),'SER1'!$A$6:$N$110,14,FALSE),0)</f>
        <v>0</v>
      </c>
      <c r="P52" s="65">
        <f>_xlfn.IFNA(VLOOKUP(CONCATENATE($P$5,$B52,$C52),'BUS1'!$A$6:$N$135,14,FALSE),0)</f>
        <v>0</v>
      </c>
      <c r="Q52" s="65">
        <f>_xlfn.IFNA(VLOOKUP(CONCATENATE($Q$5,$B52,$C52),DARD!$A$6:$N$133,14,FALSE),0)</f>
        <v>0</v>
      </c>
      <c r="R52" s="65">
        <f>_xlfn.IFNA(VLOOKUP(CONCATENATE($R$5,$B52,$C52),'BUS2'!F57,FALSE),0)</f>
        <v>0</v>
      </c>
      <c r="S52" s="65">
        <f>_xlfn.IFNA(VLOOKUP(CONCATENATE($S$5,$B52,$C52),'OG1'!$A$6:$N$56,14,FALSE),0)</f>
        <v>0</v>
      </c>
      <c r="T52" s="65">
        <f>_xlfn.IFNA(VLOOKUP(CONCATENATE($T$5,$B52,$C52),'DRY1'!$A$6:$N$135,14,FALSE),0)</f>
        <v>0</v>
      </c>
      <c r="U52" s="65">
        <f>_xlfn.IFNA(VLOOKUP(CONCATENATE($U$5,$B52,$C52),'HO1'!$A$8:$N$135,14,FALSE),0)</f>
        <v>0</v>
      </c>
      <c r="V52" s="65">
        <f>_xlfn.IFNA(VLOOKUP(CONCATENATE($V$5,$B52,$C52),'BUS3'!$A$8:$N$135,14,FALSE),0)</f>
        <v>0</v>
      </c>
      <c r="W52" s="65">
        <f>_xlfn.IFNA(VLOOKUP(CONCATENATE($W$5,$B52,$C52),'DRY2'!$A$6:$N$169,14,FALSE),0)</f>
        <v>0</v>
      </c>
      <c r="X52" s="65">
        <f>_xlfn.IFNA(VLOOKUP(CONCATENATE($X$5,$B52,$C52),'OG2'!$A$6:$N$133,14,FALSE),0)</f>
        <v>0</v>
      </c>
      <c r="Y52" s="65">
        <f>_xlfn.IFNA(VLOOKUP(CONCATENATE($Y$5,$B52,$C52),'MR1'!$A$6:$N$133,14,FALSE),0)</f>
        <v>0</v>
      </c>
      <c r="Z52" s="65">
        <f>_xlfn.IFNA(VLOOKUP(CONCATENATE($Z$5,$B52,$C52),BEV!$A$6:$N$124,14,FALSE),0)</f>
        <v>0</v>
      </c>
      <c r="AA52" s="65">
        <f>_xlfn.IFNA(VLOOKUP(CONCATENATE($AA$5,$B52,$C52),'SER2'!$A$6:$N$135,14,FALSE),0)</f>
        <v>0</v>
      </c>
      <c r="AB52" s="65">
        <f>_xlfn.IFNA(VLOOKUP(CONCATENATE($AC$5,$B52,$C52),VIR!$A$6:$O$129,14,FALSE),0)</f>
        <v>0</v>
      </c>
      <c r="AC52" s="65">
        <f>_xlfn.IFNA(VLOOKUP(CONCATENATE($AC$5,$B52,$C52),VIR!$A$6:$O$129,14,FALSE),0)</f>
        <v>0</v>
      </c>
      <c r="AD52" s="65" cm="1">
        <f t="array" ref="AD52">_xlfn.IFNA(VLOOKUP(CONCATENATE($AD$5,$B52,$C52),BUP47,AD53:AE64,FALSE),0)</f>
        <v>0</v>
      </c>
      <c r="AE52" s="65">
        <f>_xlfn.IFNA(VLOOKUP(CONCATENATE($AE$5,$B52,$C52),'CAP2'!$A$6:$N$135,14,FALSE),0)</f>
        <v>0</v>
      </c>
      <c r="AF52" s="65">
        <f>_xlfn.IFNA(VLOOKUP(CONCATENATE($AF$5,$B52,$C52),FEST!$A$6:$N$135,14,FALSE),0)</f>
        <v>0</v>
      </c>
      <c r="AG52" s="65">
        <f>_xlfn.IFNA(VLOOKUP(CONCATENATE($AG$5,$B52,$C52),'ESP2'!$A$6:$N$131,14,FALSE),0)</f>
        <v>0</v>
      </c>
      <c r="AH52" s="65">
        <f>_xlfn.IFNA(VLOOKUP(CONCATENATE($AG$5,$B52,$C52),'OG2'!$A$6:$N$131,14,FALSE),0)</f>
        <v>0</v>
      </c>
      <c r="AI52" s="65">
        <f>_xlfn.IFNA(VLOOKUP(CONCATENATE($AI$5,$B52,$C52),'BUN2'!$A$6:$N$134,14,FALSE),0)</f>
        <v>0</v>
      </c>
      <c r="AJ52" s="65">
        <f>_xlfn.IFNA(VLOOKUP(CONCATENATE($AJ$5,$B52,$C52),SC!$A$6:$N$135,14,FALSE),0)</f>
        <v>0</v>
      </c>
      <c r="AK52" s="65">
        <f>_xlfn.IFNA(VLOOKUP(CONCATENATE($AK$5,$B52,$C52),'MR3'!$A$6:$N$133,14,FALSE),0)</f>
        <v>0</v>
      </c>
      <c r="AL52" s="66">
        <f>_xlfn.IFNA(VLOOKUP(CONCATENATE($AK$5,$B52,$C52),BAL!$A$6:$N$133,14,FALSE),0)</f>
        <v>0</v>
      </c>
      <c r="AM52" s="66">
        <f>_xlfn.IFNA(VLOOKUP(CONCATENATE($AM$5,$B52,$C52),'ESP4'!$A$6:$N$135,14,FALSE),0)</f>
        <v>0</v>
      </c>
      <c r="AN52" s="66">
        <f>_xlfn.IFNA(VLOOKUP(CONCATENATE($AN$5,$B52,$C52),'MR2'!$A$6:$N$77,14,FALSE),0)</f>
        <v>0</v>
      </c>
      <c r="AO52" s="66">
        <f>_xlfn.IFNA(VLOOKUP(CONCATENATE($AO$5,$B52,$C52),'BUS4'!$A$6:$N$250,14,FALSE),0)</f>
        <v>0</v>
      </c>
      <c r="AP52" s="66">
        <f>_xlfn.IFNA(VLOOKUP(CONCATENATE($AP$5,$B52,$C52),'MR1'!$A$6:$N$135,14,FALSE),0)</f>
        <v>0</v>
      </c>
      <c r="AQ52" s="398"/>
      <c r="AR52" s="67"/>
      <c r="AS52" s="63"/>
    </row>
    <row r="53" spans="1:45" x14ac:dyDescent="0.3">
      <c r="A53" s="830"/>
      <c r="B53" s="84"/>
      <c r="C53" s="22"/>
      <c r="D53" s="22"/>
      <c r="E53" s="22"/>
      <c r="F53" s="23"/>
      <c r="G53" s="24"/>
      <c r="H53" s="192">
        <f t="shared" si="3"/>
        <v>0</v>
      </c>
      <c r="I53" s="65">
        <f t="shared" si="4"/>
        <v>0</v>
      </c>
      <c r="J53" s="671">
        <f t="shared" si="5"/>
        <v>8</v>
      </c>
      <c r="K53" s="65">
        <f>_xlfn.IFNA(VLOOKUP(CONCATENATE($K$5,$B53,$C53),'CAP1'!$A$6:$N$107,14,FALSE),0)</f>
        <v>0</v>
      </c>
      <c r="L53" s="65">
        <f>_xlfn.IFNA(VLOOKUP(CONCATENATE($L$5,$B53,$C53),'ESP1'!$A$6:$N$135,14,FALSE),0)</f>
        <v>0</v>
      </c>
      <c r="M53" s="65">
        <f>_xlfn.IFNA(VLOOKUP(CONCATENATE($M$5,$B53,$C53),WEST!$A$6:$N$95,14,FALSE),0)</f>
        <v>0</v>
      </c>
      <c r="N53" s="65">
        <f>_xlfn.IFNA(VLOOKUP(CONCATENATE($N$5,$B53,$C53),MUR!$A$6:$L$131,14,FALSE),0)</f>
        <v>0</v>
      </c>
      <c r="O53" s="65">
        <f>_xlfn.IFNA(VLOOKUP(CONCATENATE($O$5,$B53,$C53),'SER1'!$A$6:$N$110,14,FALSE),0)</f>
        <v>0</v>
      </c>
      <c r="P53" s="65">
        <f>_xlfn.IFNA(VLOOKUP(CONCATENATE($P$5,$B53,$C53),'BUS1'!$A$6:$N$135,14,FALSE),0)</f>
        <v>0</v>
      </c>
      <c r="Q53" s="65">
        <f>_xlfn.IFNA(VLOOKUP(CONCATENATE($Q$5,$B53,$C53),DARD!$A$6:$N$133,14,FALSE),0)</f>
        <v>0</v>
      </c>
      <c r="R53" s="65">
        <f>_xlfn.IFNA(VLOOKUP(CONCATENATE($R$5,$B53,$C53),'BUS2'!F58,FALSE),0)</f>
        <v>0</v>
      </c>
      <c r="S53" s="65">
        <f>_xlfn.IFNA(VLOOKUP(CONCATENATE($S$5,$B53,$C53),'OG1'!$A$6:$N$56,14,FALSE),0)</f>
        <v>0</v>
      </c>
      <c r="T53" s="65">
        <f>_xlfn.IFNA(VLOOKUP(CONCATENATE($T$5,$B53,$C53),'DRY1'!$A$6:$N$135,14,FALSE),0)</f>
        <v>0</v>
      </c>
      <c r="U53" s="65">
        <f>_xlfn.IFNA(VLOOKUP(CONCATENATE($U$5,$B53,$C53),'HO1'!$A$8:$N$135,14,FALSE),0)</f>
        <v>0</v>
      </c>
      <c r="V53" s="65">
        <f>_xlfn.IFNA(VLOOKUP(CONCATENATE($V$5,$B53,$C53),'BUS3'!$A$8:$N$135,14,FALSE),0)</f>
        <v>0</v>
      </c>
      <c r="W53" s="65">
        <f>_xlfn.IFNA(VLOOKUP(CONCATENATE($W$5,$B53,$C53),'DRY2'!$A$6:$N$169,14,FALSE),0)</f>
        <v>0</v>
      </c>
      <c r="X53" s="65">
        <f>_xlfn.IFNA(VLOOKUP(CONCATENATE($X$5,$B53,$C53),'OG2'!$A$6:$N$133,14,FALSE),0)</f>
        <v>0</v>
      </c>
      <c r="Y53" s="65">
        <f>_xlfn.IFNA(VLOOKUP(CONCATENATE($Y$5,$B53,$C53),'MR1'!$A$6:$N$133,14,FALSE),0)</f>
        <v>0</v>
      </c>
      <c r="Z53" s="65">
        <f>_xlfn.IFNA(VLOOKUP(CONCATENATE($Z$5,$B53,$C53),BEV!$A$6:$N$124,14,FALSE),0)</f>
        <v>0</v>
      </c>
      <c r="AA53" s="65">
        <f>_xlfn.IFNA(VLOOKUP(CONCATENATE($AA$5,$B53,$C53),'SER2'!$A$6:$N$135,14,FALSE),0)</f>
        <v>0</v>
      </c>
      <c r="AB53" s="65">
        <f>_xlfn.IFNA(VLOOKUP(CONCATENATE($AC$5,$B53,$C53),VIR!$A$6:$O$129,14,FALSE),0)</f>
        <v>0</v>
      </c>
      <c r="AC53" s="65">
        <f>_xlfn.IFNA(VLOOKUP(CONCATENATE($AC$5,$B53,$C53),VIR!$A$6:$O$129,14,FALSE),0)</f>
        <v>0</v>
      </c>
      <c r="AD53" s="65" cm="1">
        <f t="array" ref="AD53">_xlfn.IFNA(VLOOKUP(CONCATENATE($AD$5,$B53,$C53),BUP48,AD54:AE65,FALSE),0)</f>
        <v>0</v>
      </c>
      <c r="AE53" s="65">
        <f>_xlfn.IFNA(VLOOKUP(CONCATENATE($AE$5,$B53,$C53),'CAP2'!$A$6:$N$135,14,FALSE),0)</f>
        <v>0</v>
      </c>
      <c r="AF53" s="65">
        <f>_xlfn.IFNA(VLOOKUP(CONCATENATE($AF$5,$B53,$C53),FEST!$A$6:$N$135,14,FALSE),0)</f>
        <v>0</v>
      </c>
      <c r="AG53" s="65">
        <f>_xlfn.IFNA(VLOOKUP(CONCATENATE($AG$5,$B53,$C53),'ESP2'!$A$6:$N$131,14,FALSE),0)</f>
        <v>0</v>
      </c>
      <c r="AH53" s="65">
        <f>_xlfn.IFNA(VLOOKUP(CONCATENATE($AG$5,$B53,$C53),'OG2'!$A$6:$N$131,14,FALSE),0)</f>
        <v>0</v>
      </c>
      <c r="AI53" s="65">
        <f>_xlfn.IFNA(VLOOKUP(CONCATENATE($AI$5,$B53,$C53),'BUN2'!$A$6:$N$134,14,FALSE),0)</f>
        <v>0</v>
      </c>
      <c r="AJ53" s="65">
        <f>_xlfn.IFNA(VLOOKUP(CONCATENATE($AJ$5,$B53,$C53),SC!$A$6:$N$135,14,FALSE),0)</f>
        <v>0</v>
      </c>
      <c r="AK53" s="65">
        <f>_xlfn.IFNA(VLOOKUP(CONCATENATE($AK$5,$B53,$C53),'MR3'!$A$6:$N$133,14,FALSE),0)</f>
        <v>0</v>
      </c>
      <c r="AL53" s="66">
        <f>_xlfn.IFNA(VLOOKUP(CONCATENATE($AK$5,$B53,$C53),BAL!$A$6:$N$133,14,FALSE),0)</f>
        <v>0</v>
      </c>
      <c r="AM53" s="66">
        <f>_xlfn.IFNA(VLOOKUP(CONCATENATE($AM$5,$B53,$C53),'ESP4'!$A$6:$N$135,14,FALSE),0)</f>
        <v>0</v>
      </c>
      <c r="AN53" s="66">
        <f>_xlfn.IFNA(VLOOKUP(CONCATENATE($AN$5,$B53,$C53),'MR2'!$A$6:$N$77,14,FALSE),0)</f>
        <v>0</v>
      </c>
      <c r="AO53" s="66">
        <f>_xlfn.IFNA(VLOOKUP(CONCATENATE($AO$5,$B53,$C53),'BUS4'!$A$6:$N$250,14,FALSE),0)</f>
        <v>0</v>
      </c>
      <c r="AP53" s="66"/>
      <c r="AQ53" s="398"/>
      <c r="AR53" s="67"/>
      <c r="AS53" s="63"/>
    </row>
    <row r="54" spans="1:45" x14ac:dyDescent="0.3">
      <c r="A54" s="830"/>
      <c r="B54" s="84"/>
      <c r="C54" s="22"/>
      <c r="D54" s="22"/>
      <c r="E54" s="22"/>
      <c r="F54" s="23"/>
      <c r="G54" s="24"/>
      <c r="H54" s="192">
        <f t="shared" si="3"/>
        <v>0</v>
      </c>
      <c r="I54" s="65">
        <f t="shared" si="4"/>
        <v>0</v>
      </c>
      <c r="J54" s="671">
        <f t="shared" si="5"/>
        <v>8</v>
      </c>
      <c r="K54" s="65">
        <f>_xlfn.IFNA(VLOOKUP(CONCATENATE($K$5,$B54,$C54),'CAP1'!$A$6:$N$107,14,FALSE),0)</f>
        <v>0</v>
      </c>
      <c r="L54" s="65">
        <f>_xlfn.IFNA(VLOOKUP(CONCATENATE($L$5,$B54,$C54),'ESP1'!$A$6:$N$135,14,FALSE),0)</f>
        <v>0</v>
      </c>
      <c r="M54" s="65">
        <f>_xlfn.IFNA(VLOOKUP(CONCATENATE($M$5,$B54,$C54),WEST!$A$6:$N$95,14,FALSE),0)</f>
        <v>0</v>
      </c>
      <c r="N54" s="65">
        <f>_xlfn.IFNA(VLOOKUP(CONCATENATE($N$5,$B54,$C54),MUR!$A$6:$L$131,14,FALSE),0)</f>
        <v>0</v>
      </c>
      <c r="O54" s="65">
        <f>_xlfn.IFNA(VLOOKUP(CONCATENATE($O$5,$B54,$C54),'SER1'!$A$6:$N$110,14,FALSE),0)</f>
        <v>0</v>
      </c>
      <c r="P54" s="65">
        <f>_xlfn.IFNA(VLOOKUP(CONCATENATE($P$5,$B54,$C54),'BUS1'!$A$6:$N$135,14,FALSE),0)</f>
        <v>0</v>
      </c>
      <c r="Q54" s="65">
        <f>_xlfn.IFNA(VLOOKUP(CONCATENATE($Q$5,$B54,$C54),DARD!$A$6:$N$133,14,FALSE),0)</f>
        <v>0</v>
      </c>
      <c r="R54" s="65">
        <f>_xlfn.IFNA(VLOOKUP(CONCATENATE($R$5,$B54,$C54),'BUS2'!F59,FALSE),0)</f>
        <v>0</v>
      </c>
      <c r="S54" s="65">
        <f>_xlfn.IFNA(VLOOKUP(CONCATENATE($S$5,$B54,$C54),'OG1'!$A$6:$N$56,14,FALSE),0)</f>
        <v>0</v>
      </c>
      <c r="T54" s="65">
        <f>_xlfn.IFNA(VLOOKUP(CONCATENATE($T$5,$B54,$C54),'DRY1'!$A$6:$N$135,14,FALSE),0)</f>
        <v>0</v>
      </c>
      <c r="U54" s="65">
        <f>_xlfn.IFNA(VLOOKUP(CONCATENATE($U$5,$B54,$C54),'HO1'!$A$8:$N$135,14,FALSE),0)</f>
        <v>0</v>
      </c>
      <c r="V54" s="65">
        <f>_xlfn.IFNA(VLOOKUP(CONCATENATE($V$5,$B54,$C54),'BUS3'!$A$8:$N$135,14,FALSE),0)</f>
        <v>0</v>
      </c>
      <c r="W54" s="65">
        <f>_xlfn.IFNA(VLOOKUP(CONCATENATE($W$5,$B54,$C54),'DRY2'!$A$6:$N$169,14,FALSE),0)</f>
        <v>0</v>
      </c>
      <c r="X54" s="65">
        <f>_xlfn.IFNA(VLOOKUP(CONCATENATE($X$5,$B54,$C54),'OG2'!$A$6:$N$133,14,FALSE),0)</f>
        <v>0</v>
      </c>
      <c r="Y54" s="65">
        <f>_xlfn.IFNA(VLOOKUP(CONCATENATE($Y$5,$B54,$C54),'MR1'!$A$6:$N$133,14,FALSE),0)</f>
        <v>0</v>
      </c>
      <c r="Z54" s="65">
        <f>_xlfn.IFNA(VLOOKUP(CONCATENATE($Z$5,$B54,$C54),BEV!$A$6:$N$124,14,FALSE),0)</f>
        <v>0</v>
      </c>
      <c r="AA54" s="65">
        <f>_xlfn.IFNA(VLOOKUP(CONCATENATE($AA$5,$B54,$C54),'SER2'!$A$6:$N$135,14,FALSE),0)</f>
        <v>0</v>
      </c>
      <c r="AB54" s="65">
        <f>_xlfn.IFNA(VLOOKUP(CONCATENATE($AC$5,$B54,$C54),VIR!$A$6:$O$129,14,FALSE),0)</f>
        <v>0</v>
      </c>
      <c r="AC54" s="65">
        <f>_xlfn.IFNA(VLOOKUP(CONCATENATE($AC$5,$B54,$C54),VIR!$A$6:$O$129,14,FALSE),0)</f>
        <v>0</v>
      </c>
      <c r="AD54" s="65" cm="1">
        <f t="array" ref="AD54">_xlfn.IFNA(VLOOKUP(CONCATENATE($AD$5,$B54,$C54),BUP49,AD55:AE66,FALSE),0)</f>
        <v>0</v>
      </c>
      <c r="AE54" s="65">
        <f>_xlfn.IFNA(VLOOKUP(CONCATENATE($AE$5,$B54,$C54),'CAP2'!$A$6:$N$135,14,FALSE),0)</f>
        <v>0</v>
      </c>
      <c r="AF54" s="65">
        <f>_xlfn.IFNA(VLOOKUP(CONCATENATE($AF$5,$B54,$C54),FEST!$A$6:$N$135,14,FALSE),0)</f>
        <v>0</v>
      </c>
      <c r="AG54" s="65">
        <f>_xlfn.IFNA(VLOOKUP(CONCATENATE($AG$5,$B54,$C54),'ESP2'!$A$6:$N$131,14,FALSE),0)</f>
        <v>0</v>
      </c>
      <c r="AH54" s="65">
        <f>_xlfn.IFNA(VLOOKUP(CONCATENATE($AG$5,$B54,$C54),'OG2'!$A$6:$N$131,14,FALSE),0)</f>
        <v>0</v>
      </c>
      <c r="AI54" s="65">
        <f>_xlfn.IFNA(VLOOKUP(CONCATENATE($AI$5,$B54,$C54),'BUN2'!$A$6:$N$134,14,FALSE),0)</f>
        <v>0</v>
      </c>
      <c r="AJ54" s="65">
        <f>_xlfn.IFNA(VLOOKUP(CONCATENATE($AJ$5,$B54,$C54),SC!$A$6:$N$135,14,FALSE),0)</f>
        <v>0</v>
      </c>
      <c r="AK54" s="65">
        <f>_xlfn.IFNA(VLOOKUP(CONCATENATE($AK$5,$B54,$C54),'MR3'!$A$6:$N$133,14,FALSE),0)</f>
        <v>0</v>
      </c>
      <c r="AL54" s="66">
        <f>_xlfn.IFNA(VLOOKUP(CONCATENATE($AK$5,$B54,$C54),BAL!$A$6:$N$133,14,FALSE),0)</f>
        <v>0</v>
      </c>
      <c r="AM54" s="66">
        <f>_xlfn.IFNA(VLOOKUP(CONCATENATE($AM$5,$B54,$C54),'ESP4'!$A$6:$N$135,14,FALSE),0)</f>
        <v>0</v>
      </c>
      <c r="AN54" s="66">
        <f>_xlfn.IFNA(VLOOKUP(CONCATENATE($AN$5,$B54,$C54),'MR2'!$A$6:$N$77,14,FALSE),0)</f>
        <v>0</v>
      </c>
      <c r="AO54" s="66">
        <f>_xlfn.IFNA(VLOOKUP(CONCATENATE($AO$5,$B54,$C54),'BUS4'!$A$6:$N$250,14,FALSE),0)</f>
        <v>0</v>
      </c>
      <c r="AP54" s="66">
        <f>_xlfn.IFNA(VLOOKUP(CONCATENATE($AP$5,$B54,$C54),'MR1'!$A$6:$N$135,14,FALSE),0)</f>
        <v>0</v>
      </c>
      <c r="AQ54" s="398"/>
      <c r="AR54" s="67"/>
      <c r="AS54" s="63"/>
    </row>
    <row r="55" spans="1:45" x14ac:dyDescent="0.3">
      <c r="A55" s="830"/>
      <c r="B55" s="84"/>
      <c r="C55" s="22"/>
      <c r="D55" s="22"/>
      <c r="E55" s="22"/>
      <c r="F55" s="23"/>
      <c r="G55" s="24"/>
      <c r="H55" s="192">
        <f t="shared" si="3"/>
        <v>0</v>
      </c>
      <c r="I55" s="65">
        <f t="shared" si="4"/>
        <v>0</v>
      </c>
      <c r="J55" s="671">
        <f t="shared" si="5"/>
        <v>8</v>
      </c>
      <c r="K55" s="65">
        <f>_xlfn.IFNA(VLOOKUP(CONCATENATE($K$5,$B55,$C55),'CAP1'!$A$6:$N$107,14,FALSE),0)</f>
        <v>0</v>
      </c>
      <c r="L55" s="65">
        <f>_xlfn.IFNA(VLOOKUP(CONCATENATE($L$5,$B55,$C55),'ESP1'!$A$6:$N$135,14,FALSE),0)</f>
        <v>0</v>
      </c>
      <c r="M55" s="65">
        <f>_xlfn.IFNA(VLOOKUP(CONCATENATE($M$5,$B55,$C55),WEST!$A$6:$N$95,14,FALSE),0)</f>
        <v>0</v>
      </c>
      <c r="N55" s="65">
        <f>_xlfn.IFNA(VLOOKUP(CONCATENATE($N$5,$B55,$C55),MUR!$A$6:$L$131,14,FALSE),0)</f>
        <v>0</v>
      </c>
      <c r="O55" s="65">
        <f>_xlfn.IFNA(VLOOKUP(CONCATENATE($O$5,$B55,$C55),'SER1'!$A$6:$N$110,14,FALSE),0)</f>
        <v>0</v>
      </c>
      <c r="P55" s="65">
        <f>_xlfn.IFNA(VLOOKUP(CONCATENATE($P$5,$B55,$C55),'BUS1'!$A$6:$N$135,14,FALSE),0)</f>
        <v>0</v>
      </c>
      <c r="Q55" s="65">
        <f>_xlfn.IFNA(VLOOKUP(CONCATENATE($Q$5,$B55,$C55),DARD!$A$6:$N$133,14,FALSE),0)</f>
        <v>0</v>
      </c>
      <c r="R55" s="65">
        <f>_xlfn.IFNA(VLOOKUP(CONCATENATE($R$5,$B55,$C55),'BUS2'!F60,FALSE),0)</f>
        <v>0</v>
      </c>
      <c r="S55" s="65">
        <f>_xlfn.IFNA(VLOOKUP(CONCATENATE($S$5,$B55,$C55),'OG1'!$A$6:$N$56,14,FALSE),0)</f>
        <v>0</v>
      </c>
      <c r="T55" s="65">
        <f>_xlfn.IFNA(VLOOKUP(CONCATENATE($T$5,$B55,$C55),'DRY1'!$A$6:$N$135,14,FALSE),0)</f>
        <v>0</v>
      </c>
      <c r="U55" s="65">
        <f>_xlfn.IFNA(VLOOKUP(CONCATENATE($U$5,$B55,$C55),'HO1'!$A$8:$N$135,14,FALSE),0)</f>
        <v>0</v>
      </c>
      <c r="V55" s="65">
        <f>_xlfn.IFNA(VLOOKUP(CONCATENATE($V$5,$B55,$C55),'BUS3'!$A$8:$N$135,14,FALSE),0)</f>
        <v>0</v>
      </c>
      <c r="W55" s="65">
        <f>_xlfn.IFNA(VLOOKUP(CONCATENATE($W$5,$B55,$C55),'DRY2'!$A$6:$N$169,14,FALSE),0)</f>
        <v>0</v>
      </c>
      <c r="X55" s="65">
        <f>_xlfn.IFNA(VLOOKUP(CONCATENATE($X$5,$B55,$C55),'OG2'!$A$6:$N$133,14,FALSE),0)</f>
        <v>0</v>
      </c>
      <c r="Y55" s="65">
        <f>_xlfn.IFNA(VLOOKUP(CONCATENATE($Y$5,$B55,$C55),'MR1'!$A$6:$N$133,14,FALSE),0)</f>
        <v>0</v>
      </c>
      <c r="Z55" s="65">
        <f>_xlfn.IFNA(VLOOKUP(CONCATENATE($Z$5,$B55,$C55),BEV!$A$6:$N$124,14,FALSE),0)</f>
        <v>0</v>
      </c>
      <c r="AA55" s="65">
        <f>_xlfn.IFNA(VLOOKUP(CONCATENATE($AA$5,$B55,$C55),'SER2'!$A$6:$N$135,14,FALSE),0)</f>
        <v>0</v>
      </c>
      <c r="AB55" s="65">
        <f>_xlfn.IFNA(VLOOKUP(CONCATENATE($AC$5,$B55,$C55),VIR!$A$6:$O$129,14,FALSE),0)</f>
        <v>0</v>
      </c>
      <c r="AC55" s="65">
        <f>_xlfn.IFNA(VLOOKUP(CONCATENATE($AC$5,$B55,$C55),VIR!$A$6:$O$129,14,FALSE),0)</f>
        <v>0</v>
      </c>
      <c r="AD55" s="65" cm="1">
        <f t="array" ref="AD55">_xlfn.IFNA(VLOOKUP(CONCATENATE($AD$5,$B55,$C55),BUP50,AD56:AE67,FALSE),0)</f>
        <v>0</v>
      </c>
      <c r="AE55" s="65">
        <f>_xlfn.IFNA(VLOOKUP(CONCATENATE($AE$5,$B55,$C55),'CAP2'!$A$6:$N$135,14,FALSE),0)</f>
        <v>0</v>
      </c>
      <c r="AF55" s="65">
        <f>_xlfn.IFNA(VLOOKUP(CONCATENATE($AF$5,$B55,$C55),FEST!$A$6:$N$135,14,FALSE),0)</f>
        <v>0</v>
      </c>
      <c r="AG55" s="65">
        <f>_xlfn.IFNA(VLOOKUP(CONCATENATE($AG$5,$B55,$C55),'ESP2'!$A$6:$N$131,14,FALSE),0)</f>
        <v>0</v>
      </c>
      <c r="AH55" s="65">
        <f>_xlfn.IFNA(VLOOKUP(CONCATENATE($AG$5,$B55,$C55),'OG2'!$A$6:$N$131,14,FALSE),0)</f>
        <v>0</v>
      </c>
      <c r="AI55" s="65">
        <f>_xlfn.IFNA(VLOOKUP(CONCATENATE($AI$5,$B55,$C55),'BUN2'!$A$6:$N$134,14,FALSE),0)</f>
        <v>0</v>
      </c>
      <c r="AJ55" s="65">
        <f>_xlfn.IFNA(VLOOKUP(CONCATENATE($AJ$5,$B55,$C55),SC!$A$6:$N$135,14,FALSE),0)</f>
        <v>0</v>
      </c>
      <c r="AK55" s="65">
        <f>_xlfn.IFNA(VLOOKUP(CONCATENATE($AK$5,$B55,$C55),'MR3'!$A$6:$N$133,14,FALSE),0)</f>
        <v>0</v>
      </c>
      <c r="AL55" s="66">
        <f>_xlfn.IFNA(VLOOKUP(CONCATENATE($AK$5,$B55,$C55),BAL!$A$6:$N$133,14,FALSE),0)</f>
        <v>0</v>
      </c>
      <c r="AM55" s="66">
        <f>_xlfn.IFNA(VLOOKUP(CONCATENATE($AM$5,$B55,$C55),'ESP4'!$A$6:$N$135,14,FALSE),0)</f>
        <v>0</v>
      </c>
      <c r="AN55" s="66">
        <f>_xlfn.IFNA(VLOOKUP(CONCATENATE($AN$5,$B55,$C55),'MR2'!$A$6:$N$77,14,FALSE),0)</f>
        <v>0</v>
      </c>
      <c r="AO55" s="66">
        <f>_xlfn.IFNA(VLOOKUP(CONCATENATE($AO$5,$B55,$C55),'BUS4'!$A$6:$N$250,14,FALSE),0)</f>
        <v>0</v>
      </c>
      <c r="AP55" s="66">
        <f>_xlfn.IFNA(VLOOKUP(CONCATENATE($AP$5,$B55,$C55),'MR1'!$A$6:$N$135,14,FALSE),0)</f>
        <v>0</v>
      </c>
      <c r="AQ55" s="398"/>
      <c r="AR55" s="67"/>
      <c r="AS55" s="63"/>
    </row>
    <row r="56" spans="1:45" x14ac:dyDescent="0.3">
      <c r="A56" s="830"/>
      <c r="B56" s="84"/>
      <c r="C56" s="22"/>
      <c r="D56" s="22"/>
      <c r="E56" s="22"/>
      <c r="F56" s="23"/>
      <c r="G56" s="24"/>
      <c r="H56" s="192">
        <f t="shared" si="3"/>
        <v>0</v>
      </c>
      <c r="I56" s="65">
        <f t="shared" si="4"/>
        <v>0</v>
      </c>
      <c r="J56" s="671">
        <f t="shared" si="5"/>
        <v>8</v>
      </c>
      <c r="K56" s="65">
        <f>_xlfn.IFNA(VLOOKUP(CONCATENATE($K$5,$B56,$C56),'CAP1'!$A$6:$N$107,14,FALSE),0)</f>
        <v>0</v>
      </c>
      <c r="L56" s="65">
        <f>_xlfn.IFNA(VLOOKUP(CONCATENATE($L$5,$B56,$C56),'ESP1'!$A$6:$N$135,14,FALSE),0)</f>
        <v>0</v>
      </c>
      <c r="M56" s="65">
        <f>_xlfn.IFNA(VLOOKUP(CONCATENATE($M$5,$B56,$C56),WEST!$A$6:$N$95,14,FALSE),0)</f>
        <v>0</v>
      </c>
      <c r="N56" s="65">
        <f>_xlfn.IFNA(VLOOKUP(CONCATENATE($N$5,$B56,$C56),MUR!$A$6:$L$131,14,FALSE),0)</f>
        <v>0</v>
      </c>
      <c r="O56" s="65">
        <f>_xlfn.IFNA(VLOOKUP(CONCATENATE($O$5,$B56,$C56),'SER1'!$A$6:$N$110,14,FALSE),0)</f>
        <v>0</v>
      </c>
      <c r="P56" s="65">
        <f>_xlfn.IFNA(VLOOKUP(CONCATENATE($P$5,$B56,$C56),'BUS1'!$A$6:$N$135,14,FALSE),0)</f>
        <v>0</v>
      </c>
      <c r="Q56" s="65">
        <f>_xlfn.IFNA(VLOOKUP(CONCATENATE($Q$5,$B56,$C56),DARD!$A$6:$N$133,14,FALSE),0)</f>
        <v>0</v>
      </c>
      <c r="R56" s="65">
        <f>_xlfn.IFNA(VLOOKUP(CONCATENATE($R$5,$B56,$C56),'BUS2'!F61,FALSE),0)</f>
        <v>0</v>
      </c>
      <c r="S56" s="65">
        <f>_xlfn.IFNA(VLOOKUP(CONCATENATE($S$5,$B56,$C56),'OG1'!$A$6:$N$56,14,FALSE),0)</f>
        <v>0</v>
      </c>
      <c r="T56" s="65">
        <f>_xlfn.IFNA(VLOOKUP(CONCATENATE($T$5,$B56,$C56),'DRY1'!$A$6:$N$135,14,FALSE),0)</f>
        <v>0</v>
      </c>
      <c r="U56" s="65">
        <f>_xlfn.IFNA(VLOOKUP(CONCATENATE($U$5,$B56,$C56),'HO1'!$A$8:$N$135,14,FALSE),0)</f>
        <v>0</v>
      </c>
      <c r="V56" s="65">
        <f>_xlfn.IFNA(VLOOKUP(CONCATENATE($V$5,$B56,$C56),'BUS3'!$A$8:$N$135,14,FALSE),0)</f>
        <v>0</v>
      </c>
      <c r="W56" s="65">
        <f>_xlfn.IFNA(VLOOKUP(CONCATENATE($W$5,$B56,$C56),'DRY2'!$A$6:$N$169,14,FALSE),0)</f>
        <v>0</v>
      </c>
      <c r="X56" s="65">
        <f>_xlfn.IFNA(VLOOKUP(CONCATENATE($X$5,$B56,$C56),'OG2'!$A$6:$N$133,14,FALSE),0)</f>
        <v>0</v>
      </c>
      <c r="Y56" s="65">
        <f>_xlfn.IFNA(VLOOKUP(CONCATENATE($Y$5,$B56,$C56),'MR1'!$A$6:$N$133,14,FALSE),0)</f>
        <v>0</v>
      </c>
      <c r="Z56" s="65">
        <f>_xlfn.IFNA(VLOOKUP(CONCATENATE($Z$5,$B56,$C56),BEV!$A$6:$N$124,14,FALSE),0)</f>
        <v>0</v>
      </c>
      <c r="AA56" s="65">
        <f>_xlfn.IFNA(VLOOKUP(CONCATENATE($AA$5,$B56,$C56),'SER2'!$A$6:$N$135,14,FALSE),0)</f>
        <v>0</v>
      </c>
      <c r="AB56" s="61"/>
      <c r="AC56" s="65">
        <f>_xlfn.IFNA(VLOOKUP(CONCATENATE($AC$5,$B56,$C56),VIR!$A$6:$O$129,14,FALSE),0)</f>
        <v>0</v>
      </c>
      <c r="AD56" s="65" cm="1">
        <f t="array" ref="AD56">_xlfn.IFNA(VLOOKUP(CONCATENATE($AD$5,$B56,$C56),BUP51,AD57:AE68,FALSE),0)</f>
        <v>0</v>
      </c>
      <c r="AE56" s="65">
        <f>_xlfn.IFNA(VLOOKUP(CONCATENATE($AE$5,$B56,$C56),'CAP2'!$A$6:$N$135,14,FALSE),0)</f>
        <v>0</v>
      </c>
      <c r="AF56" s="65">
        <f>_xlfn.IFNA(VLOOKUP(CONCATENATE($AF$5,$B56,$C56),FEST!$A$6:$N$135,14,FALSE),0)</f>
        <v>0</v>
      </c>
      <c r="AG56" s="65">
        <f>_xlfn.IFNA(VLOOKUP(CONCATENATE($AG$5,$B56,$C56),'ESP2'!$A$6:$N$131,14,FALSE),0)</f>
        <v>0</v>
      </c>
      <c r="AH56" s="65">
        <f>_xlfn.IFNA(VLOOKUP(CONCATENATE($AG$5,$B56,$C56),'OG2'!$A$6:$N$131,14,FALSE),0)</f>
        <v>0</v>
      </c>
      <c r="AI56" s="65">
        <f>_xlfn.IFNA(VLOOKUP(CONCATENATE($AI$5,$B56,$C56),'BUN2'!$A$6:$N$134,14,FALSE),0)</f>
        <v>0</v>
      </c>
      <c r="AJ56" s="65">
        <f>_xlfn.IFNA(VLOOKUP(CONCATENATE($AJ$5,$B56,$C56),SC!$A$6:$N$135,14,FALSE),0)</f>
        <v>0</v>
      </c>
      <c r="AK56" s="65">
        <f>_xlfn.IFNA(VLOOKUP(CONCATENATE($AK$5,$B56,$C56),'MR3'!$A$6:$N$133,14,FALSE),0)</f>
        <v>0</v>
      </c>
      <c r="AL56" s="66">
        <f>_xlfn.IFNA(VLOOKUP(CONCATENATE($AK$5,$B56,$C56),BAL!$A$6:$N$133,14,FALSE),0)</f>
        <v>0</v>
      </c>
      <c r="AM56" s="66">
        <f>_xlfn.IFNA(VLOOKUP(CONCATENATE($AM$5,$B56,$C56),'ESP4'!$A$6:$N$135,14,FALSE),0)</f>
        <v>0</v>
      </c>
      <c r="AN56" s="66">
        <f>_xlfn.IFNA(VLOOKUP(CONCATENATE($AN$5,$B56,$C56),'MR2'!$A$6:$N$77,14,FALSE),0)</f>
        <v>0</v>
      </c>
      <c r="AO56" s="66">
        <f>_xlfn.IFNA(VLOOKUP(CONCATENATE($AO$5,$B56,$C56),'BUS4'!$A$6:$N$250,14,FALSE),0)</f>
        <v>0</v>
      </c>
      <c r="AP56" s="66">
        <f>_xlfn.IFNA(VLOOKUP(CONCATENATE($AP$5,$B56,$C56),'MR1'!$A$6:$N$135,14,FALSE),0)</f>
        <v>0</v>
      </c>
      <c r="AQ56" s="398"/>
      <c r="AR56" s="67"/>
      <c r="AS56" s="63"/>
    </row>
    <row r="57" spans="1:45" x14ac:dyDescent="0.3">
      <c r="A57" s="830"/>
      <c r="B57" s="483"/>
      <c r="C57" s="471"/>
      <c r="D57" s="471"/>
      <c r="E57" s="471"/>
      <c r="F57" s="472"/>
      <c r="G57" s="473"/>
      <c r="H57" s="192">
        <f t="shared" si="3"/>
        <v>0</v>
      </c>
      <c r="I57" s="65">
        <f t="shared" si="4"/>
        <v>0</v>
      </c>
      <c r="J57" s="671">
        <f t="shared" si="5"/>
        <v>8</v>
      </c>
      <c r="K57" s="65">
        <f>_xlfn.IFNA(VLOOKUP(CONCATENATE($K$5,$B57,$C57),'CAP1'!$A$6:$N$107,14,FALSE),0)</f>
        <v>0</v>
      </c>
      <c r="L57" s="65">
        <f>_xlfn.IFNA(VLOOKUP(CONCATENATE($L$5,$B57,$C57),'ESP1'!$A$6:$N$135,14,FALSE),0)</f>
        <v>0</v>
      </c>
      <c r="M57" s="65">
        <f>_xlfn.IFNA(VLOOKUP(CONCATENATE($M$5,$B57,$C57),WEST!$A$6:$N$95,14,FALSE),0)</f>
        <v>0</v>
      </c>
      <c r="N57" s="65">
        <f>_xlfn.IFNA(VLOOKUP(CONCATENATE($N$5,$B57,$C57),MUR!$A$6:$L$131,14,FALSE),0)</f>
        <v>0</v>
      </c>
      <c r="O57" s="65">
        <f>_xlfn.IFNA(VLOOKUP(CONCATENATE($O$5,$B57,$C57),'SER1'!$A$6:$N$110,14,FALSE),0)</f>
        <v>0</v>
      </c>
      <c r="P57" s="65">
        <f>_xlfn.IFNA(VLOOKUP(CONCATENATE($P$5,$B57,$C57),'BUS1'!$A$6:$N$135,14,FALSE),0)</f>
        <v>0</v>
      </c>
      <c r="Q57" s="65">
        <f>_xlfn.IFNA(VLOOKUP(CONCATENATE($Q$5,$B57,$C57),DARD!$A$6:$N$133,14,FALSE),0)</f>
        <v>0</v>
      </c>
      <c r="R57" s="65">
        <f>_xlfn.IFNA(VLOOKUP(CONCATENATE($R$5,$B57,$C57),'BUS2'!F62,FALSE),0)</f>
        <v>0</v>
      </c>
      <c r="S57" s="65">
        <f>_xlfn.IFNA(VLOOKUP(CONCATENATE($S$5,$B57,$C57),'OG1'!$A$6:$N$56,14,FALSE),0)</f>
        <v>0</v>
      </c>
      <c r="T57" s="65">
        <f>_xlfn.IFNA(VLOOKUP(CONCATENATE($T$5,$B57,$C57),'DRY1'!$A$6:$N$135,14,FALSE),0)</f>
        <v>0</v>
      </c>
      <c r="U57" s="65">
        <f>_xlfn.IFNA(VLOOKUP(CONCATENATE($U$5,$B57,$C57),'HO1'!$A$8:$N$135,14,FALSE),0)</f>
        <v>0</v>
      </c>
      <c r="V57" s="65">
        <f>_xlfn.IFNA(VLOOKUP(CONCATENATE($V$5,$B57,$C57),'BUS3'!$A$8:$N$135,14,FALSE),0)</f>
        <v>0</v>
      </c>
      <c r="W57" s="65">
        <f>_xlfn.IFNA(VLOOKUP(CONCATENATE($W$5,$B57,$C57),'DRY2'!$A$6:$N$169,14,FALSE),0)</f>
        <v>0</v>
      </c>
      <c r="X57" s="65">
        <f>_xlfn.IFNA(VLOOKUP(CONCATENATE($X$5,$B57,$C57),'OG2'!$A$6:$N$133,14,FALSE),0)</f>
        <v>0</v>
      </c>
      <c r="Y57" s="65">
        <f>_xlfn.IFNA(VLOOKUP(CONCATENATE($Y$5,$B57,$C57),'MR1'!$A$6:$N$133,14,FALSE),0)</f>
        <v>0</v>
      </c>
      <c r="Z57" s="65">
        <f>_xlfn.IFNA(VLOOKUP(CONCATENATE($Z$5,$B57,$C57),BEV!$A$6:$N$124,14,FALSE),0)</f>
        <v>0</v>
      </c>
      <c r="AA57" s="65">
        <f>_xlfn.IFNA(VLOOKUP(CONCATENATE($AA$5,$B57,$C57),'SER2'!$A$6:$N$135,14,FALSE),0)</f>
        <v>0</v>
      </c>
      <c r="AC57" s="65">
        <f>_xlfn.IFNA(VLOOKUP(CONCATENATE($AC$5,$B57,$C57),VIR!$A$6:$O$129,14,FALSE),0)</f>
        <v>0</v>
      </c>
      <c r="AD57" s="65" cm="1">
        <f t="array" ref="AD57">_xlfn.IFNA(VLOOKUP(CONCATENATE($AD$5,$B57,$C57),BUP52,AD58:AE69,FALSE),0)</f>
        <v>0</v>
      </c>
      <c r="AE57" s="65">
        <f>_xlfn.IFNA(VLOOKUP(CONCATENATE($AE$5,$B57,$C57),'CAP2'!$A$6:$N$135,14,FALSE),0)</f>
        <v>0</v>
      </c>
      <c r="AF57" s="65">
        <f>_xlfn.IFNA(VLOOKUP(CONCATENATE($AF$5,$B57,$C57),FEST!$A$6:$N$135,14,FALSE),0)</f>
        <v>0</v>
      </c>
      <c r="AG57" s="65">
        <f>_xlfn.IFNA(VLOOKUP(CONCATENATE($AG$5,$B57,$C57),'ESP2'!$A$6:$N$131,14,FALSE),0)</f>
        <v>0</v>
      </c>
      <c r="AH57" s="65">
        <f>_xlfn.IFNA(VLOOKUP(CONCATENATE($AG$5,$B57,$C57),'OG2'!$A$6:$N$131,14,FALSE),0)</f>
        <v>0</v>
      </c>
      <c r="AI57" s="65">
        <f>_xlfn.IFNA(VLOOKUP(CONCATENATE($AI$5,$B57,$C57),'BUN2'!$A$6:$N$134,14,FALSE),0)</f>
        <v>0</v>
      </c>
      <c r="AJ57" s="65">
        <f>_xlfn.IFNA(VLOOKUP(CONCATENATE($AJ$5,$B57,$C57),SC!$A$6:$N$135,14,FALSE),0)</f>
        <v>0</v>
      </c>
      <c r="AK57" s="65">
        <f>_xlfn.IFNA(VLOOKUP(CONCATENATE($AK$5,$B57,$C57),'MR3'!$A$6:$N$133,14,FALSE),0)</f>
        <v>0</v>
      </c>
      <c r="AL57" s="66">
        <f>_xlfn.IFNA(VLOOKUP(CONCATENATE($AK$5,$B57,$C57),BAL!$A$6:$N$133,14,FALSE),0)</f>
        <v>0</v>
      </c>
      <c r="AM57" s="66">
        <f>_xlfn.IFNA(VLOOKUP(CONCATENATE($AM$5,$B57,$C57),'ESP4'!$A$6:$N$135,14,FALSE),0)</f>
        <v>0</v>
      </c>
      <c r="AN57" s="66">
        <f>_xlfn.IFNA(VLOOKUP(CONCATENATE($AN$5,$B57,$C57),'MR2'!$A$6:$N$77,14,FALSE),0)</f>
        <v>0</v>
      </c>
      <c r="AO57" s="66">
        <f>_xlfn.IFNA(VLOOKUP(CONCATENATE($AO$5,$B57,$C57),'BUS4'!$A$6:$N$250,14,FALSE),0)</f>
        <v>0</v>
      </c>
      <c r="AP57" s="66">
        <f>_xlfn.IFNA(VLOOKUP(CONCATENATE($AP$5,$B57,$C57),'MR1'!$A$6:$N$135,14,FALSE),0)</f>
        <v>0</v>
      </c>
      <c r="AQ57" s="398"/>
      <c r="AR57" s="67"/>
      <c r="AS57" s="63"/>
    </row>
    <row r="58" spans="1:45" x14ac:dyDescent="0.3">
      <c r="A58" s="830"/>
      <c r="B58" s="483"/>
      <c r="C58" s="471"/>
      <c r="D58" s="471"/>
      <c r="E58" s="471"/>
      <c r="F58" s="472"/>
      <c r="G58" s="473"/>
      <c r="H58" s="192">
        <f t="shared" si="3"/>
        <v>0</v>
      </c>
      <c r="I58" s="65">
        <f t="shared" si="4"/>
        <v>0</v>
      </c>
      <c r="J58" s="671">
        <f t="shared" si="5"/>
        <v>8</v>
      </c>
      <c r="K58" s="65">
        <f>_xlfn.IFNA(VLOOKUP(CONCATENATE($K$5,$B58,$C58),'CAP1'!$A$6:$N$107,14,FALSE),0)</f>
        <v>0</v>
      </c>
      <c r="L58" s="65">
        <f>_xlfn.IFNA(VLOOKUP(CONCATENATE($L$5,$B58,$C58),'ESP1'!$A$6:$N$135,14,FALSE),0)</f>
        <v>0</v>
      </c>
      <c r="M58" s="65">
        <f>_xlfn.IFNA(VLOOKUP(CONCATENATE($M$5,$B58,$C58),WEST!$A$6:$N$95,14,FALSE),0)</f>
        <v>0</v>
      </c>
      <c r="N58" s="65">
        <f>_xlfn.IFNA(VLOOKUP(CONCATENATE($N$5,$B58,$C58),MUR!$A$6:$L$131,14,FALSE),0)</f>
        <v>0</v>
      </c>
      <c r="O58" s="65">
        <f>_xlfn.IFNA(VLOOKUP(CONCATENATE($O$5,$B58,$C58),'SER1'!$A$6:$N$110,14,FALSE),0)</f>
        <v>0</v>
      </c>
      <c r="P58" s="65">
        <f>_xlfn.IFNA(VLOOKUP(CONCATENATE($P$5,$B58,$C58),'BUS1'!$A$6:$N$135,14,FALSE),0)</f>
        <v>0</v>
      </c>
      <c r="Q58" s="65">
        <f>_xlfn.IFNA(VLOOKUP(CONCATENATE($Q$5,$B58,$C58),DARD!$A$6:$N$133,14,FALSE),0)</f>
        <v>0</v>
      </c>
      <c r="R58" s="65">
        <f>_xlfn.IFNA(VLOOKUP(CONCATENATE($R$5,$B58,$C58),'BUS2'!F63,FALSE),0)</f>
        <v>0</v>
      </c>
      <c r="S58" s="65">
        <f>_xlfn.IFNA(VLOOKUP(CONCATENATE($S$5,$B58,$C58),'OG1'!$A$6:$N$56,14,FALSE),0)</f>
        <v>0</v>
      </c>
      <c r="T58" s="65">
        <f>_xlfn.IFNA(VLOOKUP(CONCATENATE($T$5,$B58,$C58),'DRY1'!$A$6:$N$135,14,FALSE),0)</f>
        <v>0</v>
      </c>
      <c r="U58" s="65">
        <f>_xlfn.IFNA(VLOOKUP(CONCATENATE($U$5,$B58,$C58),'HO1'!$A$8:$N$135,14,FALSE),0)</f>
        <v>0</v>
      </c>
      <c r="V58" s="65">
        <f>_xlfn.IFNA(VLOOKUP(CONCATENATE($V$5,$B58,$C58),'BUS3'!$A$8:$N$135,14,FALSE),0)</f>
        <v>0</v>
      </c>
      <c r="W58" s="65">
        <f>_xlfn.IFNA(VLOOKUP(CONCATENATE($W$5,$B58,$C58),'DRY2'!$A$6:$N$169,14,FALSE),0)</f>
        <v>0</v>
      </c>
      <c r="X58" s="65">
        <f>_xlfn.IFNA(VLOOKUP(CONCATENATE($X$5,$B58,$C58),'OG2'!$A$6:$N$133,14,FALSE),0)</f>
        <v>0</v>
      </c>
      <c r="Y58" s="65">
        <f>_xlfn.IFNA(VLOOKUP(CONCATENATE($Y$5,$B58,$C58),'MR1'!$A$6:$N$133,14,FALSE),0)</f>
        <v>0</v>
      </c>
      <c r="Z58" s="65">
        <f>_xlfn.IFNA(VLOOKUP(CONCATENATE($Z$5,$B58,$C58),BEV!$A$6:$N$124,14,FALSE),0)</f>
        <v>0</v>
      </c>
      <c r="AA58" s="65">
        <f>_xlfn.IFNA(VLOOKUP(CONCATENATE($AA$5,$B58,$C58),'SER2'!$A$6:$N$135,14,FALSE),0)</f>
        <v>0</v>
      </c>
      <c r="AC58" s="65">
        <f>_xlfn.IFNA(VLOOKUP(CONCATENATE($AC$5,$B58,$C58),VIR!$A$6:$O$129,14,FALSE),0)</f>
        <v>0</v>
      </c>
      <c r="AD58" s="65" cm="1">
        <f t="array" ref="AD58">_xlfn.IFNA(VLOOKUP(CONCATENATE($AD$5,$B58,$C58),BUP53,AD59:AE70,FALSE),0)</f>
        <v>0</v>
      </c>
      <c r="AE58" s="65">
        <f>_xlfn.IFNA(VLOOKUP(CONCATENATE($AE$5,$B58,$C58),'CAP2'!$A$6:$N$135,14,FALSE),0)</f>
        <v>0</v>
      </c>
      <c r="AF58" s="65">
        <f>_xlfn.IFNA(VLOOKUP(CONCATENATE($AF$5,$B58,$C58),FEST!$A$6:$N$135,14,FALSE),0)</f>
        <v>0</v>
      </c>
      <c r="AG58" s="65">
        <f>_xlfn.IFNA(VLOOKUP(CONCATENATE($AG$5,$B58,$C58),'ESP2'!$A$6:$N$131,14,FALSE),0)</f>
        <v>0</v>
      </c>
      <c r="AH58" s="65">
        <f>_xlfn.IFNA(VLOOKUP(CONCATENATE($AG$5,$B58,$C58),'OG2'!$A$6:$N$131,14,FALSE),0)</f>
        <v>0</v>
      </c>
      <c r="AI58" s="65">
        <f>_xlfn.IFNA(VLOOKUP(CONCATENATE($AI$5,$B58,$C58),'BUN2'!$A$6:$N$134,14,FALSE),0)</f>
        <v>0</v>
      </c>
      <c r="AJ58" s="65">
        <f>_xlfn.IFNA(VLOOKUP(CONCATENATE($AJ$5,$B58,$C58),SC!$A$6:$N$135,14,FALSE),0)</f>
        <v>0</v>
      </c>
      <c r="AK58" s="65">
        <f>_xlfn.IFNA(VLOOKUP(CONCATENATE($AK$5,$B58,$C58),'MR3'!$A$6:$N$133,14,FALSE),0)</f>
        <v>0</v>
      </c>
      <c r="AL58" s="66">
        <f>_xlfn.IFNA(VLOOKUP(CONCATENATE($AK$5,$B58,$C58),BAL!$A$6:$N$133,14,FALSE),0)</f>
        <v>0</v>
      </c>
      <c r="AM58" s="66">
        <f>_xlfn.IFNA(VLOOKUP(CONCATENATE($AM$5,$B58,$C58),'ESP4'!$A$6:$N$135,14,FALSE),0)</f>
        <v>0</v>
      </c>
      <c r="AN58" s="66">
        <f>_xlfn.IFNA(VLOOKUP(CONCATENATE($AN$5,$B58,$C58),'MR2'!$A$6:$N$77,14,FALSE),0)</f>
        <v>0</v>
      </c>
      <c r="AO58" s="66">
        <f>_xlfn.IFNA(VLOOKUP(CONCATENATE($AO$5,$B58,$C58),'BUS4'!$A$6:$N$250,14,FALSE),0)</f>
        <v>0</v>
      </c>
      <c r="AP58" s="66">
        <f>_xlfn.IFNA(VLOOKUP(CONCATENATE($AP$5,$B58,$C58),'MR1'!$A$6:$N$135,14,FALSE),0)</f>
        <v>0</v>
      </c>
      <c r="AQ58" s="398"/>
      <c r="AR58" s="67"/>
      <c r="AS58" s="63"/>
    </row>
    <row r="59" spans="1:45" x14ac:dyDescent="0.3">
      <c r="A59" s="830"/>
      <c r="B59" s="483"/>
      <c r="C59" s="471"/>
      <c r="D59" s="471"/>
      <c r="E59" s="471"/>
      <c r="F59" s="472"/>
      <c r="G59" s="473"/>
      <c r="H59" s="600"/>
      <c r="I59" s="601"/>
      <c r="J59" s="671"/>
      <c r="K59" s="65">
        <f>_xlfn.IFNA(VLOOKUP(CONCATENATE($K$5,$B59,$C59),'CAP1'!$A$6:$N$107,14,FALSE),0)</f>
        <v>0</v>
      </c>
      <c r="L59" s="65">
        <f>_xlfn.IFNA(VLOOKUP(CONCATENATE($L$5,$B59,$C59),'ESP1'!$A$6:$N$135,14,FALSE),0)</f>
        <v>0</v>
      </c>
      <c r="M59" s="65">
        <f>_xlfn.IFNA(VLOOKUP(CONCATENATE($M$5,$B59,$C59),WEST!$A$6:$N$95,14,FALSE),0)</f>
        <v>0</v>
      </c>
      <c r="N59" s="65">
        <f>_xlfn.IFNA(VLOOKUP(CONCATENATE($N$5,$B59,$C59),MUR!$A$6:$L$131,14,FALSE),0)</f>
        <v>0</v>
      </c>
      <c r="O59" s="65">
        <f>_xlfn.IFNA(VLOOKUP(CONCATENATE($O$5,$B59,$C59),'SER1'!$A$6:$N$110,14,FALSE),0)</f>
        <v>0</v>
      </c>
      <c r="P59" s="65">
        <f>_xlfn.IFNA(VLOOKUP(CONCATENATE($P$5,$B59,$C59),'BUS1'!$A$6:$N$135,14,FALSE),0)</f>
        <v>0</v>
      </c>
      <c r="Q59" s="65">
        <f>_xlfn.IFNA(VLOOKUP(CONCATENATE($Q$5,$B59,$C59),DARD!$A$6:$N$133,14,FALSE),0)</f>
        <v>0</v>
      </c>
      <c r="R59" s="65">
        <f>_xlfn.IFNA(VLOOKUP(CONCATENATE($R$5,$B59,$C59),'BUS2'!F64,FALSE),0)</f>
        <v>0</v>
      </c>
      <c r="S59" s="65">
        <f>_xlfn.IFNA(VLOOKUP(CONCATENATE($S$5,$B59,$C59),'OG1'!$A$6:$N$56,14,FALSE),0)</f>
        <v>0</v>
      </c>
      <c r="T59" s="65">
        <f>_xlfn.IFNA(VLOOKUP(CONCATENATE($T$5,$B59,$C59),'DRY1'!$A$6:$N$135,14,FALSE),0)</f>
        <v>0</v>
      </c>
      <c r="U59" s="65">
        <f>_xlfn.IFNA(VLOOKUP(CONCATENATE($U$5,$B59,$C59),'HO1'!$A$8:$N$135,14,FALSE),0)</f>
        <v>0</v>
      </c>
      <c r="V59" s="65">
        <f>_xlfn.IFNA(VLOOKUP(CONCATENATE($V$5,$B59,$C59),'BUS3'!$A$8:$N$135,14,FALSE),0)</f>
        <v>0</v>
      </c>
      <c r="W59" s="65">
        <f>_xlfn.IFNA(VLOOKUP(CONCATENATE($W$5,$B59,$C59),'DRY2'!$A$6:$N$169,14,FALSE),0)</f>
        <v>0</v>
      </c>
      <c r="X59" s="65">
        <f>_xlfn.IFNA(VLOOKUP(CONCATENATE($X$5,$B59,$C59),'OG2'!$A$6:$N$133,14,FALSE),0)</f>
        <v>0</v>
      </c>
      <c r="Y59" s="65">
        <f>_xlfn.IFNA(VLOOKUP(CONCATENATE($Y$5,$B59,$C59),'MR1'!$A$6:$N$133,14,FALSE),0)</f>
        <v>0</v>
      </c>
      <c r="Z59" s="65">
        <f>_xlfn.IFNA(VLOOKUP(CONCATENATE($Z$5,$B59,$C59),BEV!$A$6:$N$124,14,FALSE),0)</f>
        <v>0</v>
      </c>
      <c r="AA59" s="65">
        <f>_xlfn.IFNA(VLOOKUP(CONCATENATE($AA$5,$B59,$C59),'SER2'!$A$6:$N$135,14,FALSE),0)</f>
        <v>0</v>
      </c>
      <c r="AC59" s="65">
        <f>_xlfn.IFNA(VLOOKUP(CONCATENATE($AC$5,$B59,$C59),VIR!$A$6:$O$129,14,FALSE),0)</f>
        <v>0</v>
      </c>
      <c r="AD59" s="65" cm="1">
        <f t="array" ref="AD59">_xlfn.IFNA(VLOOKUP(CONCATENATE($AD$5,$B59,$C59),BUP54,AD60:AE71,FALSE),0)</f>
        <v>0</v>
      </c>
      <c r="AE59" s="65">
        <f>_xlfn.IFNA(VLOOKUP(CONCATENATE($AE$5,$B59,$C59),'CAP2'!$A$6:$N$135,14,FALSE),0)</f>
        <v>0</v>
      </c>
      <c r="AF59" s="65">
        <f>_xlfn.IFNA(VLOOKUP(CONCATENATE($AF$5,$B59,$C59),FEST!$A$6:$N$135,14,FALSE),0)</f>
        <v>0</v>
      </c>
      <c r="AG59" s="65">
        <f>_xlfn.IFNA(VLOOKUP(CONCATENATE($AG$5,$B59,$C59),'ESP2'!$A$6:$N$131,14,FALSE),0)</f>
        <v>0</v>
      </c>
      <c r="AH59" s="65">
        <f>_xlfn.IFNA(VLOOKUP(CONCATENATE($AG$5,$B59,$C59),'OG2'!$A$6:$N$131,14,FALSE),0)</f>
        <v>0</v>
      </c>
      <c r="AI59" s="65">
        <f>_xlfn.IFNA(VLOOKUP(CONCATENATE($AI$5,$B59,$C59),'BUN2'!$A$6:$N$134,14,FALSE),0)</f>
        <v>0</v>
      </c>
      <c r="AJ59" s="65">
        <f>_xlfn.IFNA(VLOOKUP(CONCATENATE($AJ$5,$B59,$C59),SC!$A$6:$N$135,14,FALSE),0)</f>
        <v>0</v>
      </c>
      <c r="AK59" s="65">
        <f>_xlfn.IFNA(VLOOKUP(CONCATENATE($AK$5,$B59,$C59),'MR3'!$A$6:$N$133,14,FALSE),0)</f>
        <v>0</v>
      </c>
      <c r="AL59" s="66">
        <f>_xlfn.IFNA(VLOOKUP(CONCATENATE($AK$5,$B59,$C59),BAL!$A$6:$N$133,14,FALSE),0)</f>
        <v>0</v>
      </c>
      <c r="AM59" s="66">
        <f>_xlfn.IFNA(VLOOKUP(CONCATENATE($AM$5,$B59,$C59),'ESP4'!$A$6:$N$135,14,FALSE),0)</f>
        <v>0</v>
      </c>
      <c r="AN59" s="66">
        <f>_xlfn.IFNA(VLOOKUP(CONCATENATE($AN$5,$B59,$C59),'MR2'!$A$6:$N$77,14,FALSE),0)</f>
        <v>0</v>
      </c>
      <c r="AO59" s="66">
        <f>_xlfn.IFNA(VLOOKUP(CONCATENATE($AO$5,$B59,$C59),'BUS4'!$A$6:$N$250,14,FALSE),0)</f>
        <v>0</v>
      </c>
      <c r="AP59" s="66">
        <f>_xlfn.IFNA(VLOOKUP(CONCATENATE($AP$5,$B59,$C59),'MR1'!$A$6:$N$135,14,FALSE),0)</f>
        <v>0</v>
      </c>
      <c r="AQ59" s="398"/>
      <c r="AR59" s="67"/>
      <c r="AS59" s="63"/>
    </row>
    <row r="60" spans="1:45" x14ac:dyDescent="0.3">
      <c r="A60" s="830"/>
      <c r="B60" s="483"/>
      <c r="C60" s="471"/>
      <c r="D60" s="471"/>
      <c r="E60" s="471"/>
      <c r="F60" s="472"/>
      <c r="G60" s="473"/>
      <c r="H60" s="600"/>
      <c r="I60" s="601"/>
      <c r="J60" s="671"/>
      <c r="K60" s="65">
        <f>_xlfn.IFNA(VLOOKUP(CONCATENATE($K$5,$B60,$C60),'CAP1'!$A$6:$N$107,14,FALSE),0)</f>
        <v>0</v>
      </c>
      <c r="L60" s="65">
        <f>_xlfn.IFNA(VLOOKUP(CONCATENATE($L$5,$B60,$C60),'ESP1'!$A$6:$N$135,14,FALSE),0)</f>
        <v>0</v>
      </c>
      <c r="M60" s="65">
        <f>_xlfn.IFNA(VLOOKUP(CONCATENATE($M$5,$B60,$C60),WEST!$A$6:$N$95,14,FALSE),0)</f>
        <v>0</v>
      </c>
      <c r="N60" s="65">
        <f>_xlfn.IFNA(VLOOKUP(CONCATENATE($N$5,$B60,$C60),MUR!$A$6:$L$131,14,FALSE),0)</f>
        <v>0</v>
      </c>
      <c r="O60" s="65">
        <f>_xlfn.IFNA(VLOOKUP(CONCATENATE($O$5,$B60,$C60),'SER1'!$A$6:$N$110,14,FALSE),0)</f>
        <v>0</v>
      </c>
      <c r="P60" s="65">
        <f>_xlfn.IFNA(VLOOKUP(CONCATENATE($P$5,$B60,$C60),'BUS1'!$A$6:$N$135,14,FALSE),0)</f>
        <v>0</v>
      </c>
      <c r="Q60" s="65">
        <f>_xlfn.IFNA(VLOOKUP(CONCATENATE($Q$5,$B60,$C60),DARD!$A$6:$N$133,14,FALSE),0)</f>
        <v>0</v>
      </c>
      <c r="R60" s="65">
        <f>_xlfn.IFNA(VLOOKUP(CONCATENATE($R$5,$B60,$C60),'BUS2'!F65,FALSE),0)</f>
        <v>0</v>
      </c>
      <c r="S60" s="65">
        <f>_xlfn.IFNA(VLOOKUP(CONCATENATE($S$5,$B60,$C60),'OG1'!$A$6:$N$56,14,FALSE),0)</f>
        <v>0</v>
      </c>
      <c r="T60" s="65">
        <f>_xlfn.IFNA(VLOOKUP(CONCATENATE($T$5,$B60,$C60),'DRY1'!$A$6:$N$135,14,FALSE),0)</f>
        <v>0</v>
      </c>
      <c r="U60" s="65">
        <f>_xlfn.IFNA(VLOOKUP(CONCATENATE($U$5,$B60,$C60),'HO1'!$A$8:$N$135,14,FALSE),0)</f>
        <v>0</v>
      </c>
      <c r="V60" s="65">
        <f>_xlfn.IFNA(VLOOKUP(CONCATENATE($V$5,$B60,$C60),'BUS3'!$A$8:$N$135,14,FALSE),0)</f>
        <v>0</v>
      </c>
      <c r="W60" s="65">
        <f>_xlfn.IFNA(VLOOKUP(CONCATENATE($W$5,$B60,$C60),'DRY2'!$A$6:$N$169,14,FALSE),0)</f>
        <v>0</v>
      </c>
      <c r="X60" s="65">
        <f>_xlfn.IFNA(VLOOKUP(CONCATENATE($X$5,$B60,$C60),'OG2'!$A$6:$N$133,14,FALSE),0)</f>
        <v>0</v>
      </c>
      <c r="Y60" s="65">
        <f>_xlfn.IFNA(VLOOKUP(CONCATENATE($Y$5,$B60,$C60),'MR1'!$A$6:$N$133,14,FALSE),0)</f>
        <v>0</v>
      </c>
      <c r="Z60" s="65">
        <f>_xlfn.IFNA(VLOOKUP(CONCATENATE($Z$5,$B60,$C60),BEV!$A$6:$N$124,14,FALSE),0)</f>
        <v>0</v>
      </c>
      <c r="AA60" s="65">
        <f>_xlfn.IFNA(VLOOKUP(CONCATENATE($AA$5,$B60,$C60),'SER2'!$A$6:$N$135,14,FALSE),0)</f>
        <v>0</v>
      </c>
      <c r="AC60" s="65">
        <f>_xlfn.IFNA(VLOOKUP(CONCATENATE($AC$5,$B60,$C60),VIR!$A$6:$O$129,14,FALSE),0)</f>
        <v>0</v>
      </c>
      <c r="AD60" s="65" cm="1">
        <f t="array" ref="AD60">_xlfn.IFNA(VLOOKUP(CONCATENATE($AD$5,$B60,$C60),BUP55,AD61:AE72,FALSE),0)</f>
        <v>0</v>
      </c>
      <c r="AE60" s="65">
        <f>_xlfn.IFNA(VLOOKUP(CONCATENATE($AE$5,$B60,$C60),'CAP2'!$A$6:$N$135,14,FALSE),0)</f>
        <v>0</v>
      </c>
      <c r="AF60" s="65">
        <f>_xlfn.IFNA(VLOOKUP(CONCATENATE($AF$5,$B60,$C60),FEST!$A$6:$N$135,14,FALSE),0)</f>
        <v>0</v>
      </c>
      <c r="AG60" s="65">
        <f>_xlfn.IFNA(VLOOKUP(CONCATENATE($AG$5,$B60,$C60),'ESP2'!$A$6:$N$131,14,FALSE),0)</f>
        <v>0</v>
      </c>
      <c r="AH60" s="65">
        <f>_xlfn.IFNA(VLOOKUP(CONCATENATE($AG$5,$B60,$C60),'OG2'!$A$6:$N$131,14,FALSE),0)</f>
        <v>0</v>
      </c>
      <c r="AI60" s="65">
        <f>_xlfn.IFNA(VLOOKUP(CONCATENATE($AI$5,$B60,$C60),'BUN2'!$A$6:$N$134,14,FALSE),0)</f>
        <v>0</v>
      </c>
      <c r="AJ60" s="65">
        <f>_xlfn.IFNA(VLOOKUP(CONCATENATE($AJ$5,$B60,$C60),SC!$A$6:$N$135,14,FALSE),0)</f>
        <v>0</v>
      </c>
      <c r="AK60" s="65">
        <f>_xlfn.IFNA(VLOOKUP(CONCATENATE($AK$5,$B60,$C60),'MR3'!$A$6:$N$133,14,FALSE),0)</f>
        <v>0</v>
      </c>
      <c r="AL60" s="66">
        <f>_xlfn.IFNA(VLOOKUP(CONCATENATE($AK$5,$B60,$C60),BAL!$A$6:$N$133,14,FALSE),0)</f>
        <v>0</v>
      </c>
      <c r="AM60" s="66">
        <f>_xlfn.IFNA(VLOOKUP(CONCATENATE($AM$5,$B60,$C60),'ESP4'!$A$6:$N$135,14,FALSE),0)</f>
        <v>0</v>
      </c>
      <c r="AN60" s="66">
        <f>_xlfn.IFNA(VLOOKUP(CONCATENATE($AN$5,$B60,$C60),'MR2'!$A$6:$N$77,14,FALSE),0)</f>
        <v>0</v>
      </c>
      <c r="AO60" s="66">
        <f>_xlfn.IFNA(VLOOKUP(CONCATENATE($AO$5,$B60,$C60),'BUS4'!$A$6:$N$250,14,FALSE),0)</f>
        <v>0</v>
      </c>
      <c r="AP60" s="66">
        <f>_xlfn.IFNA(VLOOKUP(CONCATENATE($AP$5,$B60,$C60),'MR1'!$A$6:$N$135,14,FALSE),0)</f>
        <v>0</v>
      </c>
      <c r="AQ60" s="398"/>
      <c r="AR60" s="67"/>
      <c r="AS60" s="63"/>
    </row>
    <row r="61" spans="1:45" x14ac:dyDescent="0.3">
      <c r="A61" s="830"/>
      <c r="B61" s="483"/>
      <c r="C61" s="471"/>
      <c r="D61" s="471"/>
      <c r="E61" s="471"/>
      <c r="F61" s="472"/>
      <c r="G61" s="473"/>
      <c r="H61" s="600"/>
      <c r="I61" s="601"/>
      <c r="J61" s="671"/>
      <c r="K61" s="65">
        <f>_xlfn.IFNA(VLOOKUP(CONCATENATE($K$5,$B61,$C61),'CAP1'!$A$6:$N$107,14,FALSE),0)</f>
        <v>0</v>
      </c>
      <c r="L61" s="65">
        <f>_xlfn.IFNA(VLOOKUP(CONCATENATE($L$5,$B61,$C61),'ESP1'!$A$6:$N$135,14,FALSE),0)</f>
        <v>0</v>
      </c>
      <c r="M61" s="65">
        <f>_xlfn.IFNA(VLOOKUP(CONCATENATE($M$5,$B61,$C61),WEST!$A$6:$N$95,14,FALSE),0)</f>
        <v>0</v>
      </c>
      <c r="N61" s="65">
        <f>_xlfn.IFNA(VLOOKUP(CONCATENATE($N$5,$B61,$C61),MUR!$A$6:$L$131,14,FALSE),0)</f>
        <v>0</v>
      </c>
      <c r="O61" s="65">
        <f>_xlfn.IFNA(VLOOKUP(CONCATENATE($O$5,$B61,$C61),'SER1'!$A$6:$N$110,14,FALSE),0)</f>
        <v>0</v>
      </c>
      <c r="P61" s="65">
        <f>_xlfn.IFNA(VLOOKUP(CONCATENATE($P$5,$B61,$C61),'BUS1'!$A$6:$N$135,14,FALSE),0)</f>
        <v>0</v>
      </c>
      <c r="Q61" s="65">
        <f>_xlfn.IFNA(VLOOKUP(CONCATENATE($Q$5,$B61,$C61),DARD!$A$6:$N$133,14,FALSE),0)</f>
        <v>0</v>
      </c>
      <c r="R61" s="65">
        <f>_xlfn.IFNA(VLOOKUP(CONCATENATE($R$5,$B61,$C61),'BUS2'!F66,FALSE),0)</f>
        <v>0</v>
      </c>
      <c r="S61" s="65">
        <f>_xlfn.IFNA(VLOOKUP(CONCATENATE($S$5,$B61,$C61),'OG1'!$A$6:$N$56,14,FALSE),0)</f>
        <v>0</v>
      </c>
      <c r="T61" s="65">
        <f>_xlfn.IFNA(VLOOKUP(CONCATENATE($T$5,$B61,$C61),'DRY1'!$A$6:$N$135,14,FALSE),0)</f>
        <v>0</v>
      </c>
      <c r="U61" s="65">
        <f>_xlfn.IFNA(VLOOKUP(CONCATENATE($U$5,$B61,$C61),'HO1'!$A$8:$N$135,14,FALSE),0)</f>
        <v>0</v>
      </c>
      <c r="V61" s="65">
        <f>_xlfn.IFNA(VLOOKUP(CONCATENATE($V$5,$B61,$C61),'BUS3'!$A$8:$N$135,14,FALSE),0)</f>
        <v>0</v>
      </c>
      <c r="W61" s="65">
        <f>_xlfn.IFNA(VLOOKUP(CONCATENATE($W$5,$B61,$C61),'DRY2'!$A$6:$N$169,14,FALSE),0)</f>
        <v>0</v>
      </c>
      <c r="X61" s="65">
        <f>_xlfn.IFNA(VLOOKUP(CONCATENATE($X$5,$B61,$C61),'OG2'!$A$6:$N$133,14,FALSE),0)</f>
        <v>0</v>
      </c>
      <c r="Y61" s="65">
        <f>_xlfn.IFNA(VLOOKUP(CONCATENATE($Y$5,$B61,$C61),'MR1'!$A$6:$N$133,14,FALSE),0)</f>
        <v>0</v>
      </c>
      <c r="Z61" s="65">
        <f>_xlfn.IFNA(VLOOKUP(CONCATENATE($Z$5,$B61,$C61),BEV!$A$6:$N$124,14,FALSE),0)</f>
        <v>0</v>
      </c>
      <c r="AA61" s="65">
        <f>_xlfn.IFNA(VLOOKUP(CONCATENATE($AA$5,$B61,$C61),'SER2'!$A$6:$N$135,14,FALSE),0)</f>
        <v>0</v>
      </c>
      <c r="AC61" s="65">
        <f>_xlfn.IFNA(VLOOKUP(CONCATENATE($AC$5,$B61,$C61),VIR!$A$6:$O$129,14,FALSE),0)</f>
        <v>0</v>
      </c>
      <c r="AD61" s="65" cm="1">
        <f t="array" ref="AD61">_xlfn.IFNA(VLOOKUP(CONCATENATE($AD$5,$B61,$C61),BUP56,AD62:AE73,FALSE),0)</f>
        <v>0</v>
      </c>
      <c r="AE61" s="65">
        <f>_xlfn.IFNA(VLOOKUP(CONCATENATE($AE$5,$B61,$C61),'CAP2'!$A$6:$N$135,14,FALSE),0)</f>
        <v>0</v>
      </c>
      <c r="AF61" s="65">
        <f>_xlfn.IFNA(VLOOKUP(CONCATENATE($AF$5,$B61,$C61),FEST!$A$6:$N$135,14,FALSE),0)</f>
        <v>0</v>
      </c>
      <c r="AG61" s="65">
        <f>_xlfn.IFNA(VLOOKUP(CONCATENATE($AG$5,$B61,$C61),'ESP2'!$A$6:$N$131,14,FALSE),0)</f>
        <v>0</v>
      </c>
      <c r="AH61" s="65">
        <f>_xlfn.IFNA(VLOOKUP(CONCATENATE($AG$5,$B61,$C61),'OG2'!$A$6:$N$131,14,FALSE),0)</f>
        <v>0</v>
      </c>
      <c r="AI61" s="65">
        <f>_xlfn.IFNA(VLOOKUP(CONCATENATE($AI$5,$B61,$C61),'BUN2'!$A$6:$N$134,14,FALSE),0)</f>
        <v>0</v>
      </c>
      <c r="AJ61" s="65">
        <f>_xlfn.IFNA(VLOOKUP(CONCATENATE($AJ$5,$B61,$C61),SC!$A$6:$N$135,14,FALSE),0)</f>
        <v>0</v>
      </c>
      <c r="AK61" s="65">
        <f>_xlfn.IFNA(VLOOKUP(CONCATENATE($AK$5,$B61,$C61),'MR3'!$A$6:$N$133,14,FALSE),0)</f>
        <v>0</v>
      </c>
      <c r="AL61" s="66">
        <f>_xlfn.IFNA(VLOOKUP(CONCATENATE($AK$5,$B61,$C61),BAL!$A$6:$N$133,14,FALSE),0)</f>
        <v>0</v>
      </c>
      <c r="AM61" s="66">
        <f>_xlfn.IFNA(VLOOKUP(CONCATENATE($AM$5,$B61,$C61),'ESP4'!$A$6:$N$135,14,FALSE),0)</f>
        <v>0</v>
      </c>
      <c r="AN61" s="66">
        <f>_xlfn.IFNA(VLOOKUP(CONCATENATE($AN$5,$B61,$C61),'MR2'!$A$6:$N$77,14,FALSE),0)</f>
        <v>0</v>
      </c>
      <c r="AO61" s="66">
        <f>_xlfn.IFNA(VLOOKUP(CONCATENATE($AO$5,$B61,$C61),'BUS4'!$A$6:$N$250,14,FALSE),0)</f>
        <v>0</v>
      </c>
      <c r="AP61" s="66"/>
      <c r="AQ61" s="398"/>
      <c r="AR61" s="67"/>
      <c r="AS61" s="63"/>
    </row>
    <row r="62" spans="1:45" ht="14.4" thickBot="1" x14ac:dyDescent="0.35">
      <c r="A62" s="830"/>
      <c r="B62" s="139"/>
      <c r="C62" s="140"/>
      <c r="D62" s="140"/>
      <c r="E62" s="140"/>
      <c r="F62" s="141"/>
      <c r="G62" s="142"/>
      <c r="H62" s="193"/>
      <c r="I62" s="143"/>
      <c r="J62" s="672"/>
      <c r="K62" s="65">
        <f>_xlfn.IFNA(VLOOKUP(CONCATENATE($K$5,$B62,$C62),'CAP1'!$A$6:$N$107,14,FALSE),0)</f>
        <v>0</v>
      </c>
      <c r="L62" s="65">
        <f>_xlfn.IFNA(VLOOKUP(CONCATENATE($L$5,$B62,$C62),'ESP1'!$A$6:$N$135,14,FALSE),0)</f>
        <v>0</v>
      </c>
      <c r="M62" s="65">
        <f>_xlfn.IFNA(VLOOKUP(CONCATENATE($M$5,$B62,$C62),WEST!$A$6:$N$95,14,FALSE),0)</f>
        <v>0</v>
      </c>
      <c r="N62" s="65">
        <f>_xlfn.IFNA(VLOOKUP(CONCATENATE($N$5,$B62,$C62),MUR!$A$6:$L$131,14,FALSE),0)</f>
        <v>0</v>
      </c>
      <c r="O62" s="65">
        <f>_xlfn.IFNA(VLOOKUP(CONCATENATE($O$5,$B62,$C62),'SER1'!$A$6:$N$110,14,FALSE),0)</f>
        <v>0</v>
      </c>
      <c r="P62" s="65">
        <f>_xlfn.IFNA(VLOOKUP(CONCATENATE($P$5,$B62,$C62),'BUS1'!$A$6:$N$135,14,FALSE),0)</f>
        <v>0</v>
      </c>
      <c r="Q62" s="65">
        <f>_xlfn.IFNA(VLOOKUP(CONCATENATE($Q$5,$B62,$C62),DARD!$A$6:$N$133,14,FALSE),0)</f>
        <v>0</v>
      </c>
      <c r="R62" s="65">
        <f>_xlfn.IFNA(VLOOKUP(CONCATENATE($R$5,$B62,$C62),'BUS2'!F67,FALSE),0)</f>
        <v>0</v>
      </c>
      <c r="S62" s="65">
        <f>_xlfn.IFNA(VLOOKUP(CONCATENATE($S$5,$B62,$C62),'OG1'!$A$6:$N$56,14,FALSE),0)</f>
        <v>0</v>
      </c>
      <c r="T62" s="65">
        <f>_xlfn.IFNA(VLOOKUP(CONCATENATE($T$5,$B62,$C62),'DRY1'!$A$6:$N$135,14,FALSE),0)</f>
        <v>0</v>
      </c>
      <c r="U62" s="65">
        <f>_xlfn.IFNA(VLOOKUP(CONCATENATE($U$5,$B62,$C62),'HO1'!$A$8:$N$135,14,FALSE),0)</f>
        <v>0</v>
      </c>
      <c r="V62" s="65">
        <f>_xlfn.IFNA(VLOOKUP(CONCATENATE($V$5,$B62,$C62),'BUS3'!$A$8:$N$135,14,FALSE),0)</f>
        <v>0</v>
      </c>
      <c r="W62" s="65">
        <f>_xlfn.IFNA(VLOOKUP(CONCATENATE($W$5,$B62,$C62),'DRY2'!$A$6:$N$169,14,FALSE),0)</f>
        <v>0</v>
      </c>
      <c r="X62" s="65">
        <f>_xlfn.IFNA(VLOOKUP(CONCATENATE($X$5,$B62,$C62),'OG2'!$A$6:$N$133,14,FALSE),0)</f>
        <v>0</v>
      </c>
      <c r="Y62" s="65">
        <f>_xlfn.IFNA(VLOOKUP(CONCATENATE($Y$5,$B62,$C62),'MR1'!$A$6:$N$133,14,FALSE),0)</f>
        <v>0</v>
      </c>
      <c r="Z62" s="65">
        <f>_xlfn.IFNA(VLOOKUP(CONCATENATE($Z$5,$B62,$C62),BEV!$A$6:$N$124,14,FALSE),0)</f>
        <v>0</v>
      </c>
      <c r="AA62" s="65">
        <f>_xlfn.IFNA(VLOOKUP(CONCATENATE($AA$5,$B62,$C62),'SER2'!$A$6:$N$135,14,FALSE),0)</f>
        <v>0</v>
      </c>
      <c r="AC62" s="65">
        <f>_xlfn.IFNA(VLOOKUP(CONCATENATE($AC$5,$B62,$C62),VIR!$A$6:$O$129,14,FALSE),0)</f>
        <v>0</v>
      </c>
      <c r="AD62" s="65" cm="1">
        <f t="array" ref="AD62">_xlfn.IFNA(VLOOKUP(CONCATENATE($AD$5,$B62,$C62),BUP57,AD63:AE74,FALSE),0)</f>
        <v>0</v>
      </c>
      <c r="AE62" s="65">
        <f>_xlfn.IFNA(VLOOKUP(CONCATENATE($AE$5,$B62,$C62),'CAP2'!$A$6:$N$135,14,FALSE),0)</f>
        <v>0</v>
      </c>
      <c r="AF62" s="65">
        <f>_xlfn.IFNA(VLOOKUP(CONCATENATE($AF$5,$B62,$C62),FEST!$A$6:$N$135,14,FALSE),0)</f>
        <v>0</v>
      </c>
      <c r="AG62" s="65">
        <f>_xlfn.IFNA(VLOOKUP(CONCATENATE($AG$5,$B62,$C62),'ESP2'!$A$6:$N$131,14,FALSE),0)</f>
        <v>0</v>
      </c>
      <c r="AH62" s="65">
        <f>_xlfn.IFNA(VLOOKUP(CONCATENATE($AG$5,$B62,$C62),'OG2'!$A$6:$N$131,14,FALSE),0)</f>
        <v>0</v>
      </c>
      <c r="AI62" s="65">
        <f>_xlfn.IFNA(VLOOKUP(CONCATENATE($AI$5,$B62,$C62),'BUN2'!$A$6:$N$134,14,FALSE),0)</f>
        <v>0</v>
      </c>
      <c r="AJ62" s="65">
        <f>_xlfn.IFNA(VLOOKUP(CONCATENATE($AJ$5,$B62,$C62),SC!$A$6:$N$135,14,FALSE),0)</f>
        <v>0</v>
      </c>
      <c r="AK62" s="65">
        <f>_xlfn.IFNA(VLOOKUP(CONCATENATE($AK$5,$B62,$C62),'MR3'!$A$6:$N$133,14,FALSE),0)</f>
        <v>0</v>
      </c>
      <c r="AL62" s="66">
        <f>_xlfn.IFNA(VLOOKUP(CONCATENATE($AK$5,$B62,$C62),BAL!$A$6:$N$133,14,FALSE),0)</f>
        <v>0</v>
      </c>
      <c r="AM62" s="66">
        <f>_xlfn.IFNA(VLOOKUP(CONCATENATE($AM$5,$B62,$C62),'ESP4'!$A$6:$N$135,14,FALSE),0)</f>
        <v>0</v>
      </c>
      <c r="AN62" s="66">
        <f>_xlfn.IFNA(VLOOKUP(CONCATENATE($AN$5,$B62,$C62),'MR2'!$A$6:$N$77,14,FALSE),0)</f>
        <v>0</v>
      </c>
      <c r="AO62" s="66">
        <f>_xlfn.IFNA(VLOOKUP(CONCATENATE($AO$5,$B62,$C62),'BUS4'!$A$6:$N$250,14,FALSE),0)</f>
        <v>0</v>
      </c>
      <c r="AP62" s="66">
        <f>_xlfn.IFNA(VLOOKUP(CONCATENATE($AP$5,$B62,$C62),'MR1'!$A$6:$N$135,14,FALSE),0)</f>
        <v>0</v>
      </c>
      <c r="AQ62" s="398"/>
      <c r="AR62" s="67"/>
      <c r="AS62" s="63"/>
    </row>
    <row r="63" spans="1:45" x14ac:dyDescent="0.3">
      <c r="A63" s="83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5">
        <f>_xlfn.IFNA(VLOOKUP(CONCATENATE($L$5,$B63,$C63),'ESP1'!$A$6:$N$107,14,FALSE),0)</f>
        <v>0</v>
      </c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3"/>
    </row>
    <row r="64" spans="1:45" x14ac:dyDescent="0.3">
      <c r="B64"/>
      <c r="C64"/>
      <c r="D64"/>
      <c r="AO64" s="4"/>
    </row>
    <row r="65" spans="2:41" x14ac:dyDescent="0.3">
      <c r="C65"/>
      <c r="D65"/>
      <c r="AO65" s="4"/>
    </row>
    <row r="66" spans="2:41" x14ac:dyDescent="0.3">
      <c r="B66"/>
      <c r="C66"/>
      <c r="D66"/>
      <c r="AO66" s="4"/>
    </row>
    <row r="67" spans="2:41" x14ac:dyDescent="0.3">
      <c r="B67"/>
      <c r="C67"/>
      <c r="D67"/>
      <c r="AO67" s="4"/>
    </row>
    <row r="68" spans="2:41" x14ac:dyDescent="0.3">
      <c r="B68"/>
      <c r="C68"/>
      <c r="D68"/>
      <c r="AO68" s="4"/>
    </row>
    <row r="69" spans="2:41" x14ac:dyDescent="0.3">
      <c r="B69"/>
      <c r="C69"/>
      <c r="D69"/>
      <c r="AO69" s="4"/>
    </row>
    <row r="70" spans="2:41" x14ac:dyDescent="0.3">
      <c r="B70"/>
      <c r="C70"/>
      <c r="D70"/>
      <c r="AO70" s="4"/>
    </row>
    <row r="71" spans="2:41" x14ac:dyDescent="0.3">
      <c r="B71"/>
      <c r="AO71" s="4"/>
    </row>
    <row r="72" spans="2:41" x14ac:dyDescent="0.3">
      <c r="B72"/>
      <c r="AO72" s="4"/>
    </row>
    <row r="73" spans="2:41" x14ac:dyDescent="0.3">
      <c r="B73"/>
      <c r="AO73" s="4"/>
    </row>
    <row r="74" spans="2:41" x14ac:dyDescent="0.3">
      <c r="B74"/>
      <c r="AO74" s="4"/>
    </row>
    <row r="75" spans="2:41" x14ac:dyDescent="0.3">
      <c r="B75"/>
      <c r="AO75" s="4"/>
    </row>
    <row r="76" spans="2:41" x14ac:dyDescent="0.3">
      <c r="B76"/>
      <c r="AO76" s="4"/>
    </row>
    <row r="77" spans="2:41" x14ac:dyDescent="0.3">
      <c r="B77"/>
      <c r="AO77" s="4"/>
    </row>
    <row r="78" spans="2:41" x14ac:dyDescent="0.3">
      <c r="B78"/>
      <c r="AO78" s="4"/>
    </row>
    <row r="79" spans="2:41" x14ac:dyDescent="0.3">
      <c r="B79"/>
      <c r="AO79" s="4"/>
    </row>
    <row r="80" spans="2:41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89" spans="2:2" x14ac:dyDescent="0.3">
      <c r="B89"/>
    </row>
    <row r="90" spans="2:2" x14ac:dyDescent="0.3">
      <c r="B90"/>
    </row>
    <row r="91" spans="2:2" x14ac:dyDescent="0.3">
      <c r="B91"/>
    </row>
    <row r="92" spans="2:2" x14ac:dyDescent="0.3">
      <c r="B92"/>
    </row>
    <row r="93" spans="2:2" x14ac:dyDescent="0.3">
      <c r="B93"/>
    </row>
    <row r="94" spans="2:2" x14ac:dyDescent="0.3">
      <c r="B94"/>
    </row>
    <row r="95" spans="2:2" x14ac:dyDescent="0.3">
      <c r="B95"/>
    </row>
    <row r="96" spans="2:2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  <row r="110" spans="2:2" x14ac:dyDescent="0.3">
      <c r="B110"/>
    </row>
    <row r="111" spans="2:2" x14ac:dyDescent="0.3">
      <c r="B111"/>
    </row>
    <row r="112" spans="2:2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</sheetData>
  <sortState xmlns:xlrd2="http://schemas.microsoft.com/office/spreadsheetml/2017/richdata2" ref="B5:AR62">
    <sortCondition descending="1" ref="I5:I62"/>
    <sortCondition ref="J5:J62"/>
  </sortState>
  <mergeCells count="86">
    <mergeCell ref="AB3:AB4"/>
    <mergeCell ref="AB1:AB2"/>
    <mergeCell ref="AD1:AD2"/>
    <mergeCell ref="AE1:AE2"/>
    <mergeCell ref="AG1:AG2"/>
    <mergeCell ref="AC3:AC4"/>
    <mergeCell ref="AD3:AD4"/>
    <mergeCell ref="AE3:AE4"/>
    <mergeCell ref="AG3:AG4"/>
    <mergeCell ref="AC1:AC2"/>
    <mergeCell ref="AF3:AF4"/>
    <mergeCell ref="AH3:AH4"/>
    <mergeCell ref="AI3:AI4"/>
    <mergeCell ref="AP1:AP2"/>
    <mergeCell ref="AQ1:AQ2"/>
    <mergeCell ref="AK1:AK2"/>
    <mergeCell ref="AN1:AN2"/>
    <mergeCell ref="AM1:AM2"/>
    <mergeCell ref="AO1:AO2"/>
    <mergeCell ref="AI1:AI2"/>
    <mergeCell ref="AJ1:AJ2"/>
    <mergeCell ref="AK3:AK4"/>
    <mergeCell ref="AL3:AL4"/>
    <mergeCell ref="AJ3:AJ4"/>
    <mergeCell ref="AM3:AM4"/>
    <mergeCell ref="AH1:AH2"/>
    <mergeCell ref="AR1:AR2"/>
    <mergeCell ref="AQ3:AQ4"/>
    <mergeCell ref="AR3:AR4"/>
    <mergeCell ref="AP3:AP4"/>
    <mergeCell ref="AN3:AN4"/>
    <mergeCell ref="AO3:AO4"/>
    <mergeCell ref="Z3:Z4"/>
    <mergeCell ref="K3:K4"/>
    <mergeCell ref="L3:L4"/>
    <mergeCell ref="M3:M4"/>
    <mergeCell ref="AA3:AA4"/>
    <mergeCell ref="W3:W4"/>
    <mergeCell ref="T3:T4"/>
    <mergeCell ref="P3:P4"/>
    <mergeCell ref="Q3:Q4"/>
    <mergeCell ref="R3:R4"/>
    <mergeCell ref="N3:N4"/>
    <mergeCell ref="O3:O4"/>
    <mergeCell ref="V3:V4"/>
    <mergeCell ref="L1:L2"/>
    <mergeCell ref="O1:O2"/>
    <mergeCell ref="I1:I2"/>
    <mergeCell ref="K1:K2"/>
    <mergeCell ref="Y3:Y4"/>
    <mergeCell ref="N1:N2"/>
    <mergeCell ref="W1:W2"/>
    <mergeCell ref="M1:M2"/>
    <mergeCell ref="U1:U2"/>
    <mergeCell ref="A1:A63"/>
    <mergeCell ref="AL1:AL2"/>
    <mergeCell ref="Q1:Q2"/>
    <mergeCell ref="T1:T2"/>
    <mergeCell ref="B1:B2"/>
    <mergeCell ref="C1:C2"/>
    <mergeCell ref="E1:E2"/>
    <mergeCell ref="F1:F2"/>
    <mergeCell ref="G1:G4"/>
    <mergeCell ref="B3:B4"/>
    <mergeCell ref="C3:C4"/>
    <mergeCell ref="E3:E4"/>
    <mergeCell ref="F3:F4"/>
    <mergeCell ref="D1:D2"/>
    <mergeCell ref="D3:D4"/>
    <mergeCell ref="AF1:AF2"/>
    <mergeCell ref="H3:H4"/>
    <mergeCell ref="AA1:AA2"/>
    <mergeCell ref="H1:H2"/>
    <mergeCell ref="J3:J4"/>
    <mergeCell ref="J1:J2"/>
    <mergeCell ref="V1:V2"/>
    <mergeCell ref="Z1:Z2"/>
    <mergeCell ref="S3:S4"/>
    <mergeCell ref="U3:U4"/>
    <mergeCell ref="X1:X2"/>
    <mergeCell ref="X3:X4"/>
    <mergeCell ref="Y1:Y2"/>
    <mergeCell ref="I3:I4"/>
    <mergeCell ref="P1:P2"/>
    <mergeCell ref="R1:R2"/>
    <mergeCell ref="S1:S2"/>
  </mergeCells>
  <phoneticPr fontId="18" type="noConversion"/>
  <conditionalFormatting sqref="C21:D21">
    <cfRule type="duplicateValues" dxfId="103" priority="791"/>
  </conditionalFormatting>
  <conditionalFormatting sqref="C22:D1048576 D3 D1 C1:C2 C5:D20">
    <cfRule type="duplicateValues" dxfId="102" priority="21"/>
  </conditionalFormatting>
  <conditionalFormatting sqref="AC6:AR62 L63 K6:AA62">
    <cfRule type="cellIs" dxfId="101" priority="13" operator="lessThan">
      <formula>1</formula>
    </cfRule>
  </conditionalFormatting>
  <conditionalFormatting sqref="AB6:AB30">
    <cfRule type="cellIs" dxfId="100" priority="1" operator="lessThan">
      <formula>1</formula>
    </cfRule>
  </conditionalFormatting>
  <conditionalFormatting sqref="AB33:AB55">
    <cfRule type="cellIs" dxfId="99" priority="2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045A-1628-4013-84F6-354C02ADED99}">
  <sheetPr codeName="Sheet11">
    <tabColor rgb="FFFCE4D6"/>
    <pageSetUpPr fitToPage="1"/>
  </sheetPr>
  <dimension ref="A1:CC66"/>
  <sheetViews>
    <sheetView topLeftCell="A16" zoomScale="64" zoomScaleNormal="64" zoomScaleSheetLayoutView="90" workbookViewId="0">
      <pane xSplit="8" topLeftCell="I1" activePane="topRight" state="frozen"/>
      <selection activeCell="P54" sqref="P54"/>
      <selection pane="topRight" activeCell="M14" sqref="M14"/>
    </sheetView>
  </sheetViews>
  <sheetFormatPr defaultColWidth="26.88671875" defaultRowHeight="13.8" x14ac:dyDescent="0.3"/>
  <cols>
    <col min="1" max="1" width="5.44140625" style="11" bestFit="1" customWidth="1"/>
    <col min="2" max="2" width="20.5546875" style="6" customWidth="1"/>
    <col min="3" max="3" width="30.5546875" style="6" customWidth="1"/>
    <col min="4" max="4" width="14.109375" style="6" bestFit="1" customWidth="1"/>
    <col min="5" max="5" width="38.77734375" style="6" bestFit="1" customWidth="1"/>
    <col min="6" max="6" width="13.44140625" style="11" bestFit="1" customWidth="1"/>
    <col min="7" max="7" width="9" style="7" bestFit="1" customWidth="1"/>
    <col min="8" max="8" width="11.109375" style="7" bestFit="1" customWidth="1"/>
    <col min="9" max="9" width="13.109375" style="5" bestFit="1" customWidth="1"/>
    <col min="10" max="10" width="12.44140625" style="2" bestFit="1" customWidth="1"/>
    <col min="11" max="11" width="12.109375" style="4" bestFit="1" customWidth="1"/>
    <col min="12" max="13" width="13.109375" style="4" bestFit="1" customWidth="1"/>
    <col min="14" max="14" width="12.88671875" style="4" bestFit="1" customWidth="1"/>
    <col min="15" max="15" width="11.88671875" style="4" bestFit="1" customWidth="1"/>
    <col min="16" max="19" width="12.44140625" style="4" bestFit="1" customWidth="1"/>
    <col min="20" max="20" width="12.6640625" style="4" bestFit="1" customWidth="1"/>
    <col min="21" max="21" width="12.109375" style="4" bestFit="1" customWidth="1"/>
    <col min="22" max="22" width="12.6640625" style="4" bestFit="1" customWidth="1"/>
    <col min="23" max="23" width="13.33203125" style="4" bestFit="1" customWidth="1"/>
    <col min="24" max="26" width="12.88671875" style="4" bestFit="1" customWidth="1"/>
    <col min="27" max="27" width="13.33203125" style="4" bestFit="1" customWidth="1"/>
    <col min="28" max="28" width="12" style="4" customWidth="1"/>
    <col min="29" max="29" width="13.33203125" style="4" bestFit="1" customWidth="1"/>
    <col min="30" max="31" width="12.88671875" style="4" bestFit="1" customWidth="1"/>
    <col min="32" max="32" width="12" style="4" bestFit="1" customWidth="1"/>
    <col min="33" max="33" width="11.5546875" style="4" bestFit="1" customWidth="1"/>
    <col min="34" max="36" width="12" style="4" bestFit="1" customWidth="1"/>
    <col min="37" max="38" width="12.44140625" style="4" bestFit="1" customWidth="1"/>
    <col min="39" max="39" width="12.88671875" style="4" bestFit="1" customWidth="1"/>
    <col min="40" max="40" width="11" style="4" bestFit="1" customWidth="1"/>
    <col min="41" max="41" width="11" style="43" bestFit="1" customWidth="1"/>
    <col min="42" max="42" width="22.44140625" style="43" bestFit="1" customWidth="1"/>
    <col min="43" max="43" width="26.88671875" style="43"/>
    <col min="44" max="44" width="26.88671875" style="41"/>
    <col min="45" max="16384" width="26.88671875" style="11"/>
  </cols>
  <sheetData>
    <row r="1" spans="1:81" s="9" customFormat="1" ht="12.75" customHeight="1" x14ac:dyDescent="0.25">
      <c r="A1" s="830" t="s">
        <v>183</v>
      </c>
      <c r="B1" s="832" t="s">
        <v>0</v>
      </c>
      <c r="C1" s="758" t="s">
        <v>25</v>
      </c>
      <c r="D1" s="758" t="s">
        <v>251</v>
      </c>
      <c r="E1" s="758" t="s">
        <v>1</v>
      </c>
      <c r="F1" s="758" t="s">
        <v>2</v>
      </c>
      <c r="G1" s="828" t="s">
        <v>3</v>
      </c>
      <c r="H1" s="832" t="s">
        <v>70</v>
      </c>
      <c r="I1" s="758" t="s">
        <v>5</v>
      </c>
      <c r="J1" s="835" t="s">
        <v>45</v>
      </c>
      <c r="K1" s="841" t="s">
        <v>168</v>
      </c>
      <c r="L1" s="771" t="s">
        <v>420</v>
      </c>
      <c r="M1" s="771" t="s">
        <v>424</v>
      </c>
      <c r="N1" s="771" t="s">
        <v>169</v>
      </c>
      <c r="O1" s="771" t="s">
        <v>133</v>
      </c>
      <c r="P1" s="771" t="s">
        <v>47</v>
      </c>
      <c r="Q1" s="771" t="s">
        <v>49</v>
      </c>
      <c r="R1" s="771" t="s">
        <v>134</v>
      </c>
      <c r="S1" s="771" t="s">
        <v>425</v>
      </c>
      <c r="T1" s="771" t="s">
        <v>170</v>
      </c>
      <c r="U1" s="771" t="s">
        <v>426</v>
      </c>
      <c r="V1" s="771" t="s">
        <v>48</v>
      </c>
      <c r="W1" s="771" t="s">
        <v>427</v>
      </c>
      <c r="X1" s="771" t="s">
        <v>51</v>
      </c>
      <c r="Y1" s="771" t="s">
        <v>54</v>
      </c>
      <c r="Z1" s="771" t="s">
        <v>135</v>
      </c>
      <c r="AA1" s="771" t="s">
        <v>50</v>
      </c>
      <c r="AB1" s="707" t="s">
        <v>532</v>
      </c>
      <c r="AC1" s="771" t="s">
        <v>125</v>
      </c>
      <c r="AD1" s="771" t="s">
        <v>428</v>
      </c>
      <c r="AE1" s="771" t="s">
        <v>171</v>
      </c>
      <c r="AF1" s="771" t="s">
        <v>52</v>
      </c>
      <c r="AG1" s="771" t="s">
        <v>55</v>
      </c>
      <c r="AH1" s="771" t="s">
        <v>53</v>
      </c>
      <c r="AI1" s="771" t="s">
        <v>126</v>
      </c>
      <c r="AJ1" s="771" t="s">
        <v>151</v>
      </c>
      <c r="AK1" s="771" t="s">
        <v>172</v>
      </c>
      <c r="AL1" s="771" t="s">
        <v>136</v>
      </c>
      <c r="AM1" s="771" t="s">
        <v>147</v>
      </c>
      <c r="AN1" s="771" t="s">
        <v>173</v>
      </c>
      <c r="AO1" s="771"/>
      <c r="AP1" s="771"/>
      <c r="AQ1" s="837"/>
      <c r="AR1" s="35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1" s="9" customFormat="1" ht="12.75" customHeight="1" x14ac:dyDescent="0.25">
      <c r="A2" s="830"/>
      <c r="B2" s="833"/>
      <c r="C2" s="750"/>
      <c r="D2" s="750"/>
      <c r="E2" s="750"/>
      <c r="F2" s="750"/>
      <c r="G2" s="829"/>
      <c r="H2" s="833"/>
      <c r="I2" s="750"/>
      <c r="J2" s="834"/>
      <c r="K2" s="842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07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838"/>
      <c r="AR2" s="35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1" s="9" customFormat="1" ht="12.75" customHeight="1" x14ac:dyDescent="0.25">
      <c r="A3" s="830"/>
      <c r="B3" s="38" t="s">
        <v>6</v>
      </c>
      <c r="C3" s="750" t="s">
        <v>7</v>
      </c>
      <c r="D3" s="750" t="s">
        <v>342</v>
      </c>
      <c r="E3" s="750" t="s">
        <v>12</v>
      </c>
      <c r="F3" s="35" t="s">
        <v>8</v>
      </c>
      <c r="G3" s="829"/>
      <c r="H3" s="833" t="s">
        <v>69</v>
      </c>
      <c r="I3" s="750" t="s">
        <v>10</v>
      </c>
      <c r="J3" s="834" t="s">
        <v>44</v>
      </c>
      <c r="K3" s="831">
        <v>45304</v>
      </c>
      <c r="L3" s="762">
        <v>45340</v>
      </c>
      <c r="M3" s="762">
        <v>45346</v>
      </c>
      <c r="N3" s="762">
        <v>45347</v>
      </c>
      <c r="O3" s="762">
        <v>45355</v>
      </c>
      <c r="P3" s="762">
        <v>45361</v>
      </c>
      <c r="Q3" s="839">
        <v>45361</v>
      </c>
      <c r="R3" s="762">
        <v>45367</v>
      </c>
      <c r="S3" s="762">
        <v>45367</v>
      </c>
      <c r="T3" s="762">
        <v>45368</v>
      </c>
      <c r="U3" s="762" t="s">
        <v>421</v>
      </c>
      <c r="V3" s="762" t="s">
        <v>422</v>
      </c>
      <c r="W3" s="762">
        <v>45395</v>
      </c>
      <c r="X3" s="762">
        <v>45403</v>
      </c>
      <c r="Y3" s="762">
        <v>45409</v>
      </c>
      <c r="Z3" s="762">
        <v>45423</v>
      </c>
      <c r="AA3" s="762">
        <v>45438</v>
      </c>
      <c r="AB3" s="704">
        <v>45438</v>
      </c>
      <c r="AC3" s="762">
        <v>45459</v>
      </c>
      <c r="AD3" s="762">
        <v>45459</v>
      </c>
      <c r="AE3" s="762">
        <v>45472</v>
      </c>
      <c r="AF3" s="762">
        <v>45473</v>
      </c>
      <c r="AG3" s="762" t="s">
        <v>423</v>
      </c>
      <c r="AH3" s="762">
        <v>45494</v>
      </c>
      <c r="AI3" s="762">
        <v>45508</v>
      </c>
      <c r="AJ3" s="762">
        <v>45564</v>
      </c>
      <c r="AK3" s="762">
        <v>45564</v>
      </c>
      <c r="AL3" s="762">
        <v>45565</v>
      </c>
      <c r="AM3" s="762">
        <v>45571</v>
      </c>
      <c r="AN3" s="762">
        <v>45585</v>
      </c>
      <c r="AO3" s="762"/>
      <c r="AP3" s="762"/>
      <c r="AQ3" s="762"/>
      <c r="AR3" s="35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</row>
    <row r="4" spans="1:81" s="10" customFormat="1" ht="12.75" customHeight="1" x14ac:dyDescent="0.25">
      <c r="A4" s="830"/>
      <c r="B4" s="38" t="s">
        <v>6</v>
      </c>
      <c r="C4" s="750" t="s">
        <v>7</v>
      </c>
      <c r="D4" s="750"/>
      <c r="E4" s="750" t="s">
        <v>12</v>
      </c>
      <c r="F4" s="35" t="s">
        <v>8</v>
      </c>
      <c r="G4" s="829"/>
      <c r="H4" s="833"/>
      <c r="I4" s="750"/>
      <c r="J4" s="834"/>
      <c r="K4" s="831"/>
      <c r="L4" s="762"/>
      <c r="M4" s="762"/>
      <c r="N4" s="762"/>
      <c r="O4" s="762"/>
      <c r="P4" s="762"/>
      <c r="Q4" s="839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04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36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</row>
    <row r="5" spans="1:81" s="10" customFormat="1" ht="16.2" thickBot="1" x14ac:dyDescent="0.3">
      <c r="A5" s="830"/>
      <c r="B5" s="38"/>
      <c r="C5" s="35"/>
      <c r="D5" s="35"/>
      <c r="E5" s="35"/>
      <c r="F5" s="35"/>
      <c r="G5" s="36"/>
      <c r="H5" s="208" t="s">
        <v>69</v>
      </c>
      <c r="I5" s="209" t="s">
        <v>10</v>
      </c>
      <c r="J5" s="710" t="s">
        <v>11</v>
      </c>
      <c r="K5" s="375" t="s">
        <v>24</v>
      </c>
      <c r="L5" s="376" t="s">
        <v>24</v>
      </c>
      <c r="M5" s="376" t="s">
        <v>24</v>
      </c>
      <c r="N5" s="376" t="s">
        <v>24</v>
      </c>
      <c r="O5" s="376" t="s">
        <v>24</v>
      </c>
      <c r="P5" s="376" t="s">
        <v>24</v>
      </c>
      <c r="Q5" s="376" t="s">
        <v>24</v>
      </c>
      <c r="R5" s="376" t="s">
        <v>24</v>
      </c>
      <c r="S5" s="376" t="s">
        <v>24</v>
      </c>
      <c r="T5" s="376" t="s">
        <v>24</v>
      </c>
      <c r="U5" s="376" t="s">
        <v>24</v>
      </c>
      <c r="V5" s="376" t="s">
        <v>24</v>
      </c>
      <c r="W5" s="376" t="s">
        <v>24</v>
      </c>
      <c r="X5" s="376" t="s">
        <v>24</v>
      </c>
      <c r="Y5" s="376" t="s">
        <v>24</v>
      </c>
      <c r="Z5" s="376" t="s">
        <v>24</v>
      </c>
      <c r="AA5" s="376" t="s">
        <v>24</v>
      </c>
      <c r="AB5" s="721" t="s">
        <v>24</v>
      </c>
      <c r="AC5" s="376" t="s">
        <v>24</v>
      </c>
      <c r="AD5" s="376" t="s">
        <v>24</v>
      </c>
      <c r="AE5" s="376" t="s">
        <v>24</v>
      </c>
      <c r="AF5" s="376" t="s">
        <v>24</v>
      </c>
      <c r="AG5" s="376" t="s">
        <v>24</v>
      </c>
      <c r="AH5" s="376" t="s">
        <v>24</v>
      </c>
      <c r="AI5" s="376" t="s">
        <v>24</v>
      </c>
      <c r="AJ5" s="376" t="s">
        <v>24</v>
      </c>
      <c r="AK5" s="376" t="s">
        <v>24</v>
      </c>
      <c r="AL5" s="563" t="s">
        <v>24</v>
      </c>
      <c r="AM5" s="377" t="s">
        <v>24</v>
      </c>
      <c r="AN5" s="377" t="s">
        <v>24</v>
      </c>
      <c r="AO5" s="377"/>
      <c r="AP5" s="396"/>
      <c r="AQ5" s="400" t="s">
        <v>24</v>
      </c>
      <c r="AR5" s="36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 s="1" customFormat="1" x14ac:dyDescent="0.3">
      <c r="A6" s="830"/>
      <c r="B6" s="211" t="s">
        <v>343</v>
      </c>
      <c r="C6" s="212" t="s">
        <v>344</v>
      </c>
      <c r="D6" s="212"/>
      <c r="E6" s="212" t="s">
        <v>354</v>
      </c>
      <c r="F6" s="213">
        <v>45441</v>
      </c>
      <c r="G6" s="214">
        <v>13</v>
      </c>
      <c r="H6" s="188">
        <f t="shared" ref="H6:H32" si="0">COUNTIF(K6:AR6,"&gt;0")</f>
        <v>0</v>
      </c>
      <c r="I6" s="189">
        <f t="shared" ref="I6:I37" si="1">SUM(K6:AR6)</f>
        <v>0</v>
      </c>
      <c r="J6" s="64">
        <f t="shared" ref="J6:J38" si="2">RANK(I6,$I$6:$I$61)</f>
        <v>15</v>
      </c>
      <c r="K6" s="65">
        <f>_xlfn.IFNA(VLOOKUP(CONCATENATE($K$5,$B6,$C6),'ESP1'!$A$6:$N$135,14,FALSE),0)</f>
        <v>0</v>
      </c>
      <c r="L6" s="65">
        <f>_xlfn.IFNA(VLOOKUP(CONCATENATE($L$5,$B6,$C6),'CAP1'!$A$6:$N$107,14,FALSE),0)</f>
        <v>0</v>
      </c>
      <c r="M6" s="65">
        <f>_xlfn.IFNA(VLOOKUP(CONCATENATE($M$5,$B6,$C6),WEST!$A$6:$N$95,14,FALSE),0)</f>
        <v>0</v>
      </c>
      <c r="N6" s="65">
        <f>_xlfn.IFNA(VLOOKUP(CONCATENATE($N$5,$B6,$C6),MUR!$A$6:$N$95,14,FALSE),0)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0</v>
      </c>
      <c r="Q6" s="65">
        <f>_xlfn.IFNA(VLOOKUP(CONCATENATE($Q$5,$B6,$C6),'OG1'!$A$6:$N$135,14,FALSE),0)</f>
        <v>0</v>
      </c>
      <c r="R6" s="65">
        <f>_xlfn.IFNA(VLOOKUP(CONCATENATE($RR$5,$B6,$C6),'DRY1'!$A$6:$N$133,14,FALSE),0)</f>
        <v>0</v>
      </c>
      <c r="S6" s="65">
        <f>_xlfn.IFNA(VLOOKUP(CONCATENATE($S$5,$B6,$C6),DARD!G7,FALSE),0)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_xlfn.IFNA(VLOOKUP(CONCATENATE($UW$5,$B6,$C6),'BUS2'!$A$8:$N$135,14,FALSE),0)</f>
        <v>0</v>
      </c>
      <c r="W6" s="65">
        <f>_xlfn.IFNA(VLOOKUP(CONCATENATE($W$5,$B6,$C6),BEV!$A$8:$N$135,14,FALSE),0)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_xlfn.IFNA(VLOOKUP(CONCATENATE($Z$5,$B6,$C6),'DRY2'!$A$6:$N$133,14,FALSE),0)</f>
        <v>0</v>
      </c>
      <c r="AA6" s="65">
        <f>_xlfn.IFNA(VLOOKUP(CONCATENATE($AA$5,$B6,$C6),'BUN1'!$A$6:$N$124,14,FALSE),0)</f>
        <v>0</v>
      </c>
      <c r="AB6" s="66">
        <f>_xlfn.IFNA(VLOOKUP(CONCATENATE($AB$5,$B6,$C6),BAL!$A$6:$N$124,14,FALSE),0)</f>
        <v>0</v>
      </c>
      <c r="AC6" s="65">
        <f>_xlfn.IFNA(VLOOKUP(CONCATENATE($AC$5,$B6,$C6),'MR1'!$A$6:$N$135,14,FALSE),0)</f>
        <v>0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5">
        <f>_xlfn.IFNA(VLOOKUP(CONCATENATE($AG$5,$B6,$C6),SC!$A$6:$N$135,14,FALSE),0)</f>
        <v>0</v>
      </c>
      <c r="AH6" s="65">
        <f>_xlfn.IFNA(VLOOKUP(CONCATENATE($AH$5,$B6,$C6),'OG3'!$A$6:$N$131,14,FALSE),0)</f>
        <v>0</v>
      </c>
      <c r="AI6" s="65">
        <f>_xlfn.IFNA(VLOOKUP(CONCATENATE($AI$5,$B6,$C6),'MR2'!$A$6:$N$131,14,FALSE),0)</f>
        <v>0</v>
      </c>
      <c r="AJ6" s="65">
        <f>_xlfn.IFNA(VLOOKUP(CONCATENATE($AJ$5,$B6,$C6),'BUS3'!$A$6:$N$135,14,FALSE),0)</f>
        <v>0</v>
      </c>
      <c r="AK6" s="65">
        <f>_xlfn.IFNA(VLOOKUP(CONCATENATE($AK$5,$B6,$C6),'ESP4'!$A$6:$N$135,14,FALSE),0)</f>
        <v>0</v>
      </c>
      <c r="AL6" s="66">
        <f>_xlfn.IFNA(VLOOKUP(CONCATENATE($AL$5,$B6,$C6),FEST!$A$6:$N$133,14,FALSE),0)</f>
        <v>0</v>
      </c>
      <c r="AM6" s="66">
        <f>_xlfn.IFNA(VLOOKUP(CONCATENATE($AM$5,$B6,$C6),'MR3'!$A$6:$N$133,14,FALSE),0)</f>
        <v>0</v>
      </c>
      <c r="AN6" s="66">
        <f>_xlfn.IFNA(VLOOKUP(CONCATENATE($AN$5,$B6,$C6),'BUS4'!$A$6:$N$133,14,FALSE),0)</f>
        <v>0</v>
      </c>
      <c r="AO6" s="66">
        <f>_xlfn.IFNA(VLOOKUP(CONCATENATE($AO$5,$B6,$C6),'MR3'!$A$6:$N$77,14,FALSE),0)</f>
        <v>0</v>
      </c>
      <c r="AP6" s="397">
        <f>_xlfn.IFNA(VLOOKUP(CONCATENATE($AP$5,$B6,$C6),'BUS4'!$A$6:$N$250,14,FALSE),0)</f>
        <v>0</v>
      </c>
      <c r="AQ6" s="191">
        <f>_xlfn.IFNA(VLOOKUP(CONCATENATE($AQ$5,$B6,$C6),'BUS4'!$A$6:$N$135,14,FALSE),0)</f>
        <v>0</v>
      </c>
      <c r="AR6" s="35"/>
    </row>
    <row r="7" spans="1:81" s="1" customFormat="1" x14ac:dyDescent="0.3">
      <c r="A7" s="830"/>
      <c r="B7" s="84" t="s">
        <v>205</v>
      </c>
      <c r="C7" s="22" t="s">
        <v>345</v>
      </c>
      <c r="D7" s="22"/>
      <c r="E7" s="22" t="s">
        <v>199</v>
      </c>
      <c r="F7" s="23">
        <v>45366</v>
      </c>
      <c r="G7" s="24">
        <v>13</v>
      </c>
      <c r="H7" s="192">
        <f t="shared" si="0"/>
        <v>0</v>
      </c>
      <c r="I7" s="65">
        <f t="shared" si="1"/>
        <v>0</v>
      </c>
      <c r="J7" s="65">
        <f t="shared" si="2"/>
        <v>15</v>
      </c>
      <c r="K7" s="65">
        <f>_xlfn.IFNA(VLOOKUP(CONCATENATE($K$5,$B7,$C7),'ESP1'!$A$6:$N$135,14,FALSE),0)</f>
        <v>0</v>
      </c>
      <c r="L7" s="65">
        <f>_xlfn.IFNA(VLOOKUP(CONCATENATE($L$5,$B7,$C7),'CAP1'!$A$6:$N$107,14,FALSE),0)</f>
        <v>0</v>
      </c>
      <c r="M7" s="65">
        <f>_xlfn.IFNA(VLOOKUP(CONCATENATE($M$5,$B7,$C7),WEST!$A$6:$N$95,14,FALSE),0)</f>
        <v>0</v>
      </c>
      <c r="N7" s="65">
        <f>_xlfn.IFNA(VLOOKUP(CONCATENATE($N$5,$B7,$C7),MUR!$A$6:$N$95,14,FALSE),0)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_xlfn.IFNA(VLOOKUP(CONCATENATE($RR$5,$B7,$C7),'DRY1'!$A$6:$N$133,14,FALSE),0)</f>
        <v>0</v>
      </c>
      <c r="S7" s="65">
        <f>_xlfn.IFNA(VLOOKUP(CONCATENATE($S$5,$B7,$C7),DARD!G8,FALSE),0)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_xlfn.IFNA(VLOOKUP(CONCATENATE($UW$5,$B7,$C7),'BUS2'!$A$8:$N$135,14,FALSE),0)</f>
        <v>0</v>
      </c>
      <c r="W7" s="65">
        <f>_xlfn.IFNA(VLOOKUP(CONCATENATE($W$5,$B7,$C7),BEV!$A$8:$N$135,14,FALSE),0)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_xlfn.IFNA(VLOOKUP(CONCATENATE($Z$5,$B7,$C7),'DRY2'!$A$6:$N$133,14,FALSE),0)</f>
        <v>0</v>
      </c>
      <c r="AA7" s="65">
        <f>_xlfn.IFNA(VLOOKUP(CONCATENATE($AA$5,$B7,$C7),'BUN1'!$A$6:$N$124,14,FALSE),0)</f>
        <v>0</v>
      </c>
      <c r="AB7" s="66">
        <f>_xlfn.IFNA(VLOOKUP(CONCATENATE($AB$5,$B7,$C7),BAL!$A$6:$N$124,14,FALSE),0)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5">
        <f>_xlfn.IFNA(VLOOKUP(CONCATENATE($AG$5,$B7,$C7),SC!$A$6:$N$135,14,FALSE),0)</f>
        <v>0</v>
      </c>
      <c r="AH7" s="65">
        <f>_xlfn.IFNA(VLOOKUP(CONCATENATE($AH$5,$B7,$C7),'OG3'!$A$6:$N$131,14,FALSE),0)</f>
        <v>0</v>
      </c>
      <c r="AI7" s="65">
        <f>_xlfn.IFNA(VLOOKUP(CONCATENATE($AI$5,$B7,$C7),'MR2'!$A$6:$N$131,14,FALSE),0)</f>
        <v>0</v>
      </c>
      <c r="AJ7" s="65">
        <f>_xlfn.IFNA(VLOOKUP(CONCATENATE($AJ$5,$B7,$C7),'BUS3'!$A$6:$N$135,14,FALSE),0)</f>
        <v>0</v>
      </c>
      <c r="AK7" s="65">
        <f>_xlfn.IFNA(VLOOKUP(CONCATENATE($AK$5,$B7,$C7),'ESP4'!$A$6:$N$135,14,FALSE),0)</f>
        <v>0</v>
      </c>
      <c r="AL7" s="66">
        <f>_xlfn.IFNA(VLOOKUP(CONCATENATE($AL$5,$B7,$C7),FEST!$A$6:$N$133,14,FALSE),0)</f>
        <v>0</v>
      </c>
      <c r="AM7" s="66">
        <f>_xlfn.IFNA(VLOOKUP(CONCATENATE($AM$5,$B7,$C7),'MR3'!$A$6:$N$133,14,FALSE),0)</f>
        <v>0</v>
      </c>
      <c r="AN7" s="66">
        <f>_xlfn.IFNA(VLOOKUP(CONCATENATE($AN$5,$B7,$C7),'BUS4'!$A$6:$N$133,14,FALSE),0)</f>
        <v>0</v>
      </c>
      <c r="AO7" s="66">
        <f>_xlfn.IFNA(VLOOKUP(CONCATENATE($AO$5,$B7,$C7),'BUS4'!$A$6:$N$250,14,FALSE),0)</f>
        <v>0</v>
      </c>
      <c r="AP7" s="398"/>
      <c r="AQ7" s="433">
        <f>_xlfn.IFNA(VLOOKUP(CONCATENATE($AQ$5,$B7,$C7),'BUS4'!$A$6:$N$135,14,FALSE),0)</f>
        <v>0</v>
      </c>
      <c r="AR7" s="35"/>
    </row>
    <row r="8" spans="1:81" s="1" customFormat="1" x14ac:dyDescent="0.3">
      <c r="A8" s="830"/>
      <c r="B8" s="84" t="s">
        <v>255</v>
      </c>
      <c r="C8" s="22" t="s">
        <v>256</v>
      </c>
      <c r="D8" s="22"/>
      <c r="E8" s="22" t="s">
        <v>200</v>
      </c>
      <c r="F8" s="23">
        <v>45367</v>
      </c>
      <c r="G8" s="24">
        <v>12</v>
      </c>
      <c r="H8" s="192">
        <f t="shared" si="0"/>
        <v>2</v>
      </c>
      <c r="I8" s="65">
        <f t="shared" si="1"/>
        <v>14</v>
      </c>
      <c r="J8" s="65">
        <f t="shared" si="2"/>
        <v>4</v>
      </c>
      <c r="K8" s="65">
        <f>_xlfn.IFNA(VLOOKUP(CONCATENATE($K$5,$B8,$C8),'ESP1'!$A$6:$N$135,14,FALSE),0)</f>
        <v>0</v>
      </c>
      <c r="L8" s="65">
        <f>_xlfn.IFNA(VLOOKUP(CONCATENATE($L$5,$B8,$C8),'CAP1'!$A$6:$N$107,14,FALSE),0)</f>
        <v>0</v>
      </c>
      <c r="M8" s="65">
        <f>_xlfn.IFNA(VLOOKUP(CONCATENATE($M$5,$B8,$C8),WEST!$A$6:$N$95,14,FALSE),0)</f>
        <v>0</v>
      </c>
      <c r="N8" s="65">
        <f>_xlfn.IFNA(VLOOKUP(CONCATENATE($N$5,$B8,$C8),MUR!$A$6:$N$95,14,FALSE),0)</f>
        <v>0</v>
      </c>
      <c r="O8" s="65">
        <f>_xlfn.IFNA(VLOOKUP(CONCATENATE($O$5,$B8,$C8),'SER1'!$A$6:$N$131,14,FALSE),0)</f>
        <v>0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_xlfn.IFNA(VLOOKUP(CONCATENATE($RR$5,$B8,$C8),'DRY1'!$A$6:$N$133,14,FALSE),0)</f>
        <v>0</v>
      </c>
      <c r="S8" s="65">
        <f>_xlfn.IFNA(VLOOKUP(CONCATENATE($S$5,$B8,$C8),DARD!G9,FALSE),0)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0</v>
      </c>
      <c r="V8" s="65">
        <f>_xlfn.IFNA(VLOOKUP(CONCATENATE($UW$5,$B8,$C8),'BUS2'!$A$8:$N$135,14,FALSE),0)</f>
        <v>0</v>
      </c>
      <c r="W8" s="65">
        <f>_xlfn.IFNA(VLOOKUP(CONCATENATE($W$5,$B8,$C8),BEV!$A$8:$N$135,14,FALSE),0)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7</v>
      </c>
      <c r="Z8" s="65">
        <f>_xlfn.IFNA(VLOOKUP(CONCATENATE($Z$5,$B8,$C8),'DRY2'!$A$6:$N$133,14,FALSE),0)</f>
        <v>0</v>
      </c>
      <c r="AA8" s="65">
        <f>_xlfn.IFNA(VLOOKUP(CONCATENATE($AA$5,$B8,$C8),'BUN1'!$A$6:$N$124,14,FALSE),0)</f>
        <v>0</v>
      </c>
      <c r="AB8" s="66">
        <f>_xlfn.IFNA(VLOOKUP(CONCATENATE($AB$5,$B8,$C8),BAL!$A$6:$N$124,14,FALSE),0)</f>
        <v>7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5">
        <f>_xlfn.IFNA(VLOOKUP(CONCATENATE($AG$5,$B8,$C8),SC!$A$6:$N$135,14,FALSE),0)</f>
        <v>0</v>
      </c>
      <c r="AH8" s="65">
        <f>_xlfn.IFNA(VLOOKUP(CONCATENATE($AH$5,$B8,$C8),'OG3'!$A$6:$N$131,14,FALSE),0)</f>
        <v>0</v>
      </c>
      <c r="AI8" s="65">
        <f>_xlfn.IFNA(VLOOKUP(CONCATENATE($AI$5,$B8,$C8),'MR2'!$A$6:$N$131,14,FALSE),0)</f>
        <v>0</v>
      </c>
      <c r="AJ8" s="65">
        <f>_xlfn.IFNA(VLOOKUP(CONCATENATE($AJ$5,$B8,$C8),'BUS3'!$A$6:$N$135,14,FALSE),0)</f>
        <v>0</v>
      </c>
      <c r="AK8" s="65">
        <f>_xlfn.IFNA(VLOOKUP(CONCATENATE($AK$5,$B8,$C8),'ESP4'!$A$6:$N$135,14,FALSE),0)</f>
        <v>0</v>
      </c>
      <c r="AL8" s="66">
        <f>_xlfn.IFNA(VLOOKUP(CONCATENATE($AL$5,$B8,$C8),FEST!$A$6:$N$133,14,FALSE),0)</f>
        <v>0</v>
      </c>
      <c r="AM8" s="66">
        <f>_xlfn.IFNA(VLOOKUP(CONCATENATE($AM$5,$B8,$C8),'MR3'!$A$6:$N$133,14,FALSE),0)</f>
        <v>0</v>
      </c>
      <c r="AN8" s="66">
        <f>_xlfn.IFNA(VLOOKUP(CONCATENATE($AN$5,$B8,$C8),'BUS4'!$A$6:$N$133,14,FALSE),0)</f>
        <v>0</v>
      </c>
      <c r="AO8" s="66">
        <f>_xlfn.IFNA(VLOOKUP(CONCATENATE($AO$5,$B8,$C8),'BUS4'!$A$6:$N$250,14,FALSE),0)</f>
        <v>0</v>
      </c>
      <c r="AP8" s="398"/>
      <c r="AQ8" s="67">
        <f>_xlfn.IFNA(VLOOKUP(CONCATENATE($AQ$5,$B8,$C8),'BUS4'!$A$6:$N$135,14,FALSE),0)</f>
        <v>0</v>
      </c>
      <c r="AR8" s="35"/>
    </row>
    <row r="9" spans="1:81" s="1" customFormat="1" x14ac:dyDescent="0.3">
      <c r="A9" s="830"/>
      <c r="B9" s="84" t="s">
        <v>42</v>
      </c>
      <c r="C9" s="22" t="s">
        <v>264</v>
      </c>
      <c r="D9" s="22" t="s">
        <v>265</v>
      </c>
      <c r="E9" s="22" t="s">
        <v>286</v>
      </c>
      <c r="F9" s="23">
        <v>45372</v>
      </c>
      <c r="G9" s="24">
        <v>13</v>
      </c>
      <c r="H9" s="192">
        <f t="shared" si="0"/>
        <v>1</v>
      </c>
      <c r="I9" s="65">
        <f t="shared" si="1"/>
        <v>7</v>
      </c>
      <c r="J9" s="65">
        <f t="shared" si="2"/>
        <v>5</v>
      </c>
      <c r="K9" s="65">
        <f>_xlfn.IFNA(VLOOKUP(CONCATENATE($K$5,$B9,$C9),'ESP1'!$A$6:$N$135,14,FALSE),0)</f>
        <v>0</v>
      </c>
      <c r="L9" s="65">
        <f>_xlfn.IFNA(VLOOKUP(CONCATENATE($L$5,$B9,$C9),'CAP1'!$A$6:$N$107,14,FALSE),0)</f>
        <v>0</v>
      </c>
      <c r="M9" s="65">
        <f>_xlfn.IFNA(VLOOKUP(CONCATENATE($M$5,$B9,$C9),WEST!$A$6:$N$95,14,FALSE),0)</f>
        <v>0</v>
      </c>
      <c r="N9" s="65">
        <f>_xlfn.IFNA(VLOOKUP(CONCATENATE($N$5,$B9,$C9),MUR!$A$6:$N$95,14,FALSE),0)</f>
        <v>0</v>
      </c>
      <c r="O9" s="65">
        <f>_xlfn.IFNA(VLOOKUP(CONCATENATE($O$5,$B9,$C9),'SER1'!$A$6:$N$131,14,FALSE),0)</f>
        <v>0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_xlfn.IFNA(VLOOKUP(CONCATENATE($RR$5,$B9,$C9),'DRY1'!$A$6:$N$133,14,FALSE),0)</f>
        <v>0</v>
      </c>
      <c r="S9" s="65">
        <f>_xlfn.IFNA(VLOOKUP(CONCATENATE($S$5,$B9,$C9),DARD!G10,FALSE),0)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0</v>
      </c>
      <c r="V9" s="65">
        <f>_xlfn.IFNA(VLOOKUP(CONCATENATE($UW$5,$B9,$C9),'BUS2'!$A$8:$N$135,14,FALSE),0)</f>
        <v>0</v>
      </c>
      <c r="W9" s="65">
        <f>_xlfn.IFNA(VLOOKUP(CONCATENATE($W$5,$B9,$C9),BEV!$A$8:$N$135,14,FALSE),0)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0</v>
      </c>
      <c r="Z9" s="65">
        <f>_xlfn.IFNA(VLOOKUP(CONCATENATE($Z$5,$B9,$C9),'DRY2'!$A$6:$N$133,14,FALSE),0)</f>
        <v>0</v>
      </c>
      <c r="AA9" s="65">
        <f>_xlfn.IFNA(VLOOKUP(CONCATENATE($AA$5,$B9,$C9),'BUN1'!$A$6:$N$124,14,FALSE),0)</f>
        <v>0</v>
      </c>
      <c r="AB9" s="66">
        <f>_xlfn.IFNA(VLOOKUP(CONCATENATE($AB$5,$B9,$C9),BAL!$A$6:$N$124,14,FALSE),0)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7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5">
        <f>_xlfn.IFNA(VLOOKUP(CONCATENATE($AG$5,$B9,$C9),SC!$A$6:$N$135,14,FALSE),0)</f>
        <v>0</v>
      </c>
      <c r="AH9" s="65">
        <f>_xlfn.IFNA(VLOOKUP(CONCATENATE($AH$5,$B9,$C9),'OG3'!$A$6:$N$131,14,FALSE),0)</f>
        <v>0</v>
      </c>
      <c r="AI9" s="65">
        <f>_xlfn.IFNA(VLOOKUP(CONCATENATE($AI$5,$B9,$C9),'MR2'!$A$6:$N$131,14,FALSE),0)</f>
        <v>0</v>
      </c>
      <c r="AJ9" s="65">
        <f>_xlfn.IFNA(VLOOKUP(CONCATENATE($AJ$5,$B9,$C9),'BUS3'!$A$6:$N$135,14,FALSE),0)</f>
        <v>0</v>
      </c>
      <c r="AK9" s="65">
        <f>_xlfn.IFNA(VLOOKUP(CONCATENATE($AK$5,$B9,$C9),'ESP4'!$A$6:$N$135,14,FALSE),0)</f>
        <v>0</v>
      </c>
      <c r="AL9" s="66">
        <f>_xlfn.IFNA(VLOOKUP(CONCATENATE($AL$5,$B9,$C9),FEST!$A$6:$N$133,14,FALSE),0)</f>
        <v>0</v>
      </c>
      <c r="AM9" s="66">
        <f>_xlfn.IFNA(VLOOKUP(CONCATENATE($AM$5,$B9,$C9),'MR3'!$A$6:$N$133,14,FALSE),0)</f>
        <v>0</v>
      </c>
      <c r="AN9" s="66">
        <f>_xlfn.IFNA(VLOOKUP(CONCATENATE($AN$5,$B9,$C9),'BUS4'!$A$6:$N$133,14,FALSE),0)</f>
        <v>0</v>
      </c>
      <c r="AO9" s="66">
        <f>_xlfn.IFNA(VLOOKUP(CONCATENATE($AO$5,$B9,$C9),'BUS4'!$A$6:$N$250,14,FALSE),0)</f>
        <v>0</v>
      </c>
      <c r="AP9" s="398"/>
      <c r="AQ9" s="67">
        <f>_xlfn.IFNA(VLOOKUP(CONCATENATE($AQ$5,$B9,$C9),'BUS4'!$A$6:$N$135,14,FALSE),0)</f>
        <v>0</v>
      </c>
      <c r="AR9" s="35"/>
    </row>
    <row r="10" spans="1:81" x14ac:dyDescent="0.3">
      <c r="A10" s="830"/>
      <c r="B10" s="84" t="s">
        <v>266</v>
      </c>
      <c r="C10" s="22" t="s">
        <v>346</v>
      </c>
      <c r="D10" s="22"/>
      <c r="E10" s="22" t="s">
        <v>200</v>
      </c>
      <c r="F10" s="23">
        <v>45374</v>
      </c>
      <c r="G10" s="24">
        <v>14</v>
      </c>
      <c r="H10" s="192">
        <f t="shared" si="0"/>
        <v>0</v>
      </c>
      <c r="I10" s="65">
        <f t="shared" si="1"/>
        <v>0</v>
      </c>
      <c r="J10" s="65">
        <f t="shared" si="2"/>
        <v>15</v>
      </c>
      <c r="K10" s="65">
        <f>_xlfn.IFNA(VLOOKUP(CONCATENATE($K$5,$B10,$C10),'ESP1'!$A$6:$N$135,14,FALSE),0)</f>
        <v>0</v>
      </c>
      <c r="L10" s="65">
        <f>_xlfn.IFNA(VLOOKUP(CONCATENATE($L$5,$B10,$C10),'CAP1'!$A$6:$N$107,14,FALSE),0)</f>
        <v>0</v>
      </c>
      <c r="M10" s="65">
        <f>_xlfn.IFNA(VLOOKUP(CONCATENATE($M$5,$B10,$C10),WEST!$A$6:$N$95,14,FALSE),0)</f>
        <v>0</v>
      </c>
      <c r="N10" s="65">
        <f>_xlfn.IFNA(VLOOKUP(CONCATENATE($N$5,$B10,$C10),MUR!$A$6:$N$95,14,FALSE),0)</f>
        <v>0</v>
      </c>
      <c r="O10" s="65">
        <f>_xlfn.IFNA(VLOOKUP(CONCATENATE($O$5,$B10,$C10),'SER1'!$A$6:$N$131,14,FALSE),0)</f>
        <v>0</v>
      </c>
      <c r="P10" s="65">
        <f>_xlfn.IFNA(VLOOKUP(CONCATENATE($P$5,$B10,$C10),'BUS1'!$A$6:$N$110,14,FALSE),0)</f>
        <v>0</v>
      </c>
      <c r="Q10" s="65">
        <f>_xlfn.IFNA(VLOOKUP(CONCATENATE($Q$5,$B10,$C10),'OG1'!$A$6:$N$135,14,FALSE),0)</f>
        <v>0</v>
      </c>
      <c r="R10" s="65">
        <f>_xlfn.IFNA(VLOOKUP(CONCATENATE($RR$5,$B10,$C10),'DRY1'!$A$6:$N$133,14,FALSE),0)</f>
        <v>0</v>
      </c>
      <c r="S10" s="65">
        <f>_xlfn.IFNA(VLOOKUP(CONCATENATE($S$5,$B10,$C10),DARD!G11,FALSE),0)</f>
        <v>0</v>
      </c>
      <c r="T10" s="65">
        <f>_xlfn.IFNA(VLOOKUP(CONCATENATE($T$5,$B10,$C10),'HO1'!$A$6:$N$56,14,FALSE),0)</f>
        <v>0</v>
      </c>
      <c r="U10" s="65">
        <f>_xlfn.IFNA(VLOOKUP(CONCATENATE($U$5,$B10,$C10),VIR!$A$6:$N$135,14,FALSE),0)</f>
        <v>0</v>
      </c>
      <c r="V10" s="65">
        <f>_xlfn.IFNA(VLOOKUP(CONCATENATE($UW$5,$B10,$C10),'BUS2'!$A$8:$N$135,14,FALSE),0)</f>
        <v>0</v>
      </c>
      <c r="W10" s="65">
        <f>_xlfn.IFNA(VLOOKUP(CONCATENATE($W$5,$B10,$C10),BEV!$A$8:$N$135,14,FALSE),0)</f>
        <v>0</v>
      </c>
      <c r="X10" s="65">
        <f>_xlfn.IFNA(VLOOKUP(CONCATENATE($X$5,$B10,$C10),'OG2'!$A$6:$N$169,14,FALSE),0)</f>
        <v>0</v>
      </c>
      <c r="Y10" s="65">
        <f>_xlfn.IFNA(VLOOKUP(CONCATENATE($Y$5,$B10,$C10),'SER2'!$A$6:$N$133,14,FALSE),0)</f>
        <v>0</v>
      </c>
      <c r="Z10" s="65">
        <f>_xlfn.IFNA(VLOOKUP(CONCATENATE($Z$5,$B10,$C10),'DRY2'!$A$6:$N$133,14,FALSE),0)</f>
        <v>0</v>
      </c>
      <c r="AA10" s="65">
        <f>_xlfn.IFNA(VLOOKUP(CONCATENATE($AA$5,$B10,$C10),'BUN1'!$A$6:$N$124,14,FALSE),0)</f>
        <v>0</v>
      </c>
      <c r="AB10" s="66">
        <f>_xlfn.IFNA(VLOOKUP(CONCATENATE($AB$5,$B10,$C10),BAL!$A$6:$N$124,14,FALSE),0)</f>
        <v>0</v>
      </c>
      <c r="AC10" s="65">
        <f>_xlfn.IFNA(VLOOKUP(CONCATENATE($AC$5,$B10,$C10),'MR1'!$A$6:$N$135,14,FALSE),0)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5">
        <f>_xlfn.IFNA(VLOOKUP(CONCATENATE($AG$5,$B10,$C10),SC!$A$6:$N$135,14,FALSE),0)</f>
        <v>0</v>
      </c>
      <c r="AH10" s="65">
        <f>_xlfn.IFNA(VLOOKUP(CONCATENATE($AH$5,$B10,$C10),'OG3'!$A$6:$N$131,14,FALSE),0)</f>
        <v>0</v>
      </c>
      <c r="AI10" s="65">
        <f>_xlfn.IFNA(VLOOKUP(CONCATENATE($AI$5,$B10,$C10),'MR2'!$A$6:$N$131,14,FALSE),0)</f>
        <v>0</v>
      </c>
      <c r="AJ10" s="65">
        <f>_xlfn.IFNA(VLOOKUP(CONCATENATE($AJ$5,$B10,$C10),'BUS3'!$A$6:$N$135,14,FALSE),0)</f>
        <v>0</v>
      </c>
      <c r="AK10" s="65">
        <f>_xlfn.IFNA(VLOOKUP(CONCATENATE($AK$5,$B10,$C10),'ESP4'!$A$6:$N$135,14,FALSE),0)</f>
        <v>0</v>
      </c>
      <c r="AL10" s="66">
        <f>_xlfn.IFNA(VLOOKUP(CONCATENATE($AL$5,$B10,$C10),FEST!$A$6:$N$133,14,FALSE),0)</f>
        <v>0</v>
      </c>
      <c r="AM10" s="66">
        <f>_xlfn.IFNA(VLOOKUP(CONCATENATE($AM$5,$B10,$C10),'MR3'!$A$6:$N$133,14,FALSE),0)</f>
        <v>0</v>
      </c>
      <c r="AN10" s="66">
        <f>_xlfn.IFNA(VLOOKUP(CONCATENATE($AN$5,$B10,$C10),'BUS4'!$A$6:$N$133,14,FALSE),0)</f>
        <v>0</v>
      </c>
      <c r="AO10" s="66">
        <f>_xlfn.IFNA(VLOOKUP(CONCATENATE($AO$5,$B10,$C10),'BUS4'!$A$6:$N$250,14,FALSE),0)</f>
        <v>0</v>
      </c>
      <c r="AP10" s="398"/>
      <c r="AQ10" s="67">
        <f>_xlfn.IFNA(VLOOKUP(CONCATENATE($AQ$5,$B10,$C10),'BUS4'!$A$6:$N$135,14,FALSE),0)</f>
        <v>0</v>
      </c>
      <c r="AR10" s="35"/>
    </row>
    <row r="11" spans="1:81" x14ac:dyDescent="0.3">
      <c r="A11" s="830"/>
      <c r="B11" s="84" t="s">
        <v>266</v>
      </c>
      <c r="C11" s="22" t="s">
        <v>802</v>
      </c>
      <c r="D11" s="22"/>
      <c r="E11" s="22" t="s">
        <v>200</v>
      </c>
      <c r="F11" s="23">
        <v>45374</v>
      </c>
      <c r="G11" s="24">
        <v>14</v>
      </c>
      <c r="H11" s="192">
        <f t="shared" si="0"/>
        <v>0</v>
      </c>
      <c r="I11" s="65">
        <f t="shared" si="1"/>
        <v>0</v>
      </c>
      <c r="J11" s="65">
        <f t="shared" si="2"/>
        <v>15</v>
      </c>
      <c r="K11" s="65">
        <f>_xlfn.IFNA(VLOOKUP(CONCATENATE($K$5,$B11,$C11),'ESP1'!$A$6:$N$135,14,FALSE),0)</f>
        <v>0</v>
      </c>
      <c r="L11" s="65">
        <f>_xlfn.IFNA(VLOOKUP(CONCATENATE($L$5,$B11,$C11),'CAP1'!$A$6:$N$107,14,FALSE),0)</f>
        <v>0</v>
      </c>
      <c r="M11" s="65">
        <f>_xlfn.IFNA(VLOOKUP(CONCATENATE($M$5,$B11,$C11),WEST!$A$6:$N$95,14,FALSE),0)</f>
        <v>0</v>
      </c>
      <c r="N11" s="65">
        <f>_xlfn.IFNA(VLOOKUP(CONCATENATE($N$5,$B11,$C11),MUR!$A$6:$N$95,14,FALSE),0)</f>
        <v>0</v>
      </c>
      <c r="O11" s="65">
        <f>_xlfn.IFNA(VLOOKUP(CONCATENATE($O$5,$B11,$C11),'SER1'!$A$6:$N$131,14,FALSE),0)</f>
        <v>0</v>
      </c>
      <c r="P11" s="65">
        <f>_xlfn.IFNA(VLOOKUP(CONCATENATE($P$5,$B11,$C11),'BUS1'!$A$6:$N$110,14,FALSE),0)</f>
        <v>0</v>
      </c>
      <c r="Q11" s="65">
        <f>_xlfn.IFNA(VLOOKUP(CONCATENATE($Q$5,$B11,$C11),'OG1'!$A$6:$N$135,14,FALSE),0)</f>
        <v>0</v>
      </c>
      <c r="R11" s="65">
        <f>_xlfn.IFNA(VLOOKUP(CONCATENATE($RR$5,$B11,$C11),'DRY1'!$A$6:$N$133,14,FALSE),0)</f>
        <v>0</v>
      </c>
      <c r="S11" s="65">
        <f>_xlfn.IFNA(VLOOKUP(CONCATENATE($S$5,$B11,$C11),DARD!G12,FALSE),0)</f>
        <v>0</v>
      </c>
      <c r="T11" s="65">
        <f>_xlfn.IFNA(VLOOKUP(CONCATENATE($T$5,$B11,$C11),'HO1'!$A$6:$N$56,14,FALSE),0)</f>
        <v>0</v>
      </c>
      <c r="U11" s="65">
        <f>_xlfn.IFNA(VLOOKUP(CONCATENATE($U$5,$B11,$C11),VIR!$A$6:$N$135,14,FALSE),0)</f>
        <v>0</v>
      </c>
      <c r="V11" s="65">
        <f>_xlfn.IFNA(VLOOKUP(CONCATENATE($UW$5,$B11,$C11),'BUS2'!$A$8:$N$135,14,FALSE),0)</f>
        <v>0</v>
      </c>
      <c r="W11" s="65">
        <f>_xlfn.IFNA(VLOOKUP(CONCATENATE($W$5,$B11,$C11),BEV!$A$8:$N$135,14,FALSE),0)</f>
        <v>0</v>
      </c>
      <c r="X11" s="65">
        <f>_xlfn.IFNA(VLOOKUP(CONCATENATE($X$5,$B11,$C11),'OG2'!$A$6:$N$169,14,FALSE),0)</f>
        <v>0</v>
      </c>
      <c r="Y11" s="65">
        <f>_xlfn.IFNA(VLOOKUP(CONCATENATE($Y$5,$B11,$C11),'SER2'!$A$6:$N$133,14,FALSE),0)</f>
        <v>0</v>
      </c>
      <c r="Z11" s="65">
        <f>_xlfn.IFNA(VLOOKUP(CONCATENATE($Z$5,$B11,$C11),'DRY2'!$A$6:$N$133,14,FALSE),0)</f>
        <v>0</v>
      </c>
      <c r="AA11" s="65">
        <f>_xlfn.IFNA(VLOOKUP(CONCATENATE($AA$5,$B11,$C11),'BUN1'!$A$6:$N$124,14,FALSE),0)</f>
        <v>0</v>
      </c>
      <c r="AB11" s="66">
        <f>_xlfn.IFNA(VLOOKUP(CONCATENATE($AB$5,$B11,$C11),BAL!$A$6:$N$124,14,FALSE),0)</f>
        <v>0</v>
      </c>
      <c r="AC11" s="65">
        <f>_xlfn.IFNA(VLOOKUP(CONCATENATE($AC$5,$B11,$C11),'MR1'!$A$6:$N$135,14,FALSE),0)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5">
        <f>_xlfn.IFNA(VLOOKUP(CONCATENATE($AG$5,$B11,$C11),SC!$A$6:$N$135,14,FALSE),0)</f>
        <v>0</v>
      </c>
      <c r="AH11" s="65">
        <f>_xlfn.IFNA(VLOOKUP(CONCATENATE($AH$5,$B11,$C11),'OG3'!$A$6:$N$131,14,FALSE),0)</f>
        <v>0</v>
      </c>
      <c r="AI11" s="65">
        <f>_xlfn.IFNA(VLOOKUP(CONCATENATE($AI$5,$B11,$C11),'MR2'!$A$6:$N$131,14,FALSE),0)</f>
        <v>0</v>
      </c>
      <c r="AJ11" s="65">
        <f>_xlfn.IFNA(VLOOKUP(CONCATENATE($AJ$5,$B11,$C11),'BUS3'!$A$6:$N$135,14,FALSE),0)</f>
        <v>0</v>
      </c>
      <c r="AK11" s="65">
        <f>_xlfn.IFNA(VLOOKUP(CONCATENATE($AK$5,$B11,$C11),'ESP4'!$A$6:$N$135,14,FALSE),0)</f>
        <v>0</v>
      </c>
      <c r="AL11" s="66">
        <f>_xlfn.IFNA(VLOOKUP(CONCATENATE($AL$5,$B11,$C11),FEST!$A$6:$N$133,14,FALSE),0)</f>
        <v>0</v>
      </c>
      <c r="AM11" s="66">
        <f>_xlfn.IFNA(VLOOKUP(CONCATENATE($AM$5,$B11,$C11),'MR3'!$A$6:$N$133,14,FALSE),0)</f>
        <v>0</v>
      </c>
      <c r="AN11" s="66">
        <f>_xlfn.IFNA(VLOOKUP(CONCATENATE($AN$5,$B11,$C11),'BUS4'!$A$6:$N$133,14,FALSE),0)</f>
        <v>0</v>
      </c>
      <c r="AO11" s="66">
        <f>_xlfn.IFNA(VLOOKUP(CONCATENATE($AO$5,$B11,$C11),'BUS4'!$A$6:$N$250,14,FALSE),0)</f>
        <v>0</v>
      </c>
      <c r="AP11" s="398"/>
      <c r="AQ11" s="67">
        <f>_xlfn.IFNA(VLOOKUP(CONCATENATE($AQ$5,$B11,$C11),'BUS4'!$A$6:$N$135,14,FALSE),0)</f>
        <v>0</v>
      </c>
      <c r="AR11" s="63"/>
    </row>
    <row r="12" spans="1:81" x14ac:dyDescent="0.3">
      <c r="A12" s="830"/>
      <c r="B12" s="84" t="s">
        <v>212</v>
      </c>
      <c r="C12" s="22" t="s">
        <v>267</v>
      </c>
      <c r="D12" s="22"/>
      <c r="E12" s="22" t="s">
        <v>201</v>
      </c>
      <c r="F12" s="23">
        <v>45376</v>
      </c>
      <c r="G12" s="24">
        <v>12</v>
      </c>
      <c r="H12" s="192">
        <f t="shared" si="0"/>
        <v>1</v>
      </c>
      <c r="I12" s="65">
        <f t="shared" si="1"/>
        <v>7</v>
      </c>
      <c r="J12" s="65">
        <f t="shared" si="2"/>
        <v>5</v>
      </c>
      <c r="K12" s="65">
        <f>_xlfn.IFNA(VLOOKUP(CONCATENATE($K$5,$B12,$C12),'ESP1'!$A$6:$N$135,14,FALSE),0)</f>
        <v>0</v>
      </c>
      <c r="L12" s="65">
        <f>_xlfn.IFNA(VLOOKUP(CONCATENATE($L$5,$B12,$C12),'CAP1'!$A$6:$N$107,14,FALSE),0)</f>
        <v>0</v>
      </c>
      <c r="M12" s="65">
        <f>_xlfn.IFNA(VLOOKUP(CONCATENATE($M$5,$B12,$C12),WEST!$A$6:$N$95,14,FALSE),0)</f>
        <v>0</v>
      </c>
      <c r="N12" s="65">
        <f>_xlfn.IFNA(VLOOKUP(CONCATENATE($N$5,$B12,$C12),MUR!$A$6:$N$95,14,FALSE),0)</f>
        <v>0</v>
      </c>
      <c r="O12" s="65">
        <f>_xlfn.IFNA(VLOOKUP(CONCATENATE($O$5,$B12,$C12),'SER1'!$A$6:$N$131,14,FALSE),0)</f>
        <v>0</v>
      </c>
      <c r="P12" s="65">
        <f>_xlfn.IFNA(VLOOKUP(CONCATENATE($P$5,$B12,$C12),'BUS1'!$A$6:$N$110,14,FALSE),0)</f>
        <v>0</v>
      </c>
      <c r="Q12" s="65">
        <f>_xlfn.IFNA(VLOOKUP(CONCATENATE($Q$5,$B12,$C12),'OG1'!$A$6:$N$135,14,FALSE),0)</f>
        <v>0</v>
      </c>
      <c r="R12" s="65">
        <f>_xlfn.IFNA(VLOOKUP(CONCATENATE($RR$5,$B12,$C12),'DRY1'!$A$6:$N$133,14,FALSE),0)</f>
        <v>0</v>
      </c>
      <c r="S12" s="65">
        <f>_xlfn.IFNA(VLOOKUP(CONCATENATE($S$5,$B12,$C12),DARD!G13,FALSE),0)</f>
        <v>0</v>
      </c>
      <c r="T12" s="65">
        <f>_xlfn.IFNA(VLOOKUP(CONCATENATE($T$5,$B12,$C12),'HO1'!$A$6:$N$56,14,FALSE),0)</f>
        <v>0</v>
      </c>
      <c r="U12" s="65">
        <f>_xlfn.IFNA(VLOOKUP(CONCATENATE($U$5,$B12,$C12),VIR!$A$6:$N$135,14,FALSE),0)</f>
        <v>0</v>
      </c>
      <c r="V12" s="65">
        <f>_xlfn.IFNA(VLOOKUP(CONCATENATE($UW$5,$B12,$C12),'BUS2'!$A$8:$N$135,14,FALSE),0)</f>
        <v>0</v>
      </c>
      <c r="W12" s="65">
        <f>_xlfn.IFNA(VLOOKUP(CONCATENATE($W$5,$B12,$C12),BEV!$A$8:$N$135,14,FALSE),0)</f>
        <v>0</v>
      </c>
      <c r="X12" s="65">
        <f>_xlfn.IFNA(VLOOKUP(CONCATENATE($X$5,$B12,$C12),'OG2'!$A$6:$N$169,14,FALSE),0)</f>
        <v>7</v>
      </c>
      <c r="Y12" s="65">
        <f>_xlfn.IFNA(VLOOKUP(CONCATENATE($Y$5,$B12,$C12),'SER2'!$A$6:$N$133,14,FALSE),0)</f>
        <v>0</v>
      </c>
      <c r="Z12" s="65">
        <f>_xlfn.IFNA(VLOOKUP(CONCATENATE($Z$5,$B12,$C12),'DRY2'!$A$6:$N$133,14,FALSE),0)</f>
        <v>0</v>
      </c>
      <c r="AA12" s="65">
        <f>_xlfn.IFNA(VLOOKUP(CONCATENATE($AA$5,$B12,$C12),'BUN1'!$A$6:$N$124,14,FALSE),0)</f>
        <v>0</v>
      </c>
      <c r="AB12" s="66">
        <f>_xlfn.IFNA(VLOOKUP(CONCATENATE($AB$5,$B12,$C12),BAL!$A$6:$N$124,14,FALSE),0)</f>
        <v>0</v>
      </c>
      <c r="AC12" s="65">
        <f>_xlfn.IFNA(VLOOKUP(CONCATENATE($AC$5,$B12,$C12),'MR1'!$A$6:$N$135,14,FALSE),0)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5">
        <f>_xlfn.IFNA(VLOOKUP(CONCATENATE($AG$5,$B12,$C12),SC!$A$6:$N$135,14,FALSE),0)</f>
        <v>0</v>
      </c>
      <c r="AH12" s="65">
        <f>_xlfn.IFNA(VLOOKUP(CONCATENATE($AH$5,$B12,$C12),'OG3'!$A$6:$N$131,14,FALSE),0)</f>
        <v>0</v>
      </c>
      <c r="AI12" s="65">
        <f>_xlfn.IFNA(VLOOKUP(CONCATENATE($AI$5,$B12,$C12),'MR2'!$A$6:$N$131,14,FALSE),0)</f>
        <v>0</v>
      </c>
      <c r="AJ12" s="65">
        <f>_xlfn.IFNA(VLOOKUP(CONCATENATE($AJ$5,$B12,$C12),'BUS3'!$A$6:$N$135,14,FALSE),0)</f>
        <v>0</v>
      </c>
      <c r="AK12" s="65">
        <f>_xlfn.IFNA(VLOOKUP(CONCATENATE($AK$5,$B12,$C12),'ESP4'!$A$6:$N$135,14,FALSE),0)</f>
        <v>0</v>
      </c>
      <c r="AL12" s="66">
        <f>_xlfn.IFNA(VLOOKUP(CONCATENATE($AL$5,$B12,$C12),FEST!$A$6:$N$133,14,FALSE),0)</f>
        <v>0</v>
      </c>
      <c r="AM12" s="66">
        <f>_xlfn.IFNA(VLOOKUP(CONCATENATE($AM$5,$B12,$C12),'MR3'!$A$6:$N$133,14,FALSE),0)</f>
        <v>0</v>
      </c>
      <c r="AN12" s="66">
        <f>_xlfn.IFNA(VLOOKUP(CONCATENATE($AN$5,$B12,$C12),'BUS4'!$A$6:$N$133,14,FALSE),0)</f>
        <v>0</v>
      </c>
      <c r="AO12" s="66">
        <f>_xlfn.IFNA(VLOOKUP(CONCATENATE($AO$5,$B12,$C12),'BUS4'!$A$6:$N$250,14,FALSE),0)</f>
        <v>0</v>
      </c>
      <c r="AP12" s="398"/>
      <c r="AQ12" s="67"/>
      <c r="AR12" s="63"/>
    </row>
    <row r="13" spans="1:81" x14ac:dyDescent="0.3">
      <c r="A13" s="830"/>
      <c r="B13" s="84" t="s">
        <v>399</v>
      </c>
      <c r="C13" s="22" t="s">
        <v>347</v>
      </c>
      <c r="D13" s="22"/>
      <c r="E13" s="22" t="s">
        <v>355</v>
      </c>
      <c r="F13" s="23">
        <v>45380</v>
      </c>
      <c r="G13" s="24">
        <v>12</v>
      </c>
      <c r="H13" s="192">
        <f t="shared" si="0"/>
        <v>0</v>
      </c>
      <c r="I13" s="65">
        <f t="shared" si="1"/>
        <v>0</v>
      </c>
      <c r="J13" s="65">
        <f t="shared" si="2"/>
        <v>15</v>
      </c>
      <c r="K13" s="65">
        <f>_xlfn.IFNA(VLOOKUP(CONCATENATE($K$5,$B13,$C13),'ESP1'!$A$6:$N$135,14,FALSE),0)</f>
        <v>0</v>
      </c>
      <c r="L13" s="65">
        <f>_xlfn.IFNA(VLOOKUP(CONCATENATE($L$5,$B13,$C13),'CAP1'!$A$6:$N$107,14,FALSE),0)</f>
        <v>0</v>
      </c>
      <c r="M13" s="65">
        <f>_xlfn.IFNA(VLOOKUP(CONCATENATE($M$5,$B13,$C13),WEST!$A$6:$N$95,14,FALSE),0)</f>
        <v>0</v>
      </c>
      <c r="N13" s="65">
        <f>_xlfn.IFNA(VLOOKUP(CONCATENATE($N$5,$B13,$C13),MUR!$A$6:$N$95,14,FALSE),0)</f>
        <v>0</v>
      </c>
      <c r="O13" s="65">
        <f>_xlfn.IFNA(VLOOKUP(CONCATENATE($O$5,$B13,$C13),'SER1'!$A$6:$N$131,14,FALSE),0)</f>
        <v>0</v>
      </c>
      <c r="P13" s="65">
        <f>_xlfn.IFNA(VLOOKUP(CONCATENATE($P$5,$B13,$C13),'BUS1'!$A$6:$N$110,14,FALSE),0)</f>
        <v>0</v>
      </c>
      <c r="Q13" s="65">
        <f>_xlfn.IFNA(VLOOKUP(CONCATENATE($Q$5,$B13,$C13),'OG1'!$A$6:$N$135,14,FALSE),0)</f>
        <v>0</v>
      </c>
      <c r="R13" s="65">
        <f>_xlfn.IFNA(VLOOKUP(CONCATENATE($RR$5,$B13,$C13),'DRY1'!$A$6:$N$133,14,FALSE),0)</f>
        <v>0</v>
      </c>
      <c r="S13" s="65">
        <f>_xlfn.IFNA(VLOOKUP(CONCATENATE($S$5,$B13,$C13),DARD!G14,FALSE),0)</f>
        <v>0</v>
      </c>
      <c r="T13" s="65">
        <f>_xlfn.IFNA(VLOOKUP(CONCATENATE($T$5,$B13,$C13),'HO1'!$A$6:$N$56,14,FALSE),0)</f>
        <v>0</v>
      </c>
      <c r="U13" s="65">
        <f>_xlfn.IFNA(VLOOKUP(CONCATENATE($U$5,$B13,$C13),VIR!$A$6:$N$135,14,FALSE),0)</f>
        <v>0</v>
      </c>
      <c r="V13" s="65">
        <f>_xlfn.IFNA(VLOOKUP(CONCATENATE($UW$5,$B13,$C13),'BUS2'!$A$8:$N$135,14,FALSE),0)</f>
        <v>0</v>
      </c>
      <c r="W13" s="65">
        <f>_xlfn.IFNA(VLOOKUP(CONCATENATE($W$5,$B13,$C13),BEV!$A$8:$N$135,14,FALSE),0)</f>
        <v>0</v>
      </c>
      <c r="X13" s="65">
        <f>_xlfn.IFNA(VLOOKUP(CONCATENATE($X$5,$B13,$C13),'OG2'!$A$6:$N$169,14,FALSE),0)</f>
        <v>0</v>
      </c>
      <c r="Y13" s="65">
        <f>_xlfn.IFNA(VLOOKUP(CONCATENATE($Y$5,$B13,$C13),'SER2'!$A$6:$N$133,14,FALSE),0)</f>
        <v>0</v>
      </c>
      <c r="Z13" s="65">
        <f>_xlfn.IFNA(VLOOKUP(CONCATENATE($Z$5,$B13,$C13),'DRY2'!$A$6:$N$133,14,FALSE),0)</f>
        <v>0</v>
      </c>
      <c r="AA13" s="65">
        <f>_xlfn.IFNA(VLOOKUP(CONCATENATE($AA$5,$B13,$C13),'BUN1'!$A$6:$N$124,14,FALSE),0)</f>
        <v>0</v>
      </c>
      <c r="AB13" s="66">
        <f>_xlfn.IFNA(VLOOKUP(CONCATENATE($AB$5,$B13,$C13),BAL!$A$6:$N$124,14,FALSE),0)</f>
        <v>0</v>
      </c>
      <c r="AC13" s="65">
        <f>_xlfn.IFNA(VLOOKUP(CONCATENATE($AC$5,$B13,$C13),'MR1'!$A$6:$N$135,14,FALSE),0)</f>
        <v>0</v>
      </c>
      <c r="AD13" s="65">
        <f>_xlfn.IFNA(VLOOKUP(CONCATENATE($AD$5,$B13,$C13),'CAP2'!$A$6:$O$129,14,FALSE),0)</f>
        <v>0</v>
      </c>
      <c r="AE13" s="65">
        <f>_xlfn.IFNA(VLOOKUP(CONCATENATE($AE$5,$B13,$C13),'ESP2'!$A$6:$O$129,14,FALSE),0)</f>
        <v>0</v>
      </c>
      <c r="AF13" s="65">
        <f>_xlfn.IFNA(VLOOKUP(CONCATENATE($AF$5,$B13,$C13),'BUN2'!$A$6:$N$134,14,FALSE),0)</f>
        <v>0</v>
      </c>
      <c r="AG13" s="65">
        <f>_xlfn.IFNA(VLOOKUP(CONCATENATE($AG$5,$B13,$C13),SC!$A$6:$N$135,14,FALSE),0)</f>
        <v>0</v>
      </c>
      <c r="AH13" s="65">
        <f>_xlfn.IFNA(VLOOKUP(CONCATENATE($AH$5,$B13,$C13),'OG3'!$A$6:$N$131,14,FALSE),0)</f>
        <v>0</v>
      </c>
      <c r="AI13" s="65">
        <f>_xlfn.IFNA(VLOOKUP(CONCATENATE($AI$5,$B13,$C13),'MR2'!$A$6:$N$131,14,FALSE),0)</f>
        <v>0</v>
      </c>
      <c r="AJ13" s="65">
        <f>_xlfn.IFNA(VLOOKUP(CONCATENATE($AJ$5,$B13,$C13),'BUS3'!$A$6:$N$135,14,FALSE),0)</f>
        <v>0</v>
      </c>
      <c r="AK13" s="65">
        <f>_xlfn.IFNA(VLOOKUP(CONCATENATE($AK$5,$B13,$C13),'ESP4'!$A$6:$N$135,14,FALSE),0)</f>
        <v>0</v>
      </c>
      <c r="AL13" s="66">
        <f>_xlfn.IFNA(VLOOKUP(CONCATENATE($AL$5,$B13,$C13),FEST!$A$6:$N$133,14,FALSE),0)</f>
        <v>0</v>
      </c>
      <c r="AM13" s="66">
        <f>_xlfn.IFNA(VLOOKUP(CONCATENATE($AM$5,$B13,$C13),'MR3'!$A$6:$N$133,14,FALSE),0)</f>
        <v>0</v>
      </c>
      <c r="AN13" s="66">
        <f>_xlfn.IFNA(VLOOKUP(CONCATENATE($AN$5,$B13,$C13),'BUS4'!$A$6:$N$133,14,FALSE),0)</f>
        <v>0</v>
      </c>
      <c r="AO13" s="66">
        <f>_xlfn.IFNA(VLOOKUP(CONCATENATE($AO$5,$B13,$C13),'BUS4'!$A$6:$N$250,14,FALSE),0)</f>
        <v>0</v>
      </c>
      <c r="AP13" s="398"/>
      <c r="AQ13" s="67">
        <f>_xlfn.IFNA(VLOOKUP(CONCATENATE($AQ$5,$B13,$C13),'BUS4'!$A$6:$N$135,14,FALSE),0)</f>
        <v>0</v>
      </c>
      <c r="AR13" s="63"/>
    </row>
    <row r="14" spans="1:81" x14ac:dyDescent="0.3">
      <c r="A14" s="830"/>
      <c r="B14" s="84" t="s">
        <v>400</v>
      </c>
      <c r="C14" s="22" t="s">
        <v>271</v>
      </c>
      <c r="D14" s="22"/>
      <c r="E14" s="22" t="s">
        <v>197</v>
      </c>
      <c r="F14" s="23">
        <v>45388</v>
      </c>
      <c r="G14" s="24">
        <v>13</v>
      </c>
      <c r="H14" s="192">
        <f t="shared" si="0"/>
        <v>0</v>
      </c>
      <c r="I14" s="65">
        <f t="shared" si="1"/>
        <v>0</v>
      </c>
      <c r="J14" s="65">
        <f t="shared" si="2"/>
        <v>15</v>
      </c>
      <c r="K14" s="65">
        <f>_xlfn.IFNA(VLOOKUP(CONCATENATE($K$5,$B14,$C14),'ESP1'!$A$6:$N$135,14,FALSE),0)</f>
        <v>0</v>
      </c>
      <c r="L14" s="65">
        <f>_xlfn.IFNA(VLOOKUP(CONCATENATE($L$5,$B14,$C14),'CAP1'!$A$6:$N$107,14,FALSE),0)</f>
        <v>0</v>
      </c>
      <c r="M14" s="65">
        <f>_xlfn.IFNA(VLOOKUP(CONCATENATE($M$5,$B14,$C14),WEST!$A$6:$N$95,14,FALSE),0)</f>
        <v>0</v>
      </c>
      <c r="N14" s="65">
        <f>_xlfn.IFNA(VLOOKUP(CONCATENATE($N$5,$B14,$C14),MUR!$A$6:$N$95,14,FALSE),0)</f>
        <v>0</v>
      </c>
      <c r="O14" s="65">
        <f>_xlfn.IFNA(VLOOKUP(CONCATENATE($O$5,$B14,$C14),'SER1'!$A$6:$N$131,14,FALSE),0)</f>
        <v>0</v>
      </c>
      <c r="P14" s="65">
        <f>_xlfn.IFNA(VLOOKUP(CONCATENATE($P$5,$B14,$C14),'BUS1'!$A$6:$N$110,14,FALSE),0)</f>
        <v>0</v>
      </c>
      <c r="Q14" s="65">
        <f>_xlfn.IFNA(VLOOKUP(CONCATENATE($Q$5,$B14,$C14),'OG1'!$A$6:$N$135,14,FALSE),0)</f>
        <v>0</v>
      </c>
      <c r="R14" s="65">
        <f>_xlfn.IFNA(VLOOKUP(CONCATENATE($RR$5,$B14,$C14),'DRY1'!$A$6:$N$133,14,FALSE),0)</f>
        <v>0</v>
      </c>
      <c r="S14" s="65">
        <f>_xlfn.IFNA(VLOOKUP(CONCATENATE($S$5,$B14,$C14),DARD!G15,FALSE),0)</f>
        <v>0</v>
      </c>
      <c r="T14" s="65">
        <f>_xlfn.IFNA(VLOOKUP(CONCATENATE($T$5,$B14,$C14),'HO1'!$A$6:$N$56,14,FALSE),0)</f>
        <v>0</v>
      </c>
      <c r="U14" s="65">
        <f>_xlfn.IFNA(VLOOKUP(CONCATENATE($U$5,$B14,$C14),VIR!$A$6:$N$135,14,FALSE),0)</f>
        <v>0</v>
      </c>
      <c r="V14" s="65">
        <f>_xlfn.IFNA(VLOOKUP(CONCATENATE($UW$5,$B14,$C14),'BUS2'!$A$8:$N$135,14,FALSE),0)</f>
        <v>0</v>
      </c>
      <c r="W14" s="65">
        <f>_xlfn.IFNA(VLOOKUP(CONCATENATE($W$5,$B14,$C14),BEV!$A$8:$N$135,14,FALSE),0)</f>
        <v>0</v>
      </c>
      <c r="X14" s="65">
        <f>_xlfn.IFNA(VLOOKUP(CONCATENATE($X$5,$B14,$C14),'OG2'!$A$6:$N$169,14,FALSE),0)</f>
        <v>0</v>
      </c>
      <c r="Y14" s="65">
        <f>_xlfn.IFNA(VLOOKUP(CONCATENATE($Y$5,$B14,$C14),'SER2'!$A$6:$N$133,14,FALSE),0)</f>
        <v>0</v>
      </c>
      <c r="Z14" s="65">
        <f>_xlfn.IFNA(VLOOKUP(CONCATENATE($Z$5,$B14,$C14),'DRY2'!$A$6:$N$133,14,FALSE),0)</f>
        <v>0</v>
      </c>
      <c r="AA14" s="65">
        <f>_xlfn.IFNA(VLOOKUP(CONCATENATE($AA$5,$B14,$C14),'BUN1'!$A$6:$N$124,14,FALSE),0)</f>
        <v>0</v>
      </c>
      <c r="AB14" s="66">
        <f>_xlfn.IFNA(VLOOKUP(CONCATENATE($AB$5,$B14,$C14),BAL!$A$6:$N$124,14,FALSE),0)</f>
        <v>0</v>
      </c>
      <c r="AC14" s="65">
        <f>_xlfn.IFNA(VLOOKUP(CONCATENATE($AC$5,$B14,$C14),'MR1'!$A$6:$N$135,14,FALSE),0)</f>
        <v>0</v>
      </c>
      <c r="AD14" s="65">
        <f>_xlfn.IFNA(VLOOKUP(CONCATENATE($AD$5,$B14,$C14),'CAP2'!$A$6:$O$129,14,FALSE),0)</f>
        <v>0</v>
      </c>
      <c r="AE14" s="65">
        <f>_xlfn.IFNA(VLOOKUP(CONCATENATE($AE$5,$B14,$C14),'ESP2'!$A$6:$O$129,14,FALSE),0)</f>
        <v>0</v>
      </c>
      <c r="AF14" s="65">
        <f>_xlfn.IFNA(VLOOKUP(CONCATENATE($AF$5,$B14,$C14),'BUN2'!$A$6:$N$134,14,FALSE),0)</f>
        <v>0</v>
      </c>
      <c r="AG14" s="65">
        <f>_xlfn.IFNA(VLOOKUP(CONCATENATE($AG$5,$B14,$C14),SC!$A$6:$N$135,14,FALSE),0)</f>
        <v>0</v>
      </c>
      <c r="AH14" s="65">
        <f>_xlfn.IFNA(VLOOKUP(CONCATENATE($AH$5,$B14,$C14),'OG3'!$A$6:$N$131,14,FALSE),0)</f>
        <v>0</v>
      </c>
      <c r="AI14" s="65">
        <f>_xlfn.IFNA(VLOOKUP(CONCATENATE($AI$5,$B14,$C14),'MR2'!$A$6:$N$131,14,FALSE),0)</f>
        <v>0</v>
      </c>
      <c r="AJ14" s="65">
        <f>_xlfn.IFNA(VLOOKUP(CONCATENATE($AJ$5,$B14,$C14),'BUS3'!$A$6:$N$135,14,FALSE),0)</f>
        <v>0</v>
      </c>
      <c r="AK14" s="65">
        <f>_xlfn.IFNA(VLOOKUP(CONCATENATE($AK$5,$B14,$C14),'ESP4'!$A$6:$N$135,14,FALSE),0)</f>
        <v>0</v>
      </c>
      <c r="AL14" s="66">
        <f>_xlfn.IFNA(VLOOKUP(CONCATENATE($AL$5,$B14,$C14),FEST!$A$6:$N$133,14,FALSE),0)</f>
        <v>0</v>
      </c>
      <c r="AM14" s="66">
        <f>_xlfn.IFNA(VLOOKUP(CONCATENATE($AM$5,$B14,$C14),'MR3'!$A$6:$N$133,14,FALSE),0)</f>
        <v>0</v>
      </c>
      <c r="AN14" s="66">
        <f>_xlfn.IFNA(VLOOKUP(CONCATENATE($AN$5,$B14,$C14),'BUS4'!$A$6:$N$133,14,FALSE),0)</f>
        <v>0</v>
      </c>
      <c r="AO14" s="66">
        <f>_xlfn.IFNA(VLOOKUP(CONCATENATE($AO$5,$B14,$C14),'BUS4'!$A$6:$N$250,14,FALSE),0)</f>
        <v>0</v>
      </c>
      <c r="AP14" s="398"/>
      <c r="AQ14" s="67">
        <f>_xlfn.IFNA(VLOOKUP(CONCATENATE($AQ$5,$B14,$C14),'BUS4'!$A$6:$N$135,14,FALSE),0)</f>
        <v>0</v>
      </c>
      <c r="AR14" s="35"/>
    </row>
    <row r="15" spans="1:81" x14ac:dyDescent="0.3">
      <c r="A15" s="830"/>
      <c r="B15" s="84" t="s">
        <v>401</v>
      </c>
      <c r="C15" s="22" t="s">
        <v>348</v>
      </c>
      <c r="D15" s="22" t="s">
        <v>348</v>
      </c>
      <c r="E15" s="22" t="s">
        <v>356</v>
      </c>
      <c r="F15" s="23">
        <v>45391</v>
      </c>
      <c r="G15" s="24">
        <v>12</v>
      </c>
      <c r="H15" s="192">
        <f t="shared" si="0"/>
        <v>0</v>
      </c>
      <c r="I15" s="65">
        <f t="shared" si="1"/>
        <v>0</v>
      </c>
      <c r="J15" s="65">
        <f t="shared" si="2"/>
        <v>15</v>
      </c>
      <c r="K15" s="65">
        <f>_xlfn.IFNA(VLOOKUP(CONCATENATE($K$5,$B15,$C15),'ESP1'!$A$6:$N$135,14,FALSE),0)</f>
        <v>0</v>
      </c>
      <c r="L15" s="65">
        <f>_xlfn.IFNA(VLOOKUP(CONCATENATE($L$5,$B15,$C15),'CAP1'!$A$6:$N$107,14,FALSE),0)</f>
        <v>0</v>
      </c>
      <c r="M15" s="65">
        <f>_xlfn.IFNA(VLOOKUP(CONCATENATE($M$5,$B15,$C15),WEST!$A$6:$N$95,14,FALSE),0)</f>
        <v>0</v>
      </c>
      <c r="N15" s="65">
        <f>_xlfn.IFNA(VLOOKUP(CONCATENATE($N$5,$B15,$C15),MUR!$A$6:$N$95,14,FALSE),0)</f>
        <v>0</v>
      </c>
      <c r="O15" s="65">
        <f>_xlfn.IFNA(VLOOKUP(CONCATENATE($O$5,$B15,$C15),'SER1'!$A$6:$N$131,14,FALSE),0)</f>
        <v>0</v>
      </c>
      <c r="P15" s="65">
        <f>_xlfn.IFNA(VLOOKUP(CONCATENATE($P$5,$B15,$C15),'BUS1'!$A$6:$N$110,14,FALSE),0)</f>
        <v>0</v>
      </c>
      <c r="Q15" s="65">
        <f>_xlfn.IFNA(VLOOKUP(CONCATENATE($Q$5,$B15,$C15),'OG1'!$A$6:$N$135,14,FALSE),0)</f>
        <v>0</v>
      </c>
      <c r="R15" s="65">
        <f>_xlfn.IFNA(VLOOKUP(CONCATENATE($RR$5,$B15,$C15),'DRY1'!$A$6:$N$133,14,FALSE),0)</f>
        <v>0</v>
      </c>
      <c r="S15" s="65">
        <f>_xlfn.IFNA(VLOOKUP(CONCATENATE($S$5,$B15,$C15),DARD!G16,FALSE),0)</f>
        <v>0</v>
      </c>
      <c r="T15" s="65">
        <f>_xlfn.IFNA(VLOOKUP(CONCATENATE($T$5,$B15,$C15),'HO1'!$A$6:$N$56,14,FALSE),0)</f>
        <v>0</v>
      </c>
      <c r="U15" s="65">
        <f>_xlfn.IFNA(VLOOKUP(CONCATENATE($U$5,$B15,$C15),VIR!$A$6:$N$135,14,FALSE),0)</f>
        <v>0</v>
      </c>
      <c r="V15" s="65">
        <f>_xlfn.IFNA(VLOOKUP(CONCATENATE($UW$5,$B15,$C15),'BUS2'!$A$8:$N$135,14,FALSE),0)</f>
        <v>0</v>
      </c>
      <c r="W15" s="65">
        <f>_xlfn.IFNA(VLOOKUP(CONCATENATE($W$5,$B15,$C15),BEV!$A$8:$N$135,14,FALSE),0)</f>
        <v>0</v>
      </c>
      <c r="X15" s="65">
        <f>_xlfn.IFNA(VLOOKUP(CONCATENATE($X$5,$B15,$C15),'OG2'!$A$6:$N$169,14,FALSE),0)</f>
        <v>0</v>
      </c>
      <c r="Y15" s="65">
        <f>_xlfn.IFNA(VLOOKUP(CONCATENATE($Y$5,$B15,$C15),'SER2'!$A$6:$N$133,14,FALSE),0)</f>
        <v>0</v>
      </c>
      <c r="Z15" s="65">
        <f>_xlfn.IFNA(VLOOKUP(CONCATENATE($Z$5,$B15,$C15),'DRY2'!$A$6:$N$133,14,FALSE),0)</f>
        <v>0</v>
      </c>
      <c r="AA15" s="65">
        <f>_xlfn.IFNA(VLOOKUP(CONCATENATE($AA$5,$B15,$C15),'BUN1'!$A$6:$N$124,14,FALSE),0)</f>
        <v>0</v>
      </c>
      <c r="AB15" s="66">
        <f>_xlfn.IFNA(VLOOKUP(CONCATENATE($AB$5,$B15,$C15),BAL!$A$6:$N$124,14,FALSE),0)</f>
        <v>0</v>
      </c>
      <c r="AC15" s="65">
        <f>_xlfn.IFNA(VLOOKUP(CONCATENATE($AC$5,$B15,$C15),'MR1'!$A$6:$N$135,14,FALSE),0)</f>
        <v>0</v>
      </c>
      <c r="AD15" s="65">
        <f>_xlfn.IFNA(VLOOKUP(CONCATENATE($AD$5,$B15,$C15),'CAP2'!$A$6:$O$129,14,FALSE),0)</f>
        <v>0</v>
      </c>
      <c r="AE15" s="65">
        <f>_xlfn.IFNA(VLOOKUP(CONCATENATE($AE$5,$B15,$C15),'ESP2'!$A$6:$O$129,14,FALSE),0)</f>
        <v>0</v>
      </c>
      <c r="AF15" s="65">
        <f>_xlfn.IFNA(VLOOKUP(CONCATENATE($AF$5,$B15,$C15),'BUN2'!$A$6:$N$134,14,FALSE),0)</f>
        <v>0</v>
      </c>
      <c r="AG15" s="65">
        <f>_xlfn.IFNA(VLOOKUP(CONCATENATE($AG$5,$B15,$C15),SC!$A$6:$N$135,14,FALSE),0)</f>
        <v>0</v>
      </c>
      <c r="AH15" s="65">
        <f>_xlfn.IFNA(VLOOKUP(CONCATENATE($AH$5,$B15,$C15),'OG3'!$A$6:$N$131,14,FALSE),0)</f>
        <v>0</v>
      </c>
      <c r="AI15" s="65">
        <f>_xlfn.IFNA(VLOOKUP(CONCATENATE($AI$5,$B15,$C15),'MR2'!$A$6:$N$131,14,FALSE),0)</f>
        <v>0</v>
      </c>
      <c r="AJ15" s="65">
        <f>_xlfn.IFNA(VLOOKUP(CONCATENATE($AJ$5,$B15,$C15),'BUS3'!$A$6:$N$135,14,FALSE),0)</f>
        <v>0</v>
      </c>
      <c r="AK15" s="65">
        <f>_xlfn.IFNA(VLOOKUP(CONCATENATE($AK$5,$B15,$C15),'ESP4'!$A$6:$N$135,14,FALSE),0)</f>
        <v>0</v>
      </c>
      <c r="AL15" s="66">
        <f>_xlfn.IFNA(VLOOKUP(CONCATENATE($AL$5,$B15,$C15),FEST!$A$6:$N$133,14,FALSE),0)</f>
        <v>0</v>
      </c>
      <c r="AM15" s="66">
        <f>_xlfn.IFNA(VLOOKUP(CONCATENATE($AM$5,$B15,$C15),'MR3'!$A$6:$N$133,14,FALSE),0)</f>
        <v>0</v>
      </c>
      <c r="AN15" s="66">
        <f>_xlfn.IFNA(VLOOKUP(CONCATENATE($AN$5,$B15,$C15),'BUS4'!$A$6:$N$133,14,FALSE),0)</f>
        <v>0</v>
      </c>
      <c r="AO15" s="66">
        <f>_xlfn.IFNA(VLOOKUP(CONCATENATE($AO$5,$B15,$C15),'BUS4'!$A$6:$N$250,14,FALSE),0)</f>
        <v>0</v>
      </c>
      <c r="AP15" s="398"/>
      <c r="AQ15" s="67">
        <f>_xlfn.IFNA(VLOOKUP(CONCATENATE($AQ$5,$B15,$C15),'BUS4'!$A$6:$N$135,14,FALSE),0)</f>
        <v>0</v>
      </c>
      <c r="AR15" s="35"/>
    </row>
    <row r="16" spans="1:81" x14ac:dyDescent="0.3">
      <c r="A16" s="830"/>
      <c r="B16" s="84" t="s">
        <v>272</v>
      </c>
      <c r="C16" s="22" t="s">
        <v>273</v>
      </c>
      <c r="D16" s="22"/>
      <c r="E16" s="22" t="s">
        <v>238</v>
      </c>
      <c r="F16" s="23">
        <v>45399</v>
      </c>
      <c r="G16" s="24">
        <v>12</v>
      </c>
      <c r="H16" s="192">
        <f t="shared" si="0"/>
        <v>0</v>
      </c>
      <c r="I16" s="65">
        <f t="shared" si="1"/>
        <v>0</v>
      </c>
      <c r="J16" s="65">
        <f t="shared" si="2"/>
        <v>15</v>
      </c>
      <c r="K16" s="65">
        <f>_xlfn.IFNA(VLOOKUP(CONCATENATE($K$5,$B16,$C16),'ESP1'!$A$6:$N$135,14,FALSE),0)</f>
        <v>0</v>
      </c>
      <c r="L16" s="65">
        <f>_xlfn.IFNA(VLOOKUP(CONCATENATE($L$5,$B16,$C16),'CAP1'!$A$6:$N$107,14,FALSE),0)</f>
        <v>0</v>
      </c>
      <c r="M16" s="65">
        <f>_xlfn.IFNA(VLOOKUP(CONCATENATE($M$5,$B16,$C16),WEST!$A$6:$N$95,14,FALSE),0)</f>
        <v>0</v>
      </c>
      <c r="N16" s="65">
        <f>_xlfn.IFNA(VLOOKUP(CONCATENATE($N$5,$B16,$C16),MUR!$A$6:$N$95,14,FALSE),0)</f>
        <v>0</v>
      </c>
      <c r="O16" s="65">
        <f>_xlfn.IFNA(VLOOKUP(CONCATENATE($O$5,$B16,$C16),'SER1'!$A$6:$N$131,14,FALSE),0)</f>
        <v>0</v>
      </c>
      <c r="P16" s="65">
        <f>_xlfn.IFNA(VLOOKUP(CONCATENATE($P$5,$B16,$C16),'BUS1'!$A$6:$N$110,14,FALSE),0)</f>
        <v>0</v>
      </c>
      <c r="Q16" s="65">
        <f>_xlfn.IFNA(VLOOKUP(CONCATENATE($Q$5,$B16,$C16),'OG1'!$A$6:$N$135,14,FALSE),0)</f>
        <v>0</v>
      </c>
      <c r="R16" s="65">
        <f>_xlfn.IFNA(VLOOKUP(CONCATENATE($RR$5,$B16,$C16),'DRY1'!$A$6:$N$133,14,FALSE),0)</f>
        <v>0</v>
      </c>
      <c r="S16" s="65">
        <f>_xlfn.IFNA(VLOOKUP(CONCATENATE($S$5,$B16,$C16),DARD!G17,FALSE),0)</f>
        <v>0</v>
      </c>
      <c r="T16" s="65">
        <f>_xlfn.IFNA(VLOOKUP(CONCATENATE($T$5,$B16,$C16),'HO1'!$A$6:$N$56,14,FALSE),0)</f>
        <v>0</v>
      </c>
      <c r="U16" s="65">
        <f>_xlfn.IFNA(VLOOKUP(CONCATENATE($U$5,$B16,$C16),VIR!$A$6:$N$135,14,FALSE),0)</f>
        <v>0</v>
      </c>
      <c r="V16" s="65">
        <f>_xlfn.IFNA(VLOOKUP(CONCATENATE($UW$5,$B16,$C16),'BUS2'!$A$8:$N$135,14,FALSE),0)</f>
        <v>0</v>
      </c>
      <c r="W16" s="65">
        <f>_xlfn.IFNA(VLOOKUP(CONCATENATE($W$5,$B16,$C16),BEV!$A$8:$N$135,14,FALSE),0)</f>
        <v>0</v>
      </c>
      <c r="X16" s="65">
        <f>_xlfn.IFNA(VLOOKUP(CONCATENATE($X$5,$B16,$C16),'OG2'!$A$6:$N$169,14,FALSE),0)</f>
        <v>0</v>
      </c>
      <c r="Y16" s="65">
        <f>_xlfn.IFNA(VLOOKUP(CONCATENATE($Y$5,$B16,$C16),'SER2'!$A$6:$N$133,14,FALSE),0)</f>
        <v>0</v>
      </c>
      <c r="Z16" s="65">
        <f>_xlfn.IFNA(VLOOKUP(CONCATENATE($Z$5,$B16,$C16),'DRY2'!$A$6:$N$133,14,FALSE),0)</f>
        <v>0</v>
      </c>
      <c r="AA16" s="65">
        <f>_xlfn.IFNA(VLOOKUP(CONCATENATE($AA$5,$B16,$C16),'BUN1'!$A$6:$N$124,14,FALSE),0)</f>
        <v>0</v>
      </c>
      <c r="AB16" s="66">
        <f>_xlfn.IFNA(VLOOKUP(CONCATENATE($AB$5,$B16,$C16),BAL!$A$6:$N$124,14,FALSE),0)</f>
        <v>0</v>
      </c>
      <c r="AC16" s="65">
        <f>_xlfn.IFNA(VLOOKUP(CONCATENATE($AC$5,$B16,$C16),'MR1'!$A$6:$N$135,14,FALSE),0)</f>
        <v>0</v>
      </c>
      <c r="AD16" s="65">
        <f>_xlfn.IFNA(VLOOKUP(CONCATENATE($AD$5,$B16,$C16),'CAP2'!$A$6:$O$129,14,FALSE),0)</f>
        <v>0</v>
      </c>
      <c r="AE16" s="65">
        <f>_xlfn.IFNA(VLOOKUP(CONCATENATE($AE$5,$B16,$C16),'ESP2'!$A$6:$O$129,14,FALSE),0)</f>
        <v>0</v>
      </c>
      <c r="AF16" s="65">
        <f>_xlfn.IFNA(VLOOKUP(CONCATENATE($AF$5,$B16,$C16),'BUN2'!$A$6:$N$134,14,FALSE),0)</f>
        <v>0</v>
      </c>
      <c r="AG16" s="65">
        <f>_xlfn.IFNA(VLOOKUP(CONCATENATE($AG$5,$B16,$C16),SC!$A$6:$N$135,14,FALSE),0)</f>
        <v>0</v>
      </c>
      <c r="AH16" s="65">
        <f>_xlfn.IFNA(VLOOKUP(CONCATENATE($AH$5,$B16,$C16),'OG3'!$A$6:$N$131,14,FALSE),0)</f>
        <v>0</v>
      </c>
      <c r="AI16" s="65">
        <f>_xlfn.IFNA(VLOOKUP(CONCATENATE($AI$5,$B16,$C16),'MR2'!$A$6:$N$131,14,FALSE),0)</f>
        <v>0</v>
      </c>
      <c r="AJ16" s="65">
        <f>_xlfn.IFNA(VLOOKUP(CONCATENATE($AJ$5,$B16,$C16),'BUS3'!$A$6:$N$135,14,FALSE),0)</f>
        <v>0</v>
      </c>
      <c r="AK16" s="65">
        <f>_xlfn.IFNA(VLOOKUP(CONCATENATE($AK$5,$B16,$C16),'ESP4'!$A$6:$N$135,14,FALSE),0)</f>
        <v>0</v>
      </c>
      <c r="AL16" s="66">
        <f>_xlfn.IFNA(VLOOKUP(CONCATENATE($AL$5,$B16,$C16),FEST!$A$6:$N$133,14,FALSE),0)</f>
        <v>0</v>
      </c>
      <c r="AM16" s="66">
        <f>_xlfn.IFNA(VLOOKUP(CONCATENATE($AM$5,$B16,$C16),'MR3'!$A$6:$N$133,14,FALSE),0)</f>
        <v>0</v>
      </c>
      <c r="AN16" s="66">
        <f>_xlfn.IFNA(VLOOKUP(CONCATENATE($AN$5,$B16,$C16),'BUS4'!$A$6:$N$133,14,FALSE),0)</f>
        <v>0</v>
      </c>
      <c r="AO16" s="66">
        <f>_xlfn.IFNA(VLOOKUP(CONCATENATE($AO$5,$B16,$C16),'BUS4'!$A$6:$N$250,14,FALSE),0)</f>
        <v>0</v>
      </c>
      <c r="AP16" s="398"/>
      <c r="AQ16" s="67">
        <f>_xlfn.IFNA(VLOOKUP(CONCATENATE($AQ$5,$B16,$C16),'BUS4'!$A$6:$N$135,14,FALSE),0)</f>
        <v>0</v>
      </c>
      <c r="AR16" s="35"/>
    </row>
    <row r="17" spans="1:44" x14ac:dyDescent="0.3">
      <c r="A17" s="830"/>
      <c r="B17" s="84" t="s">
        <v>278</v>
      </c>
      <c r="C17" s="22" t="s">
        <v>279</v>
      </c>
      <c r="D17" s="22"/>
      <c r="E17" s="22" t="s">
        <v>199</v>
      </c>
      <c r="F17" s="23">
        <v>45415</v>
      </c>
      <c r="G17" s="24">
        <v>13</v>
      </c>
      <c r="H17" s="192">
        <f t="shared" si="0"/>
        <v>1</v>
      </c>
      <c r="I17" s="65">
        <f t="shared" si="1"/>
        <v>6</v>
      </c>
      <c r="J17" s="65">
        <f t="shared" si="2"/>
        <v>11</v>
      </c>
      <c r="K17" s="65">
        <f>_xlfn.IFNA(VLOOKUP(CONCATENATE($K$5,$B17,$C17),'ESP1'!$A$6:$N$135,14,FALSE),0)</f>
        <v>0</v>
      </c>
      <c r="L17" s="65">
        <f>_xlfn.IFNA(VLOOKUP(CONCATENATE($L$5,$B17,$C17),'CAP1'!$A$6:$N$107,14,FALSE),0)</f>
        <v>6</v>
      </c>
      <c r="M17" s="65">
        <f>_xlfn.IFNA(VLOOKUP(CONCATENATE($M$5,$B17,$C17),WEST!$A$6:$N$95,14,FALSE),0)</f>
        <v>0</v>
      </c>
      <c r="N17" s="65">
        <f>_xlfn.IFNA(VLOOKUP(CONCATENATE($N$5,$B17,$C17),MUR!$A$6:$N$95,14,FALSE),0)</f>
        <v>0</v>
      </c>
      <c r="O17" s="65">
        <f>_xlfn.IFNA(VLOOKUP(CONCATENATE($O$5,$B17,$C17),'SER1'!$A$6:$N$131,14,FALSE),0)</f>
        <v>0</v>
      </c>
      <c r="P17" s="65">
        <f>_xlfn.IFNA(VLOOKUP(CONCATENATE($P$5,$B17,$C17),'BUS1'!$A$6:$N$110,14,FALSE),0)</f>
        <v>0</v>
      </c>
      <c r="Q17" s="65">
        <f>_xlfn.IFNA(VLOOKUP(CONCATENATE($Q$5,$B17,$C17),'OG1'!$A$6:$N$135,14,FALSE),0)</f>
        <v>0</v>
      </c>
      <c r="R17" s="65">
        <f>_xlfn.IFNA(VLOOKUP(CONCATENATE($RR$5,$B17,$C17),'DRY1'!$A$6:$N$133,14,FALSE),0)</f>
        <v>0</v>
      </c>
      <c r="S17" s="65">
        <f>_xlfn.IFNA(VLOOKUP(CONCATENATE($S$5,$B17,$C17),DARD!G19,FALSE),0)</f>
        <v>0</v>
      </c>
      <c r="T17" s="65">
        <f>_xlfn.IFNA(VLOOKUP(CONCATENATE($T$5,$B17,$C17),'HO1'!$A$6:$N$56,14,FALSE),0)</f>
        <v>0</v>
      </c>
      <c r="U17" s="65">
        <f>_xlfn.IFNA(VLOOKUP(CONCATENATE($U$5,$B17,$C17),VIR!$A$6:$N$135,14,FALSE),0)</f>
        <v>0</v>
      </c>
      <c r="V17" s="65">
        <f>_xlfn.IFNA(VLOOKUP(CONCATENATE($UW$5,$B17,$C17),'BUS2'!$A$8:$N$135,14,FALSE),0)</f>
        <v>0</v>
      </c>
      <c r="W17" s="65">
        <f>_xlfn.IFNA(VLOOKUP(CONCATENATE($W$5,$B17,$C17),BEV!$A$8:$N$135,14,FALSE),0)</f>
        <v>0</v>
      </c>
      <c r="X17" s="65">
        <f>_xlfn.IFNA(VLOOKUP(CONCATENATE($X$5,$B17,$C17),'OG2'!$A$6:$N$169,14,FALSE),0)</f>
        <v>0</v>
      </c>
      <c r="Y17" s="65">
        <f>_xlfn.IFNA(VLOOKUP(CONCATENATE($Y$5,$B17,$C17),'SER2'!$A$6:$N$133,14,FALSE),0)</f>
        <v>0</v>
      </c>
      <c r="Z17" s="65">
        <f>_xlfn.IFNA(VLOOKUP(CONCATENATE($Z$5,$B17,$C17),'DRY2'!$A$6:$N$133,14,FALSE),0)</f>
        <v>0</v>
      </c>
      <c r="AA17" s="65">
        <f>_xlfn.IFNA(VLOOKUP(CONCATENATE($AA$5,$B17,$C17),'BUN1'!$A$6:$N$124,14,FALSE),0)</f>
        <v>0</v>
      </c>
      <c r="AB17" s="66">
        <f>_xlfn.IFNA(VLOOKUP(CONCATENATE($AB$5,$B17,$C17),BAL!$A$6:$N$124,14,FALSE),0)</f>
        <v>0</v>
      </c>
      <c r="AC17" s="65">
        <f>_xlfn.IFNA(VLOOKUP(CONCATENATE($AC$5,$B17,$C17),'MR1'!$A$6:$N$135,14,FALSE),0)</f>
        <v>0</v>
      </c>
      <c r="AD17" s="65">
        <f>_xlfn.IFNA(VLOOKUP(CONCATENATE($AD$5,$B17,$C17),'CAP2'!$A$6:$O$129,14,FALSE),0)</f>
        <v>0</v>
      </c>
      <c r="AE17" s="65">
        <f>_xlfn.IFNA(VLOOKUP(CONCATENATE($AE$5,$B17,$C17),'ESP2'!$A$6:$O$129,14,FALSE),0)</f>
        <v>0</v>
      </c>
      <c r="AF17" s="65">
        <f>_xlfn.IFNA(VLOOKUP(CONCATENATE($AF$5,$B17,$C17),'BUN2'!$A$6:$N$134,14,FALSE),0)</f>
        <v>0</v>
      </c>
      <c r="AG17" s="65">
        <f>_xlfn.IFNA(VLOOKUP(CONCATENATE($AG$5,$B17,$C17),SC!$A$6:$N$135,14,FALSE),0)</f>
        <v>0</v>
      </c>
      <c r="AH17" s="65">
        <f>_xlfn.IFNA(VLOOKUP(CONCATENATE($AH$5,$B17,$C17),'OG3'!$A$6:$N$131,14,FALSE),0)</f>
        <v>0</v>
      </c>
      <c r="AI17" s="65">
        <f>_xlfn.IFNA(VLOOKUP(CONCATENATE($AI$5,$B17,$C17),'MR2'!$A$6:$N$131,14,FALSE),0)</f>
        <v>0</v>
      </c>
      <c r="AJ17" s="65">
        <f>_xlfn.IFNA(VLOOKUP(CONCATENATE($AJ$5,$B17,$C17),'BUS3'!$A$6:$N$135,14,FALSE),0)</f>
        <v>0</v>
      </c>
      <c r="AK17" s="65">
        <f>_xlfn.IFNA(VLOOKUP(CONCATENATE($AK$5,$B17,$C17),'ESP4'!$A$6:$N$135,14,FALSE),0)</f>
        <v>0</v>
      </c>
      <c r="AL17" s="66">
        <f>_xlfn.IFNA(VLOOKUP(CONCATENATE($AL$5,$B17,$C17),FEST!$A$6:$N$133,14,FALSE),0)</f>
        <v>0</v>
      </c>
      <c r="AM17" s="66">
        <f>_xlfn.IFNA(VLOOKUP(CONCATENATE($AM$5,$B17,$C17),'MR3'!$A$6:$N$133,14,FALSE),0)</f>
        <v>0</v>
      </c>
      <c r="AN17" s="66">
        <f>_xlfn.IFNA(VLOOKUP(CONCATENATE($AN$5,$B17,$C17),'BUS4'!$A$6:$N$133,14,FALSE),0)</f>
        <v>0</v>
      </c>
      <c r="AO17" s="66">
        <f>_xlfn.IFNA(VLOOKUP(CONCATENATE($AO$5,$B17,$C17),'BUS4'!$A$6:$N$250,14,FALSE),0)</f>
        <v>0</v>
      </c>
      <c r="AP17" s="398"/>
      <c r="AQ17" s="67">
        <f>_xlfn.IFNA(VLOOKUP(CONCATENATE($AQ$5,$B17,$C17),'BUS4'!$A$6:$N$135,14,FALSE),0)</f>
        <v>0</v>
      </c>
      <c r="AR17" s="63"/>
    </row>
    <row r="18" spans="1:44" x14ac:dyDescent="0.3">
      <c r="A18" s="830"/>
      <c r="B18" s="84" t="s">
        <v>402</v>
      </c>
      <c r="C18" s="22" t="s">
        <v>349</v>
      </c>
      <c r="D18" s="22"/>
      <c r="E18" s="22" t="s">
        <v>238</v>
      </c>
      <c r="F18" s="23">
        <v>45423</v>
      </c>
      <c r="G18" s="24">
        <v>12</v>
      </c>
      <c r="H18" s="192">
        <f t="shared" si="0"/>
        <v>0</v>
      </c>
      <c r="I18" s="65">
        <f t="shared" si="1"/>
        <v>0</v>
      </c>
      <c r="J18" s="65">
        <f t="shared" si="2"/>
        <v>15</v>
      </c>
      <c r="K18" s="65">
        <f>_xlfn.IFNA(VLOOKUP(CONCATENATE($K$5,$B18,$C18),'ESP1'!$A$6:$N$135,14,FALSE),0)</f>
        <v>0</v>
      </c>
      <c r="L18" s="65">
        <f>_xlfn.IFNA(VLOOKUP(CONCATENATE($L$5,$B18,$C18),'CAP1'!$A$6:$N$107,14,FALSE),0)</f>
        <v>0</v>
      </c>
      <c r="M18" s="65">
        <f>_xlfn.IFNA(VLOOKUP(CONCATENATE($M$5,$B18,$C18),WEST!$A$6:$N$95,14,FALSE),0)</f>
        <v>0</v>
      </c>
      <c r="N18" s="65">
        <f>_xlfn.IFNA(VLOOKUP(CONCATENATE($N$5,$B18,$C18),MUR!$A$6:$N$95,14,FALSE),0)</f>
        <v>0</v>
      </c>
      <c r="O18" s="65">
        <f>_xlfn.IFNA(VLOOKUP(CONCATENATE($O$5,$B18,$C18),'SER1'!$A$6:$N$131,14,FALSE),0)</f>
        <v>0</v>
      </c>
      <c r="P18" s="65">
        <f>_xlfn.IFNA(VLOOKUP(CONCATENATE($P$5,$B18,$C18),'BUS1'!$A$6:$N$110,14,FALSE),0)</f>
        <v>0</v>
      </c>
      <c r="Q18" s="65">
        <f>_xlfn.IFNA(VLOOKUP(CONCATENATE($Q$5,$B18,$C18),'OG1'!$A$6:$N$135,14,FALSE),0)</f>
        <v>0</v>
      </c>
      <c r="R18" s="65">
        <f>_xlfn.IFNA(VLOOKUP(CONCATENATE($RR$5,$B18,$C18),'DRY1'!$A$6:$N$133,14,FALSE),0)</f>
        <v>0</v>
      </c>
      <c r="S18" s="65">
        <f>_xlfn.IFNA(VLOOKUP(CONCATENATE($S$5,$B18,$C18),DARD!G20,FALSE),0)</f>
        <v>0</v>
      </c>
      <c r="T18" s="65">
        <f>_xlfn.IFNA(VLOOKUP(CONCATENATE($T$5,$B18,$C18),'HO1'!$A$6:$N$56,14,FALSE),0)</f>
        <v>0</v>
      </c>
      <c r="U18" s="65">
        <f>_xlfn.IFNA(VLOOKUP(CONCATENATE($U$5,$B18,$C18),VIR!$A$6:$N$135,14,FALSE),0)</f>
        <v>0</v>
      </c>
      <c r="V18" s="65">
        <f>_xlfn.IFNA(VLOOKUP(CONCATENATE($UW$5,$B18,$C18),'BUS2'!$A$8:$N$135,14,FALSE),0)</f>
        <v>0</v>
      </c>
      <c r="W18" s="65">
        <f>_xlfn.IFNA(VLOOKUP(CONCATENATE($W$5,$B18,$C18),BEV!$A$8:$N$135,14,FALSE),0)</f>
        <v>0</v>
      </c>
      <c r="X18" s="65">
        <f>_xlfn.IFNA(VLOOKUP(CONCATENATE($X$5,$B18,$C18),'OG2'!$A$6:$N$169,14,FALSE),0)</f>
        <v>0</v>
      </c>
      <c r="Y18" s="65">
        <f>_xlfn.IFNA(VLOOKUP(CONCATENATE($Y$5,$B18,$C18),'SER2'!$A$6:$N$133,14,FALSE),0)</f>
        <v>0</v>
      </c>
      <c r="Z18" s="65">
        <f>_xlfn.IFNA(VLOOKUP(CONCATENATE($Z$5,$B18,$C18),'DRY2'!$A$6:$N$133,14,FALSE),0)</f>
        <v>0</v>
      </c>
      <c r="AA18" s="65">
        <f>_xlfn.IFNA(VLOOKUP(CONCATENATE($AA$5,$B18,$C18),'BUN1'!$A$6:$N$124,14,FALSE),0)</f>
        <v>0</v>
      </c>
      <c r="AB18" s="66">
        <f>_xlfn.IFNA(VLOOKUP(CONCATENATE($AB$5,$B18,$C18),BAL!$A$6:$N$124,14,FALSE),0)</f>
        <v>0</v>
      </c>
      <c r="AC18" s="65">
        <f>_xlfn.IFNA(VLOOKUP(CONCATENATE($AC$5,$B18,$C18),'MR1'!$A$6:$N$135,14,FALSE),0)</f>
        <v>0</v>
      </c>
      <c r="AD18" s="65">
        <f>_xlfn.IFNA(VLOOKUP(CONCATENATE($AD$5,$B18,$C18),'CAP2'!$A$6:$O$129,14,FALSE),0)</f>
        <v>0</v>
      </c>
      <c r="AE18" s="65">
        <f>_xlfn.IFNA(VLOOKUP(CONCATENATE($AE$5,$B18,$C18),'ESP2'!$A$6:$O$129,14,FALSE),0)</f>
        <v>0</v>
      </c>
      <c r="AF18" s="65">
        <f>_xlfn.IFNA(VLOOKUP(CONCATENATE($AF$5,$B18,$C18),'BUN2'!$A$6:$N$134,14,FALSE),0)</f>
        <v>0</v>
      </c>
      <c r="AG18" s="65">
        <f>_xlfn.IFNA(VLOOKUP(CONCATENATE($AG$5,$B18,$C18),SC!$A$6:$N$135,14,FALSE),0)</f>
        <v>0</v>
      </c>
      <c r="AH18" s="65">
        <f>_xlfn.IFNA(VLOOKUP(CONCATENATE($AH$5,$B18,$C18),'OG3'!$A$6:$N$131,14,FALSE),0)</f>
        <v>0</v>
      </c>
      <c r="AI18" s="65">
        <f>_xlfn.IFNA(VLOOKUP(CONCATENATE($AI$5,$B18,$C18),'MR2'!$A$6:$N$131,14,FALSE),0)</f>
        <v>0</v>
      </c>
      <c r="AJ18" s="65">
        <f>_xlfn.IFNA(VLOOKUP(CONCATENATE($AJ$5,$B18,$C18),'BUS3'!$A$6:$N$135,14,FALSE),0)</f>
        <v>0</v>
      </c>
      <c r="AK18" s="65">
        <f>_xlfn.IFNA(VLOOKUP(CONCATENATE($AK$5,$B18,$C18),'ESP4'!$A$6:$N$135,14,FALSE),0)</f>
        <v>0</v>
      </c>
      <c r="AL18" s="66">
        <f>_xlfn.IFNA(VLOOKUP(CONCATENATE($AL$5,$B18,$C18),FEST!$A$6:$N$133,14,FALSE),0)</f>
        <v>0</v>
      </c>
      <c r="AM18" s="66">
        <f>_xlfn.IFNA(VLOOKUP(CONCATENATE($AM$5,$B18,$C18),'MR3'!$A$6:$N$133,14,FALSE),0)</f>
        <v>0</v>
      </c>
      <c r="AN18" s="66">
        <f>_xlfn.IFNA(VLOOKUP(CONCATENATE($AN$5,$B18,$C18),'BUS4'!$A$6:$N$133,14,FALSE),0)</f>
        <v>0</v>
      </c>
      <c r="AO18" s="66">
        <f>_xlfn.IFNA(VLOOKUP(CONCATENATE($AO$5,$B18,$C18),'BUS4'!$A$6:$N$250,14,FALSE),0)</f>
        <v>0</v>
      </c>
      <c r="AP18" s="398"/>
      <c r="AQ18" s="67">
        <f>_xlfn.IFNA(VLOOKUP(CONCATENATE($AQ$5,$B18,$C18),'BUS4'!$A$6:$N$135,14,FALSE),0)</f>
        <v>0</v>
      </c>
      <c r="AR18" s="35"/>
    </row>
    <row r="19" spans="1:44" x14ac:dyDescent="0.3">
      <c r="A19" s="830"/>
      <c r="B19" s="84" t="s">
        <v>350</v>
      </c>
      <c r="C19" s="22" t="s">
        <v>351</v>
      </c>
      <c r="D19" s="22"/>
      <c r="E19" s="22" t="s">
        <v>200</v>
      </c>
      <c r="F19" s="23">
        <v>45425</v>
      </c>
      <c r="G19" s="24">
        <v>13</v>
      </c>
      <c r="H19" s="192">
        <f t="shared" si="0"/>
        <v>4</v>
      </c>
      <c r="I19" s="65">
        <f t="shared" si="1"/>
        <v>16</v>
      </c>
      <c r="J19" s="65">
        <f t="shared" si="2"/>
        <v>2</v>
      </c>
      <c r="K19" s="65">
        <f>_xlfn.IFNA(VLOOKUP(CONCATENATE($K$5,$B19,$C19),'ESP1'!$A$6:$N$135,14,FALSE),0)</f>
        <v>6</v>
      </c>
      <c r="L19" s="65">
        <f>_xlfn.IFNA(VLOOKUP(CONCATENATE($L$5,$B19,$C19),'CAP1'!$A$6:$N$107,14,FALSE),0)</f>
        <v>0</v>
      </c>
      <c r="M19" s="65">
        <f>_xlfn.IFNA(VLOOKUP(CONCATENATE($M$5,$B19,$C19),WEST!$A$6:$N$95,14,FALSE),0)</f>
        <v>0</v>
      </c>
      <c r="N19" s="65">
        <f>_xlfn.IFNA(VLOOKUP(CONCATENATE($N$5,$B19,$C19),MUR!$A$6:$N$95,14,FALSE),0)</f>
        <v>1</v>
      </c>
      <c r="O19" s="65">
        <f>_xlfn.IFNA(VLOOKUP(CONCATENATE($O$5,$B19,$C19),'SER1'!$A$6:$N$131,14,FALSE),0)</f>
        <v>0</v>
      </c>
      <c r="P19" s="65">
        <f>_xlfn.IFNA(VLOOKUP(CONCATENATE($P$5,$B19,$C19),'BUS1'!$A$6:$N$110,14,FALSE),0)</f>
        <v>0</v>
      </c>
      <c r="Q19" s="65">
        <f>_xlfn.IFNA(VLOOKUP(CONCATENATE($Q$5,$B19,$C19),'OG1'!$A$6:$N$135,14,FALSE),0)</f>
        <v>6</v>
      </c>
      <c r="R19" s="65">
        <f>_xlfn.IFNA(VLOOKUP(CONCATENATE($RR$5,$B19,$C19),'DRY1'!$A$6:$N$133,14,FALSE),0)</f>
        <v>0</v>
      </c>
      <c r="S19" s="65">
        <f>_xlfn.IFNA(VLOOKUP(CONCATENATE($S$5,$B19,$C19),DARD!G21,FALSE),0)</f>
        <v>0</v>
      </c>
      <c r="T19" s="65">
        <f>_xlfn.IFNA(VLOOKUP(CONCATENATE($T$5,$B19,$C19),'HO1'!$A$6:$N$56,14,FALSE),0)</f>
        <v>0</v>
      </c>
      <c r="U19" s="65">
        <f>_xlfn.IFNA(VLOOKUP(CONCATENATE($U$5,$B19,$C19),VIR!$A$6:$N$135,14,FALSE),0)</f>
        <v>0</v>
      </c>
      <c r="V19" s="65">
        <f>_xlfn.IFNA(VLOOKUP(CONCATENATE($UW$5,$B19,$C19),'BUS2'!$A$8:$N$135,14,FALSE),0)</f>
        <v>0</v>
      </c>
      <c r="W19" s="65">
        <f>_xlfn.IFNA(VLOOKUP(CONCATENATE($W$5,$B19,$C19),BEV!$A$8:$N$135,14,FALSE),0)</f>
        <v>0</v>
      </c>
      <c r="X19" s="65">
        <f>_xlfn.IFNA(VLOOKUP(CONCATENATE($X$5,$B19,$C19),'OG2'!$A$6:$N$169,14,FALSE),0)</f>
        <v>0</v>
      </c>
      <c r="Y19" s="65">
        <f>_xlfn.IFNA(VLOOKUP(CONCATENATE($Y$5,$B19,$C19),'SER2'!$A$6:$N$133,14,FALSE),0)</f>
        <v>3</v>
      </c>
      <c r="Z19" s="65">
        <f>_xlfn.IFNA(VLOOKUP(CONCATENATE($Z$5,$B19,$C19),'DRY2'!$A$6:$N$133,14,FALSE),0)</f>
        <v>0</v>
      </c>
      <c r="AA19" s="65">
        <f>_xlfn.IFNA(VLOOKUP(CONCATENATE($AA$5,$B19,$C19),'BUN1'!$A$6:$N$124,14,FALSE),0)</f>
        <v>0</v>
      </c>
      <c r="AB19" s="66">
        <f>_xlfn.IFNA(VLOOKUP(CONCATENATE($AB$5,$B19,$C19),BAL!$A$6:$N$124,14,FALSE),0)</f>
        <v>0</v>
      </c>
      <c r="AC19" s="65">
        <f>_xlfn.IFNA(VLOOKUP(CONCATENATE($AC$5,$B19,$C19),'MR1'!$A$6:$N$135,14,FALSE),0)</f>
        <v>0</v>
      </c>
      <c r="AD19" s="65">
        <f>_xlfn.IFNA(VLOOKUP(CONCATENATE($AD$5,$B19,$C19),'CAP2'!$A$6:$O$129,14,FALSE),0)</f>
        <v>0</v>
      </c>
      <c r="AE19" s="65">
        <f>_xlfn.IFNA(VLOOKUP(CONCATENATE($AE$5,$B19,$C19),'ESP2'!$A$6:$O$129,14,FALSE),0)</f>
        <v>0</v>
      </c>
      <c r="AF19" s="65">
        <f>_xlfn.IFNA(VLOOKUP(CONCATENATE($AF$5,$B19,$C19),'BUN2'!$A$6:$N$134,14,FALSE),0)</f>
        <v>0</v>
      </c>
      <c r="AG19" s="65">
        <f>_xlfn.IFNA(VLOOKUP(CONCATENATE($AG$5,$B19,$C19),SC!$A$6:$N$135,14,FALSE),0)</f>
        <v>0</v>
      </c>
      <c r="AH19" s="65">
        <f>_xlfn.IFNA(VLOOKUP(CONCATENATE($AH$5,$B19,$C19),'OG3'!$A$6:$N$131,14,FALSE),0)</f>
        <v>0</v>
      </c>
      <c r="AI19" s="65">
        <f>_xlfn.IFNA(VLOOKUP(CONCATENATE($AI$5,$B19,$C19),'MR2'!$A$6:$N$131,14,FALSE),0)</f>
        <v>0</v>
      </c>
      <c r="AJ19" s="65">
        <f>_xlfn.IFNA(VLOOKUP(CONCATENATE($AJ$5,$B19,$C19),'BUS3'!$A$6:$N$135,14,FALSE),0)</f>
        <v>0</v>
      </c>
      <c r="AK19" s="65">
        <f>_xlfn.IFNA(VLOOKUP(CONCATENATE($AK$5,$B19,$C19),'ESP4'!$A$6:$N$135,14,FALSE),0)</f>
        <v>0</v>
      </c>
      <c r="AL19" s="66">
        <f>_xlfn.IFNA(VLOOKUP(CONCATENATE($AL$5,$B19,$C19),FEST!$A$6:$N$133,14,FALSE),0)</f>
        <v>0</v>
      </c>
      <c r="AM19" s="66">
        <f>_xlfn.IFNA(VLOOKUP(CONCATENATE($AM$5,$B19,$C19),'MR3'!$A$6:$N$133,14,FALSE),0)</f>
        <v>0</v>
      </c>
      <c r="AN19" s="66">
        <f>_xlfn.IFNA(VLOOKUP(CONCATENATE($AN$5,$B19,$C19),'BUS4'!$A$6:$N$133,14,FALSE),0)</f>
        <v>0</v>
      </c>
      <c r="AO19" s="66">
        <f>_xlfn.IFNA(VLOOKUP(CONCATENATE($AO$5,$B19,$C19),'BUS4'!$A$6:$N$250,14,FALSE),0)</f>
        <v>0</v>
      </c>
      <c r="AP19" s="398"/>
      <c r="AQ19" s="67">
        <f>_xlfn.IFNA(VLOOKUP(CONCATENATE($AQ$5,$B19,$C19),'BUS4'!$A$6:$N$135,14,FALSE),0)</f>
        <v>0</v>
      </c>
      <c r="AR19" s="35"/>
    </row>
    <row r="20" spans="1:44" x14ac:dyDescent="0.3">
      <c r="A20" s="830"/>
      <c r="B20" s="84" t="s">
        <v>280</v>
      </c>
      <c r="C20" s="22" t="s">
        <v>281</v>
      </c>
      <c r="D20" s="22"/>
      <c r="E20" s="22" t="s">
        <v>287</v>
      </c>
      <c r="F20" s="23">
        <v>45433</v>
      </c>
      <c r="G20" s="24">
        <v>12</v>
      </c>
      <c r="H20" s="192">
        <f t="shared" si="0"/>
        <v>1</v>
      </c>
      <c r="I20" s="65">
        <f t="shared" si="1"/>
        <v>7</v>
      </c>
      <c r="J20" s="65">
        <f t="shared" si="2"/>
        <v>5</v>
      </c>
      <c r="K20" s="65">
        <f>_xlfn.IFNA(VLOOKUP(CONCATENATE($K$5,$B20,$C20),'ESP1'!$A$6:$N$135,14,FALSE),0)</f>
        <v>0</v>
      </c>
      <c r="L20" s="65">
        <f>_xlfn.IFNA(VLOOKUP(CONCATENATE($L$5,$B20,$C20),'CAP1'!$A$6:$N$107,14,FALSE),0)</f>
        <v>0</v>
      </c>
      <c r="M20" s="65">
        <f>_xlfn.IFNA(VLOOKUP(CONCATENATE($M$5,$B20,$C20),WEST!$A$6:$N$95,14,FALSE),0)</f>
        <v>0</v>
      </c>
      <c r="N20" s="65">
        <f>_xlfn.IFNA(VLOOKUP(CONCATENATE($N$5,$B20,$C20),MUR!$A$6:$N$95,14,FALSE),0)</f>
        <v>0</v>
      </c>
      <c r="O20" s="65">
        <f>_xlfn.IFNA(VLOOKUP(CONCATENATE($O$5,$B20,$C20),'SER1'!$A$6:$N$131,14,FALSE),0)</f>
        <v>0</v>
      </c>
      <c r="P20" s="65">
        <f>_xlfn.IFNA(VLOOKUP(CONCATENATE($P$5,$B20,$C20),'BUS1'!$A$6:$N$110,14,FALSE),0)</f>
        <v>0</v>
      </c>
      <c r="Q20" s="65">
        <f>_xlfn.IFNA(VLOOKUP(CONCATENATE($Q$5,$B20,$C20),'OG1'!$A$6:$N$135,14,FALSE),0)</f>
        <v>0</v>
      </c>
      <c r="R20" s="65">
        <f>_xlfn.IFNA(VLOOKUP(CONCATENATE($RR$5,$B20,$C20),'DRY1'!$A$6:$N$133,14,FALSE),0)</f>
        <v>0</v>
      </c>
      <c r="S20" s="65">
        <f>_xlfn.IFNA(VLOOKUP(CONCATENATE($S$5,$B20,$C20),DARD!G22,FALSE),0)</f>
        <v>0</v>
      </c>
      <c r="T20" s="65">
        <f>_xlfn.IFNA(VLOOKUP(CONCATENATE($T$5,$B20,$C20),'HO1'!$A$6:$N$56,14,FALSE),0)</f>
        <v>0</v>
      </c>
      <c r="U20" s="65">
        <f>_xlfn.IFNA(VLOOKUP(CONCATENATE($U$5,$B20,$C20),VIR!$A$6:$N$135,14,FALSE),0)</f>
        <v>0</v>
      </c>
      <c r="V20" s="65">
        <f>_xlfn.IFNA(VLOOKUP(CONCATENATE($UW$5,$B20,$C20),'BUS2'!$A$8:$N$135,14,FALSE),0)</f>
        <v>0</v>
      </c>
      <c r="W20" s="65">
        <f>_xlfn.IFNA(VLOOKUP(CONCATENATE($W$5,$B20,$C20),BEV!$A$8:$N$135,14,FALSE),0)</f>
        <v>0</v>
      </c>
      <c r="X20" s="65">
        <f>_xlfn.IFNA(VLOOKUP(CONCATENATE($X$5,$B20,$C20),'OG2'!$A$6:$N$169,14,FALSE),0)</f>
        <v>0</v>
      </c>
      <c r="Y20" s="65">
        <f>_xlfn.IFNA(VLOOKUP(CONCATENATE($Y$5,$B20,$C20),'SER2'!$A$6:$N$133,14,FALSE),0)</f>
        <v>0</v>
      </c>
      <c r="Z20" s="65">
        <f>_xlfn.IFNA(VLOOKUP(CONCATENATE($Z$5,$B20,$C20),'DRY2'!$A$6:$N$133,14,FALSE),0)</f>
        <v>0</v>
      </c>
      <c r="AA20" s="65">
        <f>_xlfn.IFNA(VLOOKUP(CONCATENATE($AA$5,$B20,$C20),'BUN1'!$A$6:$N$124,14,FALSE),0)</f>
        <v>0</v>
      </c>
      <c r="AB20" s="66">
        <f>_xlfn.IFNA(VLOOKUP(CONCATENATE($AB$5,$B20,$C20),BAL!$A$6:$N$124,14,FALSE),0)</f>
        <v>0</v>
      </c>
      <c r="AC20" s="65">
        <f>_xlfn.IFNA(VLOOKUP(CONCATENATE($AC$5,$B20,$C20),'MR1'!$A$6:$N$135,14,FALSE),0)</f>
        <v>7</v>
      </c>
      <c r="AD20" s="65">
        <f>_xlfn.IFNA(VLOOKUP(CONCATENATE($AD$5,$B20,$C20),'CAP2'!$A$6:$O$129,14,FALSE),0)</f>
        <v>0</v>
      </c>
      <c r="AE20" s="65">
        <f>_xlfn.IFNA(VLOOKUP(CONCATENATE($AE$5,$B20,$C20),'ESP2'!$A$6:$O$129,14,FALSE),0)</f>
        <v>0</v>
      </c>
      <c r="AF20" s="65">
        <f>_xlfn.IFNA(VLOOKUP(CONCATENATE($AF$5,$B20,$C20),'BUN2'!$A$6:$N$134,14,FALSE),0)</f>
        <v>0</v>
      </c>
      <c r="AG20" s="65">
        <f>_xlfn.IFNA(VLOOKUP(CONCATENATE($AG$5,$B20,$C20),SC!$A$6:$N$135,14,FALSE),0)</f>
        <v>0</v>
      </c>
      <c r="AH20" s="65">
        <f>_xlfn.IFNA(VLOOKUP(CONCATENATE($AH$5,$B20,$C20),'OG3'!$A$6:$N$131,14,FALSE),0)</f>
        <v>0</v>
      </c>
      <c r="AI20" s="65">
        <f>_xlfn.IFNA(VLOOKUP(CONCATENATE($AI$5,$B20,$C20),'MR2'!$A$6:$N$131,14,FALSE),0)</f>
        <v>0</v>
      </c>
      <c r="AJ20" s="65">
        <f>_xlfn.IFNA(VLOOKUP(CONCATENATE($AJ$5,$B20,$C20),'BUS3'!$A$6:$N$135,14,FALSE),0)</f>
        <v>0</v>
      </c>
      <c r="AK20" s="65">
        <f>_xlfn.IFNA(VLOOKUP(CONCATENATE($AK$5,$B20,$C20),'ESP4'!$A$6:$N$135,14,FALSE),0)</f>
        <v>0</v>
      </c>
      <c r="AL20" s="66">
        <f>_xlfn.IFNA(VLOOKUP(CONCATENATE($AL$5,$B20,$C20),FEST!$A$6:$N$133,14,FALSE),0)</f>
        <v>0</v>
      </c>
      <c r="AM20" s="66">
        <f>_xlfn.IFNA(VLOOKUP(CONCATENATE($AM$5,$B20,$C20),'MR3'!$A$6:$N$133,14,FALSE),0)</f>
        <v>0</v>
      </c>
      <c r="AN20" s="66">
        <f>_xlfn.IFNA(VLOOKUP(CONCATENATE($AN$5,$B20,$C20),'BUS4'!$A$6:$N$133,14,FALSE),0)</f>
        <v>0</v>
      </c>
      <c r="AO20" s="66">
        <f>_xlfn.IFNA(VLOOKUP(CONCATENATE($AO$5,$B20,$C20),'BUS4'!$A$6:$N$250,14,FALSE),0)</f>
        <v>0</v>
      </c>
      <c r="AP20" s="398"/>
      <c r="AQ20" s="67">
        <f>_xlfn.IFNA(VLOOKUP(CONCATENATE($AQ$5,$B20,$C20),'BUS4'!$A$6:$N$135,14,FALSE),0)</f>
        <v>0</v>
      </c>
      <c r="AR20" s="35"/>
    </row>
    <row r="21" spans="1:44" x14ac:dyDescent="0.3">
      <c r="A21" s="830"/>
      <c r="B21" s="84" t="s">
        <v>352</v>
      </c>
      <c r="C21" s="22" t="s">
        <v>283</v>
      </c>
      <c r="D21" s="22"/>
      <c r="E21" s="22" t="s">
        <v>288</v>
      </c>
      <c r="F21" s="23">
        <v>45441</v>
      </c>
      <c r="G21" s="24">
        <v>12</v>
      </c>
      <c r="H21" s="192">
        <f t="shared" si="0"/>
        <v>1</v>
      </c>
      <c r="I21" s="65">
        <f t="shared" si="1"/>
        <v>7</v>
      </c>
      <c r="J21" s="65">
        <f t="shared" si="2"/>
        <v>5</v>
      </c>
      <c r="K21" s="65">
        <f>_xlfn.IFNA(VLOOKUP(CONCATENATE($K$5,$B21,$C21),'ESP1'!$A$6:$N$135,14,FALSE),0)</f>
        <v>0</v>
      </c>
      <c r="L21" s="65">
        <f>_xlfn.IFNA(VLOOKUP(CONCATENATE($L$5,$B21,$C21),'CAP1'!$A$6:$N$107,14,FALSE),0)</f>
        <v>0</v>
      </c>
      <c r="M21" s="65">
        <f>_xlfn.IFNA(VLOOKUP(CONCATENATE($M$5,$B21,$C21),WEST!$A$6:$N$95,14,FALSE),0)</f>
        <v>0</v>
      </c>
      <c r="N21" s="65">
        <f>_xlfn.IFNA(VLOOKUP(CONCATENATE($N$5,$B21,$C21),MUR!$A$6:$N$95,14,FALSE),0)</f>
        <v>0</v>
      </c>
      <c r="O21" s="65">
        <f>_xlfn.IFNA(VLOOKUP(CONCATENATE($O$5,$B21,$C21),'SER1'!$A$6:$N$131,14,FALSE),0)</f>
        <v>0</v>
      </c>
      <c r="P21" s="65">
        <f>_xlfn.IFNA(VLOOKUP(CONCATENATE($P$5,$B21,$C21),'BUS1'!$A$6:$N$110,14,FALSE),0)</f>
        <v>0</v>
      </c>
      <c r="Q21" s="65">
        <f>_xlfn.IFNA(VLOOKUP(CONCATENATE($Q$5,$B21,$C21),'OG1'!$A$6:$N$135,14,FALSE),0)</f>
        <v>0</v>
      </c>
      <c r="R21" s="65">
        <f>_xlfn.IFNA(VLOOKUP(CONCATENATE($RR$5,$B21,$C21),'DRY1'!$A$6:$N$133,14,FALSE),0)</f>
        <v>0</v>
      </c>
      <c r="S21" s="65">
        <f>_xlfn.IFNA(VLOOKUP(CONCATENATE($S$5,$B21,$C21),DARD!G23,FALSE),0)</f>
        <v>0</v>
      </c>
      <c r="T21" s="65">
        <f>_xlfn.IFNA(VLOOKUP(CONCATENATE($T$5,$B21,$C21),'HO1'!$A$6:$N$56,14,FALSE),0)</f>
        <v>0</v>
      </c>
      <c r="U21" s="65">
        <f>_xlfn.IFNA(VLOOKUP(CONCATENATE($U$5,$B21,$C21),VIR!$A$6:$N$135,14,FALSE),0)</f>
        <v>0</v>
      </c>
      <c r="V21" s="65">
        <f>_xlfn.IFNA(VLOOKUP(CONCATENATE($UW$5,$B21,$C21),'BUS2'!$A$8:$N$135,14,FALSE),0)</f>
        <v>0</v>
      </c>
      <c r="W21" s="65">
        <f>_xlfn.IFNA(VLOOKUP(CONCATENATE($W$5,$B21,$C21),BEV!$A$8:$N$135,14,FALSE),0)</f>
        <v>0</v>
      </c>
      <c r="X21" s="65">
        <f>_xlfn.IFNA(VLOOKUP(CONCATENATE($X$5,$B21,$C21),'OG2'!$A$6:$N$169,14,FALSE),0)</f>
        <v>0</v>
      </c>
      <c r="Y21" s="65">
        <f>_xlfn.IFNA(VLOOKUP(CONCATENATE($Y$5,$B21,$C21),'SER2'!$A$6:$N$133,14,FALSE),0)</f>
        <v>0</v>
      </c>
      <c r="Z21" s="65">
        <f>_xlfn.IFNA(VLOOKUP(CONCATENATE($Z$5,$B21,$C21),'DRY2'!$A$6:$N$133,14,FALSE),0)</f>
        <v>0</v>
      </c>
      <c r="AA21" s="65">
        <f>_xlfn.IFNA(VLOOKUP(CONCATENATE($AA$5,$B21,$C21),'BUN1'!$A$6:$N$124,14,FALSE),0)</f>
        <v>0</v>
      </c>
      <c r="AB21" s="66">
        <f>_xlfn.IFNA(VLOOKUP(CONCATENATE($AB$5,$B21,$C21),BAL!$A$6:$N$124,14,FALSE),0)</f>
        <v>0</v>
      </c>
      <c r="AC21" s="65">
        <f>_xlfn.IFNA(VLOOKUP(CONCATENATE($AC$5,$B21,$C21),'MR1'!$A$6:$N$135,14,FALSE),0)</f>
        <v>0</v>
      </c>
      <c r="AD21" s="65">
        <f>_xlfn.IFNA(VLOOKUP(CONCATENATE($AD$5,$B21,$C21),'CAP2'!$A$6:$O$129,14,FALSE),0)</f>
        <v>0</v>
      </c>
      <c r="AE21" s="65">
        <f>_xlfn.IFNA(VLOOKUP(CONCATENATE($AE$5,$B21,$C21),'ESP2'!$A$6:$O$129,14,FALSE),0)</f>
        <v>7</v>
      </c>
      <c r="AF21" s="65">
        <f>_xlfn.IFNA(VLOOKUP(CONCATENATE($AF$5,$B21,$C21),'BUN2'!$A$6:$N$134,14,FALSE),0)</f>
        <v>0</v>
      </c>
      <c r="AG21" s="65">
        <f>_xlfn.IFNA(VLOOKUP(CONCATENATE($AG$5,$B21,$C21),SC!$A$6:$N$135,14,FALSE),0)</f>
        <v>0</v>
      </c>
      <c r="AH21" s="65">
        <f>_xlfn.IFNA(VLOOKUP(CONCATENATE($AH$5,$B21,$C21),'OG3'!$A$6:$N$131,14,FALSE),0)</f>
        <v>0</v>
      </c>
      <c r="AI21" s="65">
        <f>_xlfn.IFNA(VLOOKUP(CONCATENATE($AI$5,$B21,$C21),'MR2'!$A$6:$N$131,14,FALSE),0)</f>
        <v>0</v>
      </c>
      <c r="AJ21" s="65">
        <f>_xlfn.IFNA(VLOOKUP(CONCATENATE($AJ$5,$B21,$C21),'BUS3'!$A$6:$N$135,14,FALSE),0)</f>
        <v>0</v>
      </c>
      <c r="AK21" s="65">
        <f>_xlfn.IFNA(VLOOKUP(CONCATENATE($AK$5,$B21,$C21),'ESP4'!$A$6:$N$135,14,FALSE),0)</f>
        <v>0</v>
      </c>
      <c r="AL21" s="66">
        <f>_xlfn.IFNA(VLOOKUP(CONCATENATE($AL$5,$B21,$C21),FEST!$A$6:$N$133,14,FALSE),0)</f>
        <v>0</v>
      </c>
      <c r="AM21" s="66">
        <f>_xlfn.IFNA(VLOOKUP(CONCATENATE($AM$5,$B21,$C21),'MR3'!$A$6:$N$133,14,FALSE),0)</f>
        <v>0</v>
      </c>
      <c r="AN21" s="66">
        <f>_xlfn.IFNA(VLOOKUP(CONCATENATE($AN$5,$B21,$C21),'BUS4'!$A$6:$N$133,14,FALSE),0)</f>
        <v>0</v>
      </c>
      <c r="AO21" s="66">
        <f>_xlfn.IFNA(VLOOKUP(CONCATENATE($AO$5,$B21,$C21),'BUS4'!$A$6:$N$250,14,FALSE),0)</f>
        <v>0</v>
      </c>
      <c r="AP21" s="398"/>
      <c r="AQ21" s="67">
        <f>_xlfn.IFNA(VLOOKUP(CONCATENATE($AQ$5,$B21,$C21),'BUS4'!$A$6:$N$135,14,FALSE),0)</f>
        <v>0</v>
      </c>
      <c r="AR21" s="35"/>
    </row>
    <row r="22" spans="1:44" x14ac:dyDescent="0.3">
      <c r="A22" s="830"/>
      <c r="B22" s="84" t="s">
        <v>352</v>
      </c>
      <c r="C22" s="22" t="s">
        <v>353</v>
      </c>
      <c r="D22" s="22"/>
      <c r="E22" s="22" t="s">
        <v>288</v>
      </c>
      <c r="F22" s="23">
        <v>45441</v>
      </c>
      <c r="G22" s="24">
        <v>12</v>
      </c>
      <c r="H22" s="192">
        <f t="shared" si="0"/>
        <v>0</v>
      </c>
      <c r="I22" s="65">
        <f t="shared" si="1"/>
        <v>0</v>
      </c>
      <c r="J22" s="65">
        <f t="shared" si="2"/>
        <v>15</v>
      </c>
      <c r="K22" s="65">
        <f>_xlfn.IFNA(VLOOKUP(CONCATENATE($K$5,$B22,$C22),'ESP1'!$A$6:$N$135,14,FALSE),0)</f>
        <v>0</v>
      </c>
      <c r="L22" s="65">
        <f>_xlfn.IFNA(VLOOKUP(CONCATENATE($L$5,$B22,$C22),'CAP1'!$A$6:$N$107,14,FALSE),0)</f>
        <v>0</v>
      </c>
      <c r="M22" s="65">
        <f>_xlfn.IFNA(VLOOKUP(CONCATENATE($M$5,$B22,$C22),WEST!$A$6:$N$95,14,FALSE),0)</f>
        <v>0</v>
      </c>
      <c r="N22" s="65">
        <f>_xlfn.IFNA(VLOOKUP(CONCATENATE($N$5,$B22,$C22),MUR!$A$6:$N$95,14,FALSE),0)</f>
        <v>0</v>
      </c>
      <c r="O22" s="65">
        <f>_xlfn.IFNA(VLOOKUP(CONCATENATE($O$5,$B22,$C22),'SER1'!$A$6:$N$131,14,FALSE),0)</f>
        <v>0</v>
      </c>
      <c r="P22" s="65">
        <f>_xlfn.IFNA(VLOOKUP(CONCATENATE($P$5,$B22,$C22),'BUS1'!$A$6:$N$110,14,FALSE),0)</f>
        <v>0</v>
      </c>
      <c r="Q22" s="65">
        <f>_xlfn.IFNA(VLOOKUP(CONCATENATE($Q$5,$B22,$C22),'OG1'!$A$6:$N$135,14,FALSE),0)</f>
        <v>0</v>
      </c>
      <c r="R22" s="65">
        <f>_xlfn.IFNA(VLOOKUP(CONCATENATE($RR$5,$B22,$C22),'DRY1'!$A$6:$N$133,14,FALSE),0)</f>
        <v>0</v>
      </c>
      <c r="S22" s="65">
        <f>_xlfn.IFNA(VLOOKUP(CONCATENATE($S$5,$B22,$C22),DARD!G24,FALSE),0)</f>
        <v>0</v>
      </c>
      <c r="T22" s="65">
        <f>_xlfn.IFNA(VLOOKUP(CONCATENATE($T$5,$B22,$C22),'HO1'!$A$6:$N$56,14,FALSE),0)</f>
        <v>0</v>
      </c>
      <c r="U22" s="65">
        <f>_xlfn.IFNA(VLOOKUP(CONCATENATE($U$5,$B22,$C22),VIR!$A$6:$N$135,14,FALSE),0)</f>
        <v>0</v>
      </c>
      <c r="V22" s="65">
        <f>_xlfn.IFNA(VLOOKUP(CONCATENATE($UW$5,$B22,$C22),'BUS2'!$A$8:$N$135,14,FALSE),0)</f>
        <v>0</v>
      </c>
      <c r="W22" s="65">
        <f>_xlfn.IFNA(VLOOKUP(CONCATENATE($W$5,$B22,$C22),BEV!$A$8:$N$135,14,FALSE),0)</f>
        <v>0</v>
      </c>
      <c r="X22" s="65">
        <f>_xlfn.IFNA(VLOOKUP(CONCATENATE($X$5,$B22,$C22),'OG2'!$A$6:$N$169,14,FALSE),0)</f>
        <v>0</v>
      </c>
      <c r="Y22" s="65">
        <f>_xlfn.IFNA(VLOOKUP(CONCATENATE($Y$5,$B22,$C22),'SER2'!$A$6:$N$133,14,FALSE),0)</f>
        <v>0</v>
      </c>
      <c r="Z22" s="65">
        <f>_xlfn.IFNA(VLOOKUP(CONCATENATE($Z$5,$B22,$C22),'DRY2'!$A$6:$N$133,14,FALSE),0)</f>
        <v>0</v>
      </c>
      <c r="AA22" s="65">
        <f>_xlfn.IFNA(VLOOKUP(CONCATENATE($AA$5,$B22,$C22),'BUN1'!$A$6:$N$124,14,FALSE),0)</f>
        <v>0</v>
      </c>
      <c r="AB22" s="66">
        <f>_xlfn.IFNA(VLOOKUP(CONCATENATE($AB$5,$B22,$C22),BAL!$A$6:$N$124,14,FALSE),0)</f>
        <v>0</v>
      </c>
      <c r="AC22" s="65">
        <f>_xlfn.IFNA(VLOOKUP(CONCATENATE($AC$5,$B22,$C22),'MR1'!$A$6:$N$135,14,FALSE),0)</f>
        <v>0</v>
      </c>
      <c r="AD22" s="65">
        <f>_xlfn.IFNA(VLOOKUP(CONCATENATE($AD$5,$B22,$C22),'CAP2'!$A$6:$O$129,14,FALSE),0)</f>
        <v>0</v>
      </c>
      <c r="AE22" s="65">
        <f>_xlfn.IFNA(VLOOKUP(CONCATENATE($AE$5,$B22,$C22),'ESP2'!$A$6:$O$129,14,FALSE),0)</f>
        <v>0</v>
      </c>
      <c r="AF22" s="65">
        <f>_xlfn.IFNA(VLOOKUP(CONCATENATE($AF$5,$B22,$C22),'BUN2'!$A$6:$N$134,14,FALSE),0)</f>
        <v>0</v>
      </c>
      <c r="AG22" s="65">
        <f>_xlfn.IFNA(VLOOKUP(CONCATENATE($AG$5,$B22,$C22),SC!$A$6:$N$135,14,FALSE),0)</f>
        <v>0</v>
      </c>
      <c r="AH22" s="65">
        <f>_xlfn.IFNA(VLOOKUP(CONCATENATE($AH$5,$B22,$C22),'OG3'!$A$6:$N$131,14,FALSE),0)</f>
        <v>0</v>
      </c>
      <c r="AI22" s="65">
        <f>_xlfn.IFNA(VLOOKUP(CONCATENATE($AI$5,$B22,$C22),'MR2'!$A$6:$N$131,14,FALSE),0)</f>
        <v>0</v>
      </c>
      <c r="AJ22" s="65">
        <f>_xlfn.IFNA(VLOOKUP(CONCATENATE($AJ$5,$B22,$C22),'BUS3'!$A$6:$N$135,14,FALSE),0)</f>
        <v>0</v>
      </c>
      <c r="AK22" s="65">
        <f>_xlfn.IFNA(VLOOKUP(CONCATENATE($AK$5,$B22,$C22),'ESP4'!$A$6:$N$135,14,FALSE),0)</f>
        <v>0</v>
      </c>
      <c r="AL22" s="66">
        <f>_xlfn.IFNA(VLOOKUP(CONCATENATE($AL$5,$B22,$C22),FEST!$A$6:$N$133,14,FALSE),0)</f>
        <v>0</v>
      </c>
      <c r="AM22" s="66">
        <f>_xlfn.IFNA(VLOOKUP(CONCATENATE($AM$5,$B22,$C22),'MR3'!$A$6:$N$133,14,FALSE),0)</f>
        <v>0</v>
      </c>
      <c r="AN22" s="66">
        <f>_xlfn.IFNA(VLOOKUP(CONCATENATE($AN$5,$B22,$C22),'BUS4'!$A$6:$N$133,14,FALSE),0)</f>
        <v>0</v>
      </c>
      <c r="AO22" s="66">
        <f>_xlfn.IFNA(VLOOKUP(CONCATENATE($AO$5,$B22,$C22),'BUS4'!$A$6:$N$250,14,FALSE),0)</f>
        <v>0</v>
      </c>
      <c r="AP22" s="398"/>
      <c r="AQ22" s="67">
        <f>_xlfn.IFNA(VLOOKUP(CONCATENATE($AQ$5,$B22,$C22),'BUS4'!$A$6:$N$135,14,FALSE),0)</f>
        <v>0</v>
      </c>
      <c r="AR22" s="63"/>
    </row>
    <row r="23" spans="1:44" x14ac:dyDescent="0.3">
      <c r="A23" s="830"/>
      <c r="B23" s="84" t="s">
        <v>350</v>
      </c>
      <c r="C23" s="22" t="s">
        <v>351</v>
      </c>
      <c r="D23" s="22"/>
      <c r="E23" s="22" t="s">
        <v>200</v>
      </c>
      <c r="F23" s="23">
        <v>45425</v>
      </c>
      <c r="G23" s="24">
        <v>13</v>
      </c>
      <c r="H23" s="192">
        <f t="shared" si="0"/>
        <v>4</v>
      </c>
      <c r="I23" s="65">
        <f t="shared" si="1"/>
        <v>16</v>
      </c>
      <c r="J23" s="65">
        <f t="shared" si="2"/>
        <v>2</v>
      </c>
      <c r="K23" s="65">
        <f>_xlfn.IFNA(VLOOKUP(CONCATENATE($K$5,$B23,$C23),'ESP1'!$A$6:$N$135,14,FALSE),0)</f>
        <v>6</v>
      </c>
      <c r="L23" s="65">
        <f>_xlfn.IFNA(VLOOKUP(CONCATENATE($L$5,$B23,$C23),'CAP1'!$A$6:$N$107,14,FALSE),0)</f>
        <v>0</v>
      </c>
      <c r="M23" s="65">
        <f>_xlfn.IFNA(VLOOKUP(CONCATENATE($M$5,$B23,$C23),WEST!$A$6:$N$95,14,FALSE),0)</f>
        <v>0</v>
      </c>
      <c r="N23" s="65">
        <f>_xlfn.IFNA(VLOOKUP(CONCATENATE($N$5,$B23,$C23),MUR!$A$6:$N$95,14,FALSE),0)</f>
        <v>1</v>
      </c>
      <c r="O23" s="65">
        <f>_xlfn.IFNA(VLOOKUP(CONCATENATE($O$5,$B23,$C23),'SER1'!$A$6:$N$131,14,FALSE),0)</f>
        <v>0</v>
      </c>
      <c r="P23" s="65">
        <f>_xlfn.IFNA(VLOOKUP(CONCATENATE($P$5,$B23,$C23),'BUS1'!$A$6:$N$110,14,FALSE),0)</f>
        <v>0</v>
      </c>
      <c r="Q23" s="65">
        <f>_xlfn.IFNA(VLOOKUP(CONCATENATE($Q$5,$B23,$C23),'OG1'!$A$6:$N$135,14,FALSE),0)</f>
        <v>6</v>
      </c>
      <c r="R23" s="65">
        <f>_xlfn.IFNA(VLOOKUP(CONCATENATE($RR$5,$B23,$C23),'DRY1'!$A$6:$N$133,14,FALSE),0)</f>
        <v>0</v>
      </c>
      <c r="S23" s="65">
        <f>_xlfn.IFNA(VLOOKUP(CONCATENATE($S$5,$B23,$C23),DARD!G25,FALSE),0)</f>
        <v>0</v>
      </c>
      <c r="T23" s="65">
        <f>_xlfn.IFNA(VLOOKUP(CONCATENATE($T$5,$B23,$C23),'HO1'!$A$6:$N$56,14,FALSE),0)</f>
        <v>0</v>
      </c>
      <c r="U23" s="65">
        <f>_xlfn.IFNA(VLOOKUP(CONCATENATE($U$5,$B23,$C23),VIR!$A$6:$N$135,14,FALSE),0)</f>
        <v>0</v>
      </c>
      <c r="V23" s="65">
        <f>_xlfn.IFNA(VLOOKUP(CONCATENATE($UW$5,$B23,$C23),'BUS2'!$A$8:$N$135,14,FALSE),0)</f>
        <v>0</v>
      </c>
      <c r="W23" s="65">
        <f>_xlfn.IFNA(VLOOKUP(CONCATENATE($W$5,$B23,$C23),BEV!$A$8:$N$135,14,FALSE),0)</f>
        <v>0</v>
      </c>
      <c r="X23" s="65">
        <f>_xlfn.IFNA(VLOOKUP(CONCATENATE($X$5,$B23,$C23),'OG2'!$A$6:$N$169,14,FALSE),0)</f>
        <v>0</v>
      </c>
      <c r="Y23" s="65">
        <f>_xlfn.IFNA(VLOOKUP(CONCATENATE($Y$5,$B23,$C23),'SER2'!$A$6:$N$133,14,FALSE),0)</f>
        <v>3</v>
      </c>
      <c r="Z23" s="65">
        <f>_xlfn.IFNA(VLOOKUP(CONCATENATE($Z$5,$B23,$C23),'DRY2'!$A$6:$N$133,14,FALSE),0)</f>
        <v>0</v>
      </c>
      <c r="AA23" s="65">
        <f>_xlfn.IFNA(VLOOKUP(CONCATENATE($AA$5,$B23,$C23),'BUN1'!$A$6:$N$124,14,FALSE),0)</f>
        <v>0</v>
      </c>
      <c r="AB23" s="66">
        <f>_xlfn.IFNA(VLOOKUP(CONCATENATE($AB$5,$B23,$C23),BAL!$A$6:$N$124,14,FALSE),0)</f>
        <v>0</v>
      </c>
      <c r="AC23" s="65">
        <f>_xlfn.IFNA(VLOOKUP(CONCATENATE($AC$5,$B23,$C23),'MR1'!$A$6:$N$135,14,FALSE),0)</f>
        <v>0</v>
      </c>
      <c r="AD23" s="65">
        <f>_xlfn.IFNA(VLOOKUP(CONCATENATE($AD$5,$B23,$C23),'CAP2'!$A$6:$O$129,14,FALSE),0)</f>
        <v>0</v>
      </c>
      <c r="AE23" s="65">
        <f>_xlfn.IFNA(VLOOKUP(CONCATENATE($AE$5,$B23,$C23),'ESP2'!$A$6:$O$129,14,FALSE),0)</f>
        <v>0</v>
      </c>
      <c r="AF23" s="65">
        <f>_xlfn.IFNA(VLOOKUP(CONCATENATE($AF$5,$B23,$C23),'BUN2'!$A$6:$N$134,14,FALSE),0)</f>
        <v>0</v>
      </c>
      <c r="AG23" s="65">
        <f>_xlfn.IFNA(VLOOKUP(CONCATENATE($AG$5,$B23,$C23),SC!$A$6:$N$135,14,FALSE),0)</f>
        <v>0</v>
      </c>
      <c r="AH23" s="65">
        <f>_xlfn.IFNA(VLOOKUP(CONCATENATE($AH$5,$B23,$C23),'OG3'!$A$6:$N$131,14,FALSE),0)</f>
        <v>0</v>
      </c>
      <c r="AI23" s="65">
        <f>_xlfn.IFNA(VLOOKUP(CONCATENATE($AI$5,$B23,$C23),'MR2'!$A$6:$N$131,14,FALSE),0)</f>
        <v>0</v>
      </c>
      <c r="AJ23" s="65">
        <f>_xlfn.IFNA(VLOOKUP(CONCATENATE($AJ$5,$B23,$C23),'BUS3'!$A$6:$N$135,14,FALSE),0)</f>
        <v>0</v>
      </c>
      <c r="AK23" s="65">
        <f>_xlfn.IFNA(VLOOKUP(CONCATENATE($AK$5,$B23,$C23),'ESP4'!$A$6:$N$135,14,FALSE),0)</f>
        <v>0</v>
      </c>
      <c r="AL23" s="66">
        <f>_xlfn.IFNA(VLOOKUP(CONCATENATE($AL$5,$B23,$C23),FEST!$A$6:$N$133,14,FALSE),0)</f>
        <v>0</v>
      </c>
      <c r="AM23" s="66">
        <f>_xlfn.IFNA(VLOOKUP(CONCATENATE($AM$5,$B23,$C23),'MR3'!$A$6:$N$133,14,FALSE),0)</f>
        <v>0</v>
      </c>
      <c r="AN23" s="66">
        <f>_xlfn.IFNA(VLOOKUP(CONCATENATE($AN$5,$B23,$C23),'BUS4'!$A$6:$N$133,14,FALSE),0)</f>
        <v>0</v>
      </c>
      <c r="AO23" s="66">
        <f>_xlfn.IFNA(VLOOKUP(CONCATENATE($AO$5,$B23,$C23),'BUS4'!$A$6:$N$250,14,FALSE),0)</f>
        <v>0</v>
      </c>
      <c r="AP23" s="398"/>
      <c r="AQ23" s="67">
        <f>_xlfn.IFNA(VLOOKUP(CONCATENATE($AQ$5,$B23,$C23),'BUS4'!$A$6:$N$135,14,FALSE),0)</f>
        <v>0</v>
      </c>
      <c r="AR23" s="63"/>
    </row>
    <row r="24" spans="1:44" x14ac:dyDescent="0.3">
      <c r="A24" s="830"/>
      <c r="B24" s="84" t="s">
        <v>507</v>
      </c>
      <c r="C24" s="22" t="s">
        <v>594</v>
      </c>
      <c r="D24" s="22"/>
      <c r="E24" s="22" t="s">
        <v>198</v>
      </c>
      <c r="F24" s="23">
        <v>45467</v>
      </c>
      <c r="G24" s="24">
        <v>13</v>
      </c>
      <c r="H24" s="192">
        <f t="shared" si="0"/>
        <v>1</v>
      </c>
      <c r="I24" s="65">
        <f t="shared" si="1"/>
        <v>7</v>
      </c>
      <c r="J24" s="65">
        <f t="shared" si="2"/>
        <v>5</v>
      </c>
      <c r="K24" s="65">
        <f>_xlfn.IFNA(VLOOKUP(CONCATENATE($K$5,$B24,$C24),'ESP1'!$A$6:$N$135,14,FALSE),0)</f>
        <v>0</v>
      </c>
      <c r="L24" s="65">
        <f>_xlfn.IFNA(VLOOKUP(CONCATENATE($L$5,$B24,$C24),'CAP1'!$A$6:$N$107,14,FALSE),0)</f>
        <v>0</v>
      </c>
      <c r="M24" s="65">
        <f>_xlfn.IFNA(VLOOKUP(CONCATENATE($M$5,$B24,$C24),WEST!$A$6:$N$95,14,FALSE),0)</f>
        <v>0</v>
      </c>
      <c r="N24" s="65">
        <f>_xlfn.IFNA(VLOOKUP(CONCATENATE($N$5,$B24,$C24),MUR!$A$6:$N$95,14,FALSE),0)</f>
        <v>0</v>
      </c>
      <c r="O24" s="65">
        <f>_xlfn.IFNA(VLOOKUP(CONCATENATE($O$5,$B24,$C24),'SER1'!$A$6:$N$131,14,FALSE),0)</f>
        <v>0</v>
      </c>
      <c r="P24" s="65">
        <f>_xlfn.IFNA(VLOOKUP(CONCATENATE($P$5,$B24,$C24),'BUS1'!$A$6:$N$110,14,FALSE),0)</f>
        <v>7</v>
      </c>
      <c r="Q24" s="65">
        <f>_xlfn.IFNA(VLOOKUP(CONCATENATE($Q$5,$B24,$C24),'OG1'!$A$6:$N$135,14,FALSE),0)</f>
        <v>0</v>
      </c>
      <c r="R24" s="65">
        <f>_xlfn.IFNA(VLOOKUP(CONCATENATE($RR$5,$B24,$C24),'DRY1'!$A$6:$N$133,14,FALSE),0)</f>
        <v>0</v>
      </c>
      <c r="S24" s="65">
        <f>_xlfn.IFNA(VLOOKUP(CONCATENATE($S$5,$B24,$C24),DARD!G26,FALSE),0)</f>
        <v>0</v>
      </c>
      <c r="T24" s="65">
        <f>_xlfn.IFNA(VLOOKUP(CONCATENATE($T$5,$B24,$C24),'HO1'!$A$6:$N$56,14,FALSE),0)</f>
        <v>0</v>
      </c>
      <c r="U24" s="65">
        <f>_xlfn.IFNA(VLOOKUP(CONCATENATE($U$5,$B24,$C24),VIR!$A$6:$N$135,14,FALSE),0)</f>
        <v>0</v>
      </c>
      <c r="V24" s="65">
        <f>_xlfn.IFNA(VLOOKUP(CONCATENATE($UW$5,$B24,$C24),'BUS2'!$A$8:$N$135,14,FALSE),0)</f>
        <v>0</v>
      </c>
      <c r="W24" s="65">
        <f>_xlfn.IFNA(VLOOKUP(CONCATENATE($W$5,$B24,$C24),BEV!$A$8:$N$135,14,FALSE),0)</f>
        <v>0</v>
      </c>
      <c r="X24" s="65">
        <f>_xlfn.IFNA(VLOOKUP(CONCATENATE($X$5,$B24,$C24),'OG2'!$A$6:$N$169,14,FALSE),0)</f>
        <v>0</v>
      </c>
      <c r="Y24" s="65">
        <f>_xlfn.IFNA(VLOOKUP(CONCATENATE($Y$5,$B24,$C24),'SER2'!$A$6:$N$133,14,FALSE),0)</f>
        <v>0</v>
      </c>
      <c r="Z24" s="65">
        <f>_xlfn.IFNA(VLOOKUP(CONCATENATE($Z$5,$B24,$C24),'DRY2'!$A$6:$N$133,14,FALSE),0)</f>
        <v>0</v>
      </c>
      <c r="AA24" s="65">
        <f>_xlfn.IFNA(VLOOKUP(CONCATENATE($AA$5,$B24,$C24),'BUN1'!$A$6:$N$124,14,FALSE),0)</f>
        <v>0</v>
      </c>
      <c r="AB24" s="66">
        <f>_xlfn.IFNA(VLOOKUP(CONCATENATE($AB$5,$B24,$C24),BAL!$A$6:$N$124,14,FALSE),0)</f>
        <v>0</v>
      </c>
      <c r="AC24" s="65">
        <f>_xlfn.IFNA(VLOOKUP(CONCATENATE($AC$5,$B24,$C24),'MR1'!$A$6:$N$135,14,FALSE),0)</f>
        <v>0</v>
      </c>
      <c r="AD24" s="65">
        <f>_xlfn.IFNA(VLOOKUP(CONCATENATE($AD$5,$B24,$C24),'CAP2'!$A$6:$O$129,14,FALSE),0)</f>
        <v>0</v>
      </c>
      <c r="AE24" s="65">
        <f>_xlfn.IFNA(VLOOKUP(CONCATENATE($AE$5,$B24,$C24),'ESP2'!$A$6:$O$129,14,FALSE),0)</f>
        <v>0</v>
      </c>
      <c r="AF24" s="65">
        <f>_xlfn.IFNA(VLOOKUP(CONCATENATE($AF$5,$B24,$C24),'BUN2'!$A$6:$N$134,14,FALSE),0)</f>
        <v>0</v>
      </c>
      <c r="AG24" s="65">
        <f>_xlfn.IFNA(VLOOKUP(CONCATENATE($AG$5,$B24,$C24),SC!$A$6:$N$135,14,FALSE),0)</f>
        <v>0</v>
      </c>
      <c r="AH24" s="65">
        <f>_xlfn.IFNA(VLOOKUP(CONCATENATE($AH$5,$B24,$C24),'OG3'!$A$6:$N$131,14,FALSE),0)</f>
        <v>0</v>
      </c>
      <c r="AI24" s="65">
        <f>_xlfn.IFNA(VLOOKUP(CONCATENATE($AI$5,$B24,$C24),'MR2'!$A$6:$N$131,14,FALSE),0)</f>
        <v>0</v>
      </c>
      <c r="AJ24" s="65">
        <f>_xlfn.IFNA(VLOOKUP(CONCATENATE($AJ$5,$B24,$C24),'BUS3'!$A$6:$N$135,14,FALSE),0)</f>
        <v>0</v>
      </c>
      <c r="AK24" s="65">
        <f>_xlfn.IFNA(VLOOKUP(CONCATENATE($AK$5,$B24,$C24),'ESP4'!$A$6:$N$135,14,FALSE),0)</f>
        <v>0</v>
      </c>
      <c r="AL24" s="66">
        <f>_xlfn.IFNA(VLOOKUP(CONCATENATE($AL$5,$B24,$C24),FEST!$A$6:$N$133,14,FALSE),0)</f>
        <v>0</v>
      </c>
      <c r="AM24" s="66">
        <f>_xlfn.IFNA(VLOOKUP(CONCATENATE($AM$5,$B24,$C24),'MR3'!$A$6:$N$133,14,FALSE),0)</f>
        <v>0</v>
      </c>
      <c r="AN24" s="66">
        <f>_xlfn.IFNA(VLOOKUP(CONCATENATE($AN$5,$B24,$C24),'BUS4'!$A$6:$N$133,14,FALSE),0)</f>
        <v>0</v>
      </c>
      <c r="AO24" s="66">
        <f>_xlfn.IFNA(VLOOKUP(CONCATENATE($AO$5,$B24,$C24),'BUS4'!$A$6:$N$250,14,FALSE),0)</f>
        <v>0</v>
      </c>
      <c r="AP24" s="398"/>
      <c r="AQ24" s="67">
        <f>_xlfn.IFNA(VLOOKUP(CONCATENATE($AQ$5,$B24,$C24),'BUS4'!$A$6:$N$135,14,FALSE),0)</f>
        <v>0</v>
      </c>
      <c r="AR24" s="35"/>
    </row>
    <row r="25" spans="1:44" x14ac:dyDescent="0.3">
      <c r="A25" s="830"/>
      <c r="B25" s="84" t="s">
        <v>606</v>
      </c>
      <c r="C25" s="22" t="s">
        <v>607</v>
      </c>
      <c r="D25" s="22"/>
      <c r="E25" s="22" t="s">
        <v>288</v>
      </c>
      <c r="F25" s="23">
        <v>45481</v>
      </c>
      <c r="G25" s="24">
        <v>13</v>
      </c>
      <c r="H25" s="192">
        <f t="shared" si="0"/>
        <v>1</v>
      </c>
      <c r="I25" s="64">
        <f t="shared" si="1"/>
        <v>5</v>
      </c>
      <c r="J25" s="65">
        <f t="shared" si="2"/>
        <v>14</v>
      </c>
      <c r="K25" s="65">
        <f>_xlfn.IFNA(VLOOKUP(CONCATENATE($K$5,$B25,$C25),'ESP1'!$A$6:$N$135,14,FALSE),0)</f>
        <v>0</v>
      </c>
      <c r="L25" s="65">
        <f>_xlfn.IFNA(VLOOKUP(CONCATENATE($L$5,$B25,$C25),'CAP1'!$A$6:$N$107,14,FALSE),0)</f>
        <v>0</v>
      </c>
      <c r="M25" s="65">
        <f>_xlfn.IFNA(VLOOKUP(CONCATENATE($M$5,$B25,$C25),WEST!$A$6:$N$95,14,FALSE),0)</f>
        <v>0</v>
      </c>
      <c r="N25" s="65">
        <f>_xlfn.IFNA(VLOOKUP(CONCATENATE($N$5,$B25,$C25),MUR!$A$6:$N$95,14,FALSE),0)</f>
        <v>0</v>
      </c>
      <c r="O25" s="65">
        <f>_xlfn.IFNA(VLOOKUP(CONCATENATE($O$5,$B25,$C25),'SER1'!$A$6:$N$131,14,FALSE),0)</f>
        <v>0</v>
      </c>
      <c r="P25" s="65">
        <f>_xlfn.IFNA(VLOOKUP(CONCATENATE($P$5,$B25,$C25),'BUS1'!$A$6:$N$110,14,FALSE),0)</f>
        <v>0</v>
      </c>
      <c r="Q25" s="65">
        <f>_xlfn.IFNA(VLOOKUP(CONCATENATE($Q$5,$B25,$C25),'OG1'!$A$6:$N$135,14,FALSE),0)</f>
        <v>0</v>
      </c>
      <c r="R25" s="65">
        <f>_xlfn.IFNA(VLOOKUP(CONCATENATE($RR$5,$B25,$C25),'DRY1'!$A$6:$N$133,14,FALSE),0)</f>
        <v>0</v>
      </c>
      <c r="S25" s="65">
        <f>_xlfn.IFNA(VLOOKUP(CONCATENATE($S$5,$B25,$C25),DARD!G27,FALSE),0)</f>
        <v>0</v>
      </c>
      <c r="T25" s="65">
        <f>_xlfn.IFNA(VLOOKUP(CONCATENATE($T$5,$B25,$C25),'HO1'!$A$6:$N$56,14,FALSE),0)</f>
        <v>0</v>
      </c>
      <c r="U25" s="65">
        <f>_xlfn.IFNA(VLOOKUP(CONCATENATE($U$5,$B25,$C25),VIR!$A$6:$N$135,14,FALSE),0)</f>
        <v>0</v>
      </c>
      <c r="V25" s="65">
        <f>_xlfn.IFNA(VLOOKUP(CONCATENATE($UW$5,$B25,$C25),'BUS2'!$A$8:$N$135,14,FALSE),0)</f>
        <v>0</v>
      </c>
      <c r="W25" s="65">
        <f>_xlfn.IFNA(VLOOKUP(CONCATENATE($W$5,$B25,$C25),BEV!$A$8:$N$135,14,FALSE),0)</f>
        <v>0</v>
      </c>
      <c r="X25" s="65">
        <f>_xlfn.IFNA(VLOOKUP(CONCATENATE($X$5,$B25,$C25),'OG2'!$A$6:$N$169,14,FALSE),0)</f>
        <v>0</v>
      </c>
      <c r="Y25" s="65">
        <f>_xlfn.IFNA(VLOOKUP(CONCATENATE($Y$5,$B25,$C25),'SER2'!$A$6:$N$133,14,FALSE),0)</f>
        <v>0</v>
      </c>
      <c r="Z25" s="65">
        <f>_xlfn.IFNA(VLOOKUP(CONCATENATE($Z$5,$B25,$C25),'DRY2'!$A$6:$N$133,14,FALSE),0)</f>
        <v>0</v>
      </c>
      <c r="AA25" s="65">
        <f>_xlfn.IFNA(VLOOKUP(CONCATENATE($AA$5,$B25,$C25),'BUN1'!$A$6:$N$124,14,FALSE),0)</f>
        <v>0</v>
      </c>
      <c r="AB25" s="66"/>
      <c r="AC25" s="65">
        <f>_xlfn.IFNA(VLOOKUP(CONCATENATE($AC$5,$B25,$C25),'MR1'!$A$6:$N$135,14,FALSE),0)</f>
        <v>0</v>
      </c>
      <c r="AD25" s="65">
        <f>_xlfn.IFNA(VLOOKUP(CONCATENATE($AD$5,$B25,$C25),'CAP2'!$A$6:$O$129,14,FALSE),0)</f>
        <v>0</v>
      </c>
      <c r="AE25" s="65">
        <f>_xlfn.IFNA(VLOOKUP(CONCATENATE($AE$5,$B25,$C25),'ESP2'!$A$6:$O$129,14,FALSE),0)</f>
        <v>5</v>
      </c>
      <c r="AF25" s="65">
        <f>_xlfn.IFNA(VLOOKUP(CONCATENATE($AF$5,$B25,$C25),'BUN2'!$A$6:$N$134,14,FALSE),0)</f>
        <v>0</v>
      </c>
      <c r="AG25" s="65">
        <f>_xlfn.IFNA(VLOOKUP(CONCATENATE($AG$5,$B25,$C25),SC!$A$6:$N$135,14,FALSE),0)</f>
        <v>0</v>
      </c>
      <c r="AH25" s="65">
        <f>_xlfn.IFNA(VLOOKUP(CONCATENATE($AH$5,$B25,$C25),'OG3'!$A$6:$N$131,14,FALSE),0)</f>
        <v>0</v>
      </c>
      <c r="AI25" s="65">
        <f>_xlfn.IFNA(VLOOKUP(CONCATENATE($AI$5,$B25,$C25),'MR2'!$A$6:$N$131,14,FALSE),0)</f>
        <v>0</v>
      </c>
      <c r="AJ25" s="65">
        <f>_xlfn.IFNA(VLOOKUP(CONCATENATE($AJ$5,$B25,$C25),'BUS3'!$A$6:$N$135,14,FALSE),0)</f>
        <v>0</v>
      </c>
      <c r="AK25" s="65">
        <f>_xlfn.IFNA(VLOOKUP(CONCATENATE($AK$5,$B25,$C25),'ESP4'!$A$6:$N$135,14,FALSE),0)</f>
        <v>0</v>
      </c>
      <c r="AL25" s="66">
        <f>_xlfn.IFNA(VLOOKUP(CONCATENATE($AL$5,$B25,$C25),FEST!$A$6:$N$133,14,FALSE),0)</f>
        <v>0</v>
      </c>
      <c r="AM25" s="66">
        <f>_xlfn.IFNA(VLOOKUP(CONCATENATE($AM$5,$B25,$C25),'MR3'!$A$6:$N$133,14,FALSE),0)</f>
        <v>0</v>
      </c>
      <c r="AN25" s="66">
        <f>_xlfn.IFNA(VLOOKUP(CONCATENATE($AN$5,$B25,$C25),'BUS4'!$A$6:$N$133,14,FALSE),0)</f>
        <v>0</v>
      </c>
      <c r="AO25" s="66">
        <f>_xlfn.IFNA(VLOOKUP(CONCATENATE($AO$5,$B25,$C25),'BUS4'!$A$6:$N$250,14,FALSE),0)</f>
        <v>0</v>
      </c>
      <c r="AP25" s="398"/>
      <c r="AQ25" s="67">
        <f>_xlfn.IFNA(VLOOKUP(CONCATENATE($AQ$5,$B25,$C25),'BUS4'!$A$6:$N$135,14,FALSE),0)</f>
        <v>0</v>
      </c>
      <c r="AR25" s="35"/>
    </row>
    <row r="26" spans="1:44" x14ac:dyDescent="0.3">
      <c r="A26" s="830"/>
      <c r="B26" s="84" t="s">
        <v>606</v>
      </c>
      <c r="C26" s="22" t="s">
        <v>608</v>
      </c>
      <c r="D26" s="22"/>
      <c r="E26" s="22" t="s">
        <v>288</v>
      </c>
      <c r="F26" s="23">
        <v>45481</v>
      </c>
      <c r="G26" s="24">
        <v>13</v>
      </c>
      <c r="H26" s="192">
        <f t="shared" si="0"/>
        <v>0</v>
      </c>
      <c r="I26" s="65">
        <f t="shared" si="1"/>
        <v>0</v>
      </c>
      <c r="J26" s="65">
        <f t="shared" si="2"/>
        <v>15</v>
      </c>
      <c r="K26" s="65">
        <f>_xlfn.IFNA(VLOOKUP(CONCATENATE($K$5,$B26,$C26),'ESP1'!$A$6:$N$135,14,FALSE),0)</f>
        <v>0</v>
      </c>
      <c r="L26" s="65">
        <f>_xlfn.IFNA(VLOOKUP(CONCATENATE($L$5,$B26,$C26),'CAP1'!$A$6:$N$107,14,FALSE),0)</f>
        <v>0</v>
      </c>
      <c r="M26" s="65">
        <f>_xlfn.IFNA(VLOOKUP(CONCATENATE($M$5,$B26,$C26),WEST!$A$6:$N$95,14,FALSE),0)</f>
        <v>0</v>
      </c>
      <c r="N26" s="65">
        <f>_xlfn.IFNA(VLOOKUP(CONCATENATE($N$5,$B26,$C26),MUR!$A$6:$N$95,14,FALSE),0)</f>
        <v>0</v>
      </c>
      <c r="O26" s="65">
        <f>_xlfn.IFNA(VLOOKUP(CONCATENATE($O$5,$B26,$C26),'SER1'!$A$6:$N$131,14,FALSE),0)</f>
        <v>0</v>
      </c>
      <c r="P26" s="65">
        <f>_xlfn.IFNA(VLOOKUP(CONCATENATE($P$5,$B26,$C26),'BUS1'!$A$6:$N$110,14,FALSE),0)</f>
        <v>0</v>
      </c>
      <c r="Q26" s="65">
        <f>_xlfn.IFNA(VLOOKUP(CONCATENATE($Q$5,$B26,$C26),'OG1'!$A$6:$N$135,14,FALSE),0)</f>
        <v>0</v>
      </c>
      <c r="R26" s="65">
        <f>_xlfn.IFNA(VLOOKUP(CONCATENATE($RR$5,$B26,$C26),'DRY1'!$A$6:$N$133,14,FALSE),0)</f>
        <v>0</v>
      </c>
      <c r="S26" s="65">
        <f>_xlfn.IFNA(VLOOKUP(CONCATENATE($S$5,$B26,$C26),DARD!G28,FALSE),0)</f>
        <v>0</v>
      </c>
      <c r="T26" s="65">
        <f>_xlfn.IFNA(VLOOKUP(CONCATENATE($T$5,$B26,$C26),'HO1'!$A$6:$N$56,14,FALSE),0)</f>
        <v>0</v>
      </c>
      <c r="U26" s="65">
        <f>_xlfn.IFNA(VLOOKUP(CONCATENATE($U$5,$B26,$C26),VIR!$A$6:$N$135,14,FALSE),0)</f>
        <v>0</v>
      </c>
      <c r="V26" s="65">
        <f>_xlfn.IFNA(VLOOKUP(CONCATENATE($UW$5,$B26,$C26),'BUS2'!$A$8:$N$135,14,FALSE),0)</f>
        <v>0</v>
      </c>
      <c r="W26" s="65">
        <f>_xlfn.IFNA(VLOOKUP(CONCATENATE($W$5,$B26,$C26),BEV!$A$8:$N$135,14,FALSE),0)</f>
        <v>0</v>
      </c>
      <c r="X26" s="65">
        <f>_xlfn.IFNA(VLOOKUP(CONCATENATE($X$5,$B26,$C26),'OG2'!$A$6:$N$169,14,FALSE),0)</f>
        <v>0</v>
      </c>
      <c r="Y26" s="65">
        <f>_xlfn.IFNA(VLOOKUP(CONCATENATE($Y$5,$B26,$C26),'SER2'!$A$6:$N$133,14,FALSE),0)</f>
        <v>0</v>
      </c>
      <c r="Z26" s="65">
        <f>_xlfn.IFNA(VLOOKUP(CONCATENATE($Z$5,$B26,$C26),'DRY2'!$A$6:$N$133,14,FALSE),0)</f>
        <v>0</v>
      </c>
      <c r="AA26" s="65">
        <f>_xlfn.IFNA(VLOOKUP(CONCATENATE($AA$5,$B26,$C26),'BUN1'!$A$6:$N$124,14,FALSE),0)</f>
        <v>0</v>
      </c>
      <c r="AB26" s="66"/>
      <c r="AC26" s="65">
        <f>_xlfn.IFNA(VLOOKUP(CONCATENATE($AC$5,$B26,$C26),'MR1'!$A$6:$N$135,14,FALSE),0)</f>
        <v>0</v>
      </c>
      <c r="AD26" s="65">
        <f>_xlfn.IFNA(VLOOKUP(CONCATENATE($AD$5,$B26,$C26),'CAP2'!$A$6:$O$129,14,FALSE),0)</f>
        <v>0</v>
      </c>
      <c r="AE26" s="65">
        <f>_xlfn.IFNA(VLOOKUP(CONCATENATE($AE$5,$B26,$C26),'ESP2'!$A$6:$O$129,14,FALSE),0)</f>
        <v>0</v>
      </c>
      <c r="AF26" s="65">
        <f>_xlfn.IFNA(VLOOKUP(CONCATENATE($AF$5,$B26,$C26),'BUN2'!$A$6:$N$134,14,FALSE),0)</f>
        <v>0</v>
      </c>
      <c r="AG26" s="65">
        <f>_xlfn.IFNA(VLOOKUP(CONCATENATE($AG$5,$B26,$C26),SC!$A$6:$N$135,14,FALSE),0)</f>
        <v>0</v>
      </c>
      <c r="AH26" s="65">
        <f>_xlfn.IFNA(VLOOKUP(CONCATENATE($AH$5,$B26,$C26),'OG3'!$A$6:$N$131,14,FALSE),0)</f>
        <v>0</v>
      </c>
      <c r="AI26" s="65">
        <f>_xlfn.IFNA(VLOOKUP(CONCATENATE($AI$5,$B26,$C26),'MR2'!$A$6:$N$131,14,FALSE),0)</f>
        <v>0</v>
      </c>
      <c r="AJ26" s="65">
        <f>_xlfn.IFNA(VLOOKUP(CONCATENATE($AJ$5,$B26,$C26),'BUS3'!$A$6:$N$135,14,FALSE),0)</f>
        <v>0</v>
      </c>
      <c r="AK26" s="65">
        <f>_xlfn.IFNA(VLOOKUP(CONCATENATE($AK$5,$B26,$C26),'ESP4'!$A$6:$N$135,14,FALSE),0)</f>
        <v>0</v>
      </c>
      <c r="AL26" s="66">
        <f>_xlfn.IFNA(VLOOKUP(CONCATENATE($AL$5,$B26,$C26),FEST!$A$6:$N$133,14,FALSE),0)</f>
        <v>0</v>
      </c>
      <c r="AM26" s="66">
        <f>_xlfn.IFNA(VLOOKUP(CONCATENATE($AM$5,$B26,$C26),'MR3'!$A$6:$N$133,14,FALSE),0)</f>
        <v>0</v>
      </c>
      <c r="AN26" s="66">
        <f>_xlfn.IFNA(VLOOKUP(CONCATENATE($AN$5,$B26,$C26),'BUS4'!$A$6:$N$133,14,FALSE),0)</f>
        <v>0</v>
      </c>
      <c r="AO26" s="66">
        <f>_xlfn.IFNA(VLOOKUP(CONCATENATE($AO$5,$B26,$C26),'BUS4'!$A$6:$N$250,14,FALSE),0)</f>
        <v>0</v>
      </c>
      <c r="AP26" s="398"/>
      <c r="AQ26" s="67">
        <f>_xlfn.IFNA(VLOOKUP(CONCATENATE($AQ$5,$B26,$C26),'BUS4'!$A$6:$N$135,14,FALSE),0)</f>
        <v>0</v>
      </c>
      <c r="AR26" s="35"/>
    </row>
    <row r="27" spans="1:44" x14ac:dyDescent="0.3">
      <c r="A27" s="830"/>
      <c r="B27" s="84" t="s">
        <v>253</v>
      </c>
      <c r="C27" s="22" t="s">
        <v>742</v>
      </c>
      <c r="D27" s="22" t="s">
        <v>743</v>
      </c>
      <c r="E27" s="22" t="s">
        <v>284</v>
      </c>
      <c r="F27" s="23">
        <v>45454</v>
      </c>
      <c r="G27" s="24">
        <v>12</v>
      </c>
      <c r="H27" s="192">
        <f t="shared" si="0"/>
        <v>0</v>
      </c>
      <c r="I27" s="65">
        <f t="shared" si="1"/>
        <v>0</v>
      </c>
      <c r="J27" s="65">
        <f t="shared" si="2"/>
        <v>15</v>
      </c>
      <c r="K27" s="65">
        <f>_xlfn.IFNA(VLOOKUP(CONCATENATE($K$5,$B27,$C27),'ESP1'!$A$6:$N$135,14,FALSE),0)</f>
        <v>0</v>
      </c>
      <c r="L27" s="65">
        <f>_xlfn.IFNA(VLOOKUP(CONCATENATE($L$5,$B27,$C27),'CAP1'!$A$6:$N$107,14,FALSE),0)</f>
        <v>0</v>
      </c>
      <c r="M27" s="65">
        <f>_xlfn.IFNA(VLOOKUP(CONCATENATE($M$5,$B27,$C27),WEST!$A$6:$N$95,14,FALSE),0)</f>
        <v>0</v>
      </c>
      <c r="N27" s="65">
        <f>_xlfn.IFNA(VLOOKUP(CONCATENATE($N$5,$B27,$C27),MUR!$A$6:$N$95,14,FALSE),0)</f>
        <v>0</v>
      </c>
      <c r="O27" s="65">
        <f>_xlfn.IFNA(VLOOKUP(CONCATENATE($O$5,$B27,$C27),'SER1'!$A$6:$N$131,14,FALSE),0)</f>
        <v>0</v>
      </c>
      <c r="P27" s="65">
        <f>_xlfn.IFNA(VLOOKUP(CONCATENATE($P$5,$B27,$C27),'BUS1'!$A$6:$N$110,14,FALSE),0)</f>
        <v>0</v>
      </c>
      <c r="Q27" s="65">
        <f>_xlfn.IFNA(VLOOKUP(CONCATENATE($Q$5,$B27,$C27),'OG1'!$A$6:$N$135,14,FALSE),0)</f>
        <v>0</v>
      </c>
      <c r="R27" s="65">
        <f>_xlfn.IFNA(VLOOKUP(CONCATENATE($RR$5,$B27,$C27),'DRY1'!$A$6:$N$133,14,FALSE),0)</f>
        <v>0</v>
      </c>
      <c r="S27" s="65">
        <f>_xlfn.IFNA(VLOOKUP(CONCATENATE($S$5,$B27,$C27),DARD!G30,FALSE),0)</f>
        <v>0</v>
      </c>
      <c r="T27" s="65">
        <f>_xlfn.IFNA(VLOOKUP(CONCATENATE($T$5,$B27,$C27),'HO1'!$A$6:$N$56,14,FALSE),0)</f>
        <v>0</v>
      </c>
      <c r="U27" s="65">
        <f>_xlfn.IFNA(VLOOKUP(CONCATENATE($U$5,$B27,$C27),VIR!$A$6:$N$135,14,FALSE),0)</f>
        <v>0</v>
      </c>
      <c r="V27" s="65">
        <f>_xlfn.IFNA(VLOOKUP(CONCATENATE($UW$5,$B27,$C27),'BUS2'!$A$8:$N$135,14,FALSE),0)</f>
        <v>0</v>
      </c>
      <c r="W27" s="65">
        <f>_xlfn.IFNA(VLOOKUP(CONCATENATE($W$5,$B27,$C27),BEV!$A$8:$N$135,14,FALSE),0)</f>
        <v>0</v>
      </c>
      <c r="X27" s="65">
        <f>_xlfn.IFNA(VLOOKUP(CONCATENATE($X$5,$B27,$C27),'OG2'!$A$6:$N$169,14,FALSE),0)</f>
        <v>0</v>
      </c>
      <c r="Y27" s="65">
        <f>_xlfn.IFNA(VLOOKUP(CONCATENATE($Y$5,$B27,$C27),'SER2'!$A$6:$N$133,14,FALSE),0)</f>
        <v>0</v>
      </c>
      <c r="Z27" s="65">
        <f>_xlfn.IFNA(VLOOKUP(CONCATENATE($Z$5,$B27,$C27),'DRY2'!$A$6:$N$133,14,FALSE),0)</f>
        <v>0</v>
      </c>
      <c r="AA27" s="65">
        <f>_xlfn.IFNA(VLOOKUP(CONCATENATE($AA$5,$B27,$C27),'BUN1'!$A$6:$N$124,14,FALSE),0)</f>
        <v>0</v>
      </c>
      <c r="AB27" s="66"/>
      <c r="AC27" s="65">
        <f>_xlfn.IFNA(VLOOKUP(CONCATENATE($AC$5,$B27,$C27),'MR1'!$A$6:$N$135,14,FALSE),0)</f>
        <v>0</v>
      </c>
      <c r="AD27" s="65">
        <f>_xlfn.IFNA(VLOOKUP(CONCATENATE($AD$5,$B27,$C27),'CAP2'!$A$6:$O$129,14,FALSE),0)</f>
        <v>0</v>
      </c>
      <c r="AE27" s="65">
        <f>_xlfn.IFNA(VLOOKUP(CONCATENATE($AE$5,$B27,$C27),'ESP2'!$A$6:$O$129,14,FALSE),0)</f>
        <v>0</v>
      </c>
      <c r="AF27" s="65">
        <f>_xlfn.IFNA(VLOOKUP(CONCATENATE($AF$5,$B27,$C27),'BUN2'!$A$6:$N$134,14,FALSE),0)</f>
        <v>0</v>
      </c>
      <c r="AG27" s="65">
        <f>_xlfn.IFNA(VLOOKUP(CONCATENATE($AG$5,$B27,$C27),SC!$A$6:$N$135,14,FALSE),0)</f>
        <v>0</v>
      </c>
      <c r="AH27" s="65">
        <f>_xlfn.IFNA(VLOOKUP(CONCATENATE($AH$5,$B27,$C27),'OG3'!$A$6:$N$131,14,FALSE),0)</f>
        <v>0</v>
      </c>
      <c r="AI27" s="65">
        <f>_xlfn.IFNA(VLOOKUP(CONCATENATE($AI$5,$B27,$C27),'MR2'!$A$6:$N$131,14,FALSE),0)</f>
        <v>0</v>
      </c>
      <c r="AJ27" s="65">
        <f>_xlfn.IFNA(VLOOKUP(CONCATENATE($AJ$5,$B27,$C27),'BUS3'!$A$6:$N$135,14,FALSE),0)</f>
        <v>0</v>
      </c>
      <c r="AK27" s="65">
        <f>_xlfn.IFNA(VLOOKUP(CONCATENATE($AK$5,$B27,$C27),'ESP4'!$A$6:$N$135,14,FALSE),0)</f>
        <v>0</v>
      </c>
      <c r="AL27" s="66">
        <f>_xlfn.IFNA(VLOOKUP(CONCATENATE($AL$5,$B27,$C27),FEST!$A$6:$N$133,14,FALSE),0)</f>
        <v>0</v>
      </c>
      <c r="AM27" s="66">
        <f>_xlfn.IFNA(VLOOKUP(CONCATENATE($AM$5,$B27,$C27),'MR3'!$A$6:$N$133,14,FALSE),0)</f>
        <v>0</v>
      </c>
      <c r="AN27" s="66">
        <f>_xlfn.IFNA(VLOOKUP(CONCATENATE($AN$5,$B27,$C27),'BUS4'!$A$6:$N$133,14,FALSE),0)</f>
        <v>0</v>
      </c>
      <c r="AO27" s="66">
        <f>_xlfn.IFNA(VLOOKUP(CONCATENATE($AO$5,$B27,$C27),'BUS4'!$A$6:$N$250,14,FALSE),0)</f>
        <v>0</v>
      </c>
      <c r="AP27" s="398"/>
      <c r="AQ27" s="67">
        <f>_xlfn.IFNA(VLOOKUP(CONCATENATE($AQ$5,$B27,$C27),'BUS4'!$A$6:$N$135,14,FALSE),0)</f>
        <v>0</v>
      </c>
      <c r="AR27" s="63"/>
    </row>
    <row r="28" spans="1:44" x14ac:dyDescent="0.3">
      <c r="A28" s="830"/>
      <c r="B28" s="84" t="s">
        <v>744</v>
      </c>
      <c r="C28" s="22" t="s">
        <v>745</v>
      </c>
      <c r="D28" s="22"/>
      <c r="E28" s="22" t="s">
        <v>334</v>
      </c>
      <c r="F28" s="23">
        <v>45466</v>
      </c>
      <c r="G28" s="24">
        <v>12</v>
      </c>
      <c r="H28" s="192">
        <f t="shared" si="0"/>
        <v>0</v>
      </c>
      <c r="I28" s="65">
        <f t="shared" si="1"/>
        <v>0</v>
      </c>
      <c r="J28" s="65">
        <f t="shared" si="2"/>
        <v>15</v>
      </c>
      <c r="K28" s="65">
        <f>_xlfn.IFNA(VLOOKUP(CONCATENATE($K$5,$B28,$C28),'ESP1'!$A$6:$N$135,14,FALSE),0)</f>
        <v>0</v>
      </c>
      <c r="L28" s="65">
        <f>_xlfn.IFNA(VLOOKUP(CONCATENATE($L$5,$B28,$C28),'CAP1'!$A$6:$N$107,14,FALSE),0)</f>
        <v>0</v>
      </c>
      <c r="M28" s="65">
        <f>_xlfn.IFNA(VLOOKUP(CONCATENATE($M$5,$B28,$C28),WEST!$A$6:$N$95,14,FALSE),0)</f>
        <v>0</v>
      </c>
      <c r="N28" s="65">
        <f>_xlfn.IFNA(VLOOKUP(CONCATENATE($N$5,$B28,$C28),MUR!$A$6:$N$95,14,FALSE),0)</f>
        <v>0</v>
      </c>
      <c r="O28" s="65">
        <f>_xlfn.IFNA(VLOOKUP(CONCATENATE($O$5,$B28,$C28),'SER1'!$A$6:$N$110,14,FALSE),0)</f>
        <v>0</v>
      </c>
      <c r="P28" s="65">
        <f>_xlfn.IFNA(VLOOKUP(CONCATENATE($P$5,$B28,$C28),'BUS1'!$A$6:$N$135,14,FALSE),0)</f>
        <v>0</v>
      </c>
      <c r="Q28" s="65">
        <f>_xlfn.IFNA(VLOOKUP(CONCATENATE($Q$5,$B28,$C28),DARD!$A$6:$N$133,14,FALSE),0)</f>
        <v>0</v>
      </c>
      <c r="R28" s="65">
        <f>_xlfn.IFNA(VLOOKUP(CONCATENATE($R$5,$B28,$C28),'BUS2'!F31,FALSE),0)</f>
        <v>0</v>
      </c>
      <c r="S28" s="65">
        <f>_xlfn.IFNA(VLOOKUP(CONCATENATE($S$5,$B28,$C28),'OG1'!$A$6:$N$56,14,FALSE),0)</f>
        <v>0</v>
      </c>
      <c r="T28" s="65">
        <f>_xlfn.IFNA(VLOOKUP(CONCATENATE($T$5,$B28,$C28),'DRY1'!$A$6:$N$135,14,FALSE),0)</f>
        <v>0</v>
      </c>
      <c r="U28" s="65">
        <f>_xlfn.IFNA(VLOOKUP(CONCATENATE($U$5,$B28,$C28),'HO1'!$A$8:$N$135,14,FALSE),0)</f>
        <v>0</v>
      </c>
      <c r="V28" s="65">
        <f>_xlfn.IFNA(VLOOKUP(CONCATENATE($V$5,$B28,$C28),'BUS3'!$A$8:$N$135,14,FALSE),0)</f>
        <v>0</v>
      </c>
      <c r="W28" s="65">
        <f>_xlfn.IFNA(VLOOKUP(CONCATENATE($W$5,$B28,$C28),'DRY2'!$A$6:$N$169,14,FALSE),0)</f>
        <v>0</v>
      </c>
      <c r="X28" s="65">
        <f>_xlfn.IFNA(VLOOKUP(CONCATENATE($X$5,$B28,$C28),'OG2'!$A$6:$N$133,14,FALSE),0)</f>
        <v>0</v>
      </c>
      <c r="Y28" s="65">
        <f>_xlfn.IFNA(VLOOKUP(CONCATENATE($Y$5,$B28,$C28),'MR1'!$A$6:$N$133,14,FALSE),0)</f>
        <v>0</v>
      </c>
      <c r="Z28" s="65">
        <f>_xlfn.IFNA(VLOOKUP(CONCATENATE($Z$5,$B28,$C28),BEV!$A$6:$N$124,14,FALSE),0)</f>
        <v>0</v>
      </c>
      <c r="AA28" s="65">
        <f>_xlfn.IFNA(VLOOKUP(CONCATENATE($AA$5,$B28,$C28),'SER2'!$A$6:$N$135,14,FALSE),0)</f>
        <v>0</v>
      </c>
      <c r="AB28" s="66"/>
      <c r="AC28" s="65">
        <f>_xlfn.IFNA(VLOOKUP(CONCATENATE($AC$5,$B28,$C28),VIR!$A$6:$O$129,14,FALSE),0)</f>
        <v>0</v>
      </c>
      <c r="AD28" s="65">
        <f>_xlfn.IFNA(VLOOKUP(CONCATENATE($AD$5,$B28,$C28),'CAP2'!$A$6:$O$129,14,FALSE),0)</f>
        <v>0</v>
      </c>
      <c r="AE28" s="65">
        <f>_xlfn.IFNA(VLOOKUP(CONCATENATE($AE$5,$B28,$C28),'CAP2'!$A$6:$N$135,14,FALSE),0)</f>
        <v>0</v>
      </c>
      <c r="AF28" s="65">
        <f>_xlfn.IFNA(VLOOKUP(CONCATENATE($AF$5,$B28,$C28),FEST!$A$6:$N$135,14,FALSE),0)</f>
        <v>0</v>
      </c>
      <c r="AG28" s="65">
        <f>_xlfn.IFNA(VLOOKUP(CONCATENATE($AG$5,$B28,$C28),'ESP2'!$A$6:$N$131,14,FALSE),0)</f>
        <v>0</v>
      </c>
      <c r="AH28" s="65">
        <f>_xlfn.IFNA(VLOOKUP(CONCATENATE($AH$5,$B28,$C28),'OG3'!$A$6:$N$131,14,FALSE),0)</f>
        <v>0</v>
      </c>
      <c r="AI28" s="65">
        <f>_xlfn.IFNA(VLOOKUP(CONCATENATE($AI$5,$B28,$C28),'BUN2'!$A$6:$N$134,14,FALSE),0)</f>
        <v>0</v>
      </c>
      <c r="AJ28" s="65">
        <f>_xlfn.IFNA(VLOOKUP(CONCATENATE($AJ$5,$B28,$C28),SC!$A$6:$N$135,14,FALSE),0)</f>
        <v>0</v>
      </c>
      <c r="AK28" s="65">
        <f>_xlfn.IFNA(VLOOKUP(CONCATENATE($AK$5,$B28,$C28),'MR3'!$A$6:$N$133,14,FALSE),0)</f>
        <v>0</v>
      </c>
      <c r="AL28" s="66">
        <f>_xlfn.IFNA(VLOOKUP(CONCATENATE($AK$5,$B28,$C28),BAL!$A$6:$N$133,14,FALSE),0)</f>
        <v>0</v>
      </c>
      <c r="AM28" s="66">
        <f>_xlfn.IFNA(VLOOKUP(CONCATENATE($AM$5,$B28,$C28),'ESP4'!$A$6:$N$135,14,FALSE),0)</f>
        <v>0</v>
      </c>
      <c r="AN28" s="66">
        <f>_xlfn.IFNA(VLOOKUP(CONCATENATE($AN$5,$B28,$C28),'MR2'!$A$6:$N$77,14,FALSE),0)</f>
        <v>0</v>
      </c>
      <c r="AO28" s="66">
        <f>_xlfn.IFNA(VLOOKUP(CONCATENATE($AO$5,$B28,$C28),'BUS4'!$A$6:$N$250,14,FALSE),0)</f>
        <v>0</v>
      </c>
      <c r="AP28" s="398"/>
      <c r="AQ28" s="67">
        <f>_xlfn.IFNA(VLOOKUP(CONCATENATE($AQ$5,$B28,$C28),'BUS4'!$A$6:$N$135,14,FALSE),0)</f>
        <v>0</v>
      </c>
      <c r="AR28" s="63"/>
    </row>
    <row r="29" spans="1:44" x14ac:dyDescent="0.3">
      <c r="A29" s="830"/>
      <c r="B29" s="84" t="s">
        <v>507</v>
      </c>
      <c r="C29" s="22" t="s">
        <v>749</v>
      </c>
      <c r="D29" s="22"/>
      <c r="E29" s="22" t="s">
        <v>198</v>
      </c>
      <c r="F29" s="23">
        <v>45467</v>
      </c>
      <c r="G29" s="24">
        <v>13</v>
      </c>
      <c r="H29" s="192">
        <f t="shared" si="0"/>
        <v>0</v>
      </c>
      <c r="I29" s="65">
        <f t="shared" si="1"/>
        <v>0</v>
      </c>
      <c r="J29" s="65">
        <f t="shared" si="2"/>
        <v>15</v>
      </c>
      <c r="K29" s="65">
        <f>_xlfn.IFNA(VLOOKUP(CONCATENATE($K$5,$B29,$C29),'ESP1'!$A$6:$N$135,14,FALSE),0)</f>
        <v>0</v>
      </c>
      <c r="L29" s="65">
        <f>_xlfn.IFNA(VLOOKUP(CONCATENATE($L$5,$B29,$C29),'CAP1'!$A$6:$N$107,14,FALSE),0)</f>
        <v>0</v>
      </c>
      <c r="M29" s="65">
        <f>_xlfn.IFNA(VLOOKUP(CONCATENATE($M$5,$B29,$C29),WEST!$A$6:$N$95,14,FALSE),0)</f>
        <v>0</v>
      </c>
      <c r="N29" s="65">
        <f>_xlfn.IFNA(VLOOKUP(CONCATENATE($N$5,$B29,$C29),MUR!$A$6:$N$95,14,FALSE),0)</f>
        <v>0</v>
      </c>
      <c r="O29" s="65">
        <f>_xlfn.IFNA(VLOOKUP(CONCATENATE($O$5,$B29,$C29),'SER1'!$A$6:$N$110,14,FALSE),0)</f>
        <v>0</v>
      </c>
      <c r="P29" s="65">
        <f>_xlfn.IFNA(VLOOKUP(CONCATENATE($P$5,$B29,$C29),'BUS1'!$A$6:$N$135,14,FALSE),0)</f>
        <v>0</v>
      </c>
      <c r="Q29" s="65">
        <f>_xlfn.IFNA(VLOOKUP(CONCATENATE($Q$5,$B29,$C29),DARD!$A$6:$N$133,14,FALSE),0)</f>
        <v>0</v>
      </c>
      <c r="R29" s="65">
        <f>_xlfn.IFNA(VLOOKUP(CONCATENATE($R$5,$B29,$C29),'BUS2'!F34,FALSE),0)</f>
        <v>0</v>
      </c>
      <c r="S29" s="65">
        <f>_xlfn.IFNA(VLOOKUP(CONCATENATE($S$5,$B29,$C29),'OG1'!$A$6:$N$56,14,FALSE),0)</f>
        <v>0</v>
      </c>
      <c r="T29" s="65">
        <f>_xlfn.IFNA(VLOOKUP(CONCATENATE($T$5,$B29,$C29),'DRY1'!$A$6:$N$135,14,FALSE),0)</f>
        <v>0</v>
      </c>
      <c r="U29" s="65">
        <f>_xlfn.IFNA(VLOOKUP(CONCATENATE($U$5,$B29,$C29),'HO1'!$A$8:$N$135,14,FALSE),0)</f>
        <v>0</v>
      </c>
      <c r="V29" s="65">
        <f>_xlfn.IFNA(VLOOKUP(CONCATENATE($V$5,$B29,$C29),'BUS3'!$A$8:$N$135,14,FALSE),0)</f>
        <v>0</v>
      </c>
      <c r="W29" s="65">
        <f>_xlfn.IFNA(VLOOKUP(CONCATENATE($W$5,$B29,$C29),'DRY2'!$A$6:$N$169,14,FALSE),0)</f>
        <v>0</v>
      </c>
      <c r="X29" s="65">
        <f>_xlfn.IFNA(VLOOKUP(CONCATENATE($X$5,$B29,$C29),'OG2'!$A$6:$N$133,14,FALSE),0)</f>
        <v>0</v>
      </c>
      <c r="Y29" s="65">
        <f>_xlfn.IFNA(VLOOKUP(CONCATENATE($Y$5,$B29,$C29),'MR1'!$A$6:$N$133,14,FALSE),0)</f>
        <v>0</v>
      </c>
      <c r="Z29" s="65">
        <f>_xlfn.IFNA(VLOOKUP(CONCATENATE($Z$5,$B29,$C29),BEV!$A$6:$N$124,14,FALSE),0)</f>
        <v>0</v>
      </c>
      <c r="AA29" s="65">
        <f>_xlfn.IFNA(VLOOKUP(CONCATENATE($AA$5,$B29,$C29),'SER2'!$A$6:$N$135,14,FALSE),0)</f>
        <v>0</v>
      </c>
      <c r="AB29" s="66"/>
      <c r="AC29" s="65">
        <f>_xlfn.IFNA(VLOOKUP(CONCATENATE($AC$5,$B29,$C29),VIR!$A$6:$O$129,14,FALSE),0)</f>
        <v>0</v>
      </c>
      <c r="AD29" s="65">
        <f>_xlfn.IFNA(VLOOKUP(CONCATENATE($AD$5,$B29,$C29),'CAP2'!$A$6:$O$129,14,FALSE),0)</f>
        <v>0</v>
      </c>
      <c r="AE29" s="65">
        <f>_xlfn.IFNA(VLOOKUP(CONCATENATE($AE$5,$B29,$C29),'CAP2'!$A$6:$N$135,14,FALSE),0)</f>
        <v>0</v>
      </c>
      <c r="AF29" s="65">
        <f>_xlfn.IFNA(VLOOKUP(CONCATENATE($AF$5,$B29,$C29),FEST!$A$6:$N$135,14,FALSE),0)</f>
        <v>0</v>
      </c>
      <c r="AG29" s="65">
        <f>_xlfn.IFNA(VLOOKUP(CONCATENATE($AG$5,$B29,$C29),'ESP2'!$A$6:$N$131,14,FALSE),0)</f>
        <v>0</v>
      </c>
      <c r="AH29" s="65">
        <f>_xlfn.IFNA(VLOOKUP(CONCATENATE($AH$5,$B29,$C29),'OG3'!$A$6:$N$131,14,FALSE),0)</f>
        <v>0</v>
      </c>
      <c r="AI29" s="65">
        <f>_xlfn.IFNA(VLOOKUP(CONCATENATE($AI$5,$B29,$C29),'BUN2'!$A$6:$N$134,14,FALSE),0)</f>
        <v>0</v>
      </c>
      <c r="AJ29" s="65">
        <f>_xlfn.IFNA(VLOOKUP(CONCATENATE($AJ$5,$B29,$C29),SC!$A$6:$N$135,14,FALSE),0)</f>
        <v>0</v>
      </c>
      <c r="AK29" s="65">
        <f>_xlfn.IFNA(VLOOKUP(CONCATENATE($AK$5,$B29,$C29),'MR3'!$A$6:$N$133,14,FALSE),0)</f>
        <v>0</v>
      </c>
      <c r="AL29" s="66">
        <f>_xlfn.IFNA(VLOOKUP(CONCATENATE($AK$5,$B29,$C29),BAL!$A$6:$N$133,14,FALSE),0)</f>
        <v>0</v>
      </c>
      <c r="AM29" s="66">
        <f>_xlfn.IFNA(VLOOKUP(CONCATENATE($AM$5,$B29,$C29),'ESP4'!$A$6:$N$135,14,FALSE),0)</f>
        <v>0</v>
      </c>
      <c r="AN29" s="66">
        <f>_xlfn.IFNA(VLOOKUP(CONCATENATE($AN$5,$B29,$C29),'MR2'!$A$6:$N$77,14,FALSE),0)</f>
        <v>0</v>
      </c>
      <c r="AO29" s="66">
        <f>_xlfn.IFNA(VLOOKUP(CONCATENATE($AO$5,$B29,$C29),'BUS4'!$A$6:$N$250,14,FALSE),0)</f>
        <v>0</v>
      </c>
      <c r="AP29" s="398"/>
      <c r="AQ29" s="67">
        <f>_xlfn.IFNA(VLOOKUP(CONCATENATE($AQ$5,$B29,$C29),'BUS4'!$A$6:$N$135,14,FALSE),0)</f>
        <v>0</v>
      </c>
      <c r="AR29" s="63"/>
    </row>
    <row r="30" spans="1:44" x14ac:dyDescent="0.3">
      <c r="A30" s="830"/>
      <c r="B30" s="84" t="s">
        <v>750</v>
      </c>
      <c r="C30" s="22" t="s">
        <v>751</v>
      </c>
      <c r="D30" s="22"/>
      <c r="E30" s="22" t="s">
        <v>799</v>
      </c>
      <c r="F30" s="23">
        <v>45452</v>
      </c>
      <c r="G30" s="24">
        <v>13</v>
      </c>
      <c r="H30" s="192">
        <f t="shared" si="0"/>
        <v>0</v>
      </c>
      <c r="I30" s="65">
        <f t="shared" si="1"/>
        <v>0</v>
      </c>
      <c r="J30" s="65">
        <f t="shared" si="2"/>
        <v>15</v>
      </c>
      <c r="K30" s="65">
        <f>_xlfn.IFNA(VLOOKUP(CONCATENATE($K$5,$B30,$C30),'ESP1'!$A$6:$N$135,14,FALSE),0)</f>
        <v>0</v>
      </c>
      <c r="L30" s="65">
        <f>_xlfn.IFNA(VLOOKUP(CONCATENATE($L$5,$B30,$C30),'CAP1'!$A$6:$N$107,14,FALSE),0)</f>
        <v>0</v>
      </c>
      <c r="M30" s="65">
        <f>_xlfn.IFNA(VLOOKUP(CONCATENATE($M$5,$B30,$C30),WEST!$A$6:$N$95,14,FALSE),0)</f>
        <v>0</v>
      </c>
      <c r="N30" s="65">
        <f>_xlfn.IFNA(VLOOKUP(CONCATENATE($N$5,$B30,$C30),MUR!$A$6:$N$95,14,FALSE),0)</f>
        <v>0</v>
      </c>
      <c r="O30" s="65">
        <f>_xlfn.IFNA(VLOOKUP(CONCATENATE($O$5,$B30,$C30),'SER1'!$A$6:$N$110,14,FALSE),0)</f>
        <v>0</v>
      </c>
      <c r="P30" s="65">
        <f>_xlfn.IFNA(VLOOKUP(CONCATENATE($P$5,$B30,$C30),'BUS1'!$A$6:$N$135,14,FALSE),0)</f>
        <v>0</v>
      </c>
      <c r="Q30" s="65">
        <f>_xlfn.IFNA(VLOOKUP(CONCATENATE($Q$5,$B30,$C30),DARD!$A$6:$N$133,14,FALSE),0)</f>
        <v>0</v>
      </c>
      <c r="R30" s="65">
        <f>_xlfn.IFNA(VLOOKUP(CONCATENATE($R$5,$B30,$C30),'BUS2'!F36,FALSE),0)</f>
        <v>0</v>
      </c>
      <c r="S30" s="65">
        <f>_xlfn.IFNA(VLOOKUP(CONCATENATE($S$5,$B30,$C30),'OG1'!$A$6:$N$56,14,FALSE),0)</f>
        <v>0</v>
      </c>
      <c r="T30" s="65">
        <f>_xlfn.IFNA(VLOOKUP(CONCATENATE($T$5,$B30,$C30),'DRY1'!$A$6:$N$135,14,FALSE),0)</f>
        <v>0</v>
      </c>
      <c r="U30" s="65">
        <f>_xlfn.IFNA(VLOOKUP(CONCATENATE($U$5,$B30,$C30),'HO1'!$A$8:$N$135,14,FALSE),0)</f>
        <v>0</v>
      </c>
      <c r="V30" s="65">
        <f>_xlfn.IFNA(VLOOKUP(CONCATENATE($V$5,$B30,$C30),'BUS3'!$A$8:$N$135,14,FALSE),0)</f>
        <v>0</v>
      </c>
      <c r="W30" s="65">
        <f>_xlfn.IFNA(VLOOKUP(CONCATENATE($W$5,$B30,$C30),'DRY2'!$A$6:$N$169,14,FALSE),0)</f>
        <v>0</v>
      </c>
      <c r="X30" s="65">
        <f>_xlfn.IFNA(VLOOKUP(CONCATENATE($X$5,$B30,$C30),'OG2'!$A$6:$N$133,14,FALSE),0)</f>
        <v>0</v>
      </c>
      <c r="Y30" s="65">
        <f>_xlfn.IFNA(VLOOKUP(CONCATENATE($Y$5,$B30,$C30),'MR1'!$A$6:$N$133,14,FALSE),0)</f>
        <v>0</v>
      </c>
      <c r="Z30" s="65">
        <f>_xlfn.IFNA(VLOOKUP(CONCATENATE($Z$5,$B30,$C30),BEV!$A$6:$N$124,14,FALSE),0)</f>
        <v>0</v>
      </c>
      <c r="AA30" s="65">
        <f>_xlfn.IFNA(VLOOKUP(CONCATENATE($AA$5,$B30,$C30),'SER2'!$A$6:$N$135,14,FALSE),0)</f>
        <v>0</v>
      </c>
      <c r="AB30" s="720"/>
      <c r="AC30" s="65">
        <f>_xlfn.IFNA(VLOOKUP(CONCATENATE($AC$5,$B30,$C30),VIR!$A$6:$O$129,14,FALSE),0)</f>
        <v>0</v>
      </c>
      <c r="AD30" s="65">
        <f>_xlfn.IFNA(VLOOKUP(CONCATENATE($AD$5,$B30,$C30),'CAP2'!$A$6:$O$129,14,FALSE),0)</f>
        <v>0</v>
      </c>
      <c r="AE30" s="65">
        <f>_xlfn.IFNA(VLOOKUP(CONCATENATE($AE$5,$B30,$C30),'CAP2'!$A$6:$N$135,14,FALSE),0)</f>
        <v>0</v>
      </c>
      <c r="AF30" s="65">
        <f>_xlfn.IFNA(VLOOKUP(CONCATENATE($AF$5,$B30,$C30),FEST!$A$6:$N$135,14,FALSE),0)</f>
        <v>0</v>
      </c>
      <c r="AG30" s="65">
        <f>_xlfn.IFNA(VLOOKUP(CONCATENATE($AG$5,$B30,$C30),'ESP2'!$A$6:$N$131,14,FALSE),0)</f>
        <v>0</v>
      </c>
      <c r="AH30" s="65">
        <f>_xlfn.IFNA(VLOOKUP(CONCATENATE($AH$5,$B30,$C30),'OG3'!$A$6:$N$131,14,FALSE),0)</f>
        <v>0</v>
      </c>
      <c r="AI30" s="65">
        <f>_xlfn.IFNA(VLOOKUP(CONCATENATE($AI$5,$B30,$C30),'BUN2'!$A$6:$N$134,14,FALSE),0)</f>
        <v>0</v>
      </c>
      <c r="AJ30" s="65">
        <f>_xlfn.IFNA(VLOOKUP(CONCATENATE($AJ$5,$B30,$C30),SC!$A$6:$N$135,14,FALSE),0)</f>
        <v>0</v>
      </c>
      <c r="AK30" s="65">
        <f>_xlfn.IFNA(VLOOKUP(CONCATENATE($AK$5,$B30,$C30),'MR3'!$A$6:$N$133,14,FALSE),0)</f>
        <v>0</v>
      </c>
      <c r="AL30" s="66">
        <f>_xlfn.IFNA(VLOOKUP(CONCATENATE($AK$5,$B30,$C30),BAL!$A$6:$N$133,14,FALSE),0)</f>
        <v>0</v>
      </c>
      <c r="AM30" s="66">
        <f>_xlfn.IFNA(VLOOKUP(CONCATENATE($AM$5,$B30,$C30),'ESP4'!$A$6:$N$135,14,FALSE),0)</f>
        <v>0</v>
      </c>
      <c r="AN30" s="66">
        <f>_xlfn.IFNA(VLOOKUP(CONCATENATE($AN$5,$B30,$C30),'MR2'!$A$6:$N$77,14,FALSE),0)</f>
        <v>0</v>
      </c>
      <c r="AO30" s="66">
        <f>_xlfn.IFNA(VLOOKUP(CONCATENATE($AO$5,$B30,$C30),'BUS4'!$A$6:$N$250,14,FALSE),0)</f>
        <v>0</v>
      </c>
      <c r="AP30" s="398"/>
      <c r="AQ30" s="67">
        <f>_xlfn.IFNA(VLOOKUP(CONCATENATE($AQ$5,$B30,$C30),'BUS4'!$A$6:$N$135,14,FALSE),0)</f>
        <v>0</v>
      </c>
      <c r="AR30" s="63"/>
    </row>
    <row r="31" spans="1:44" x14ac:dyDescent="0.3">
      <c r="A31" s="830"/>
      <c r="B31" s="84" t="s">
        <v>752</v>
      </c>
      <c r="C31" s="22" t="s">
        <v>753</v>
      </c>
      <c r="D31" s="22"/>
      <c r="E31" s="22" t="s">
        <v>647</v>
      </c>
      <c r="F31" s="23">
        <v>45465</v>
      </c>
      <c r="G31" s="24">
        <v>15</v>
      </c>
      <c r="H31" s="192">
        <f t="shared" si="0"/>
        <v>0</v>
      </c>
      <c r="I31" s="65">
        <f t="shared" si="1"/>
        <v>0</v>
      </c>
      <c r="J31" s="65">
        <f t="shared" si="2"/>
        <v>15</v>
      </c>
      <c r="K31" s="65">
        <f>_xlfn.IFNA(VLOOKUP(CONCATENATE($K$5,$B31,$C31),'ESP1'!$A$6:$N$135,14,FALSE),0)</f>
        <v>0</v>
      </c>
      <c r="L31" s="65">
        <f>_xlfn.IFNA(VLOOKUP(CONCATENATE($L$5,$B31,$C31),'CAP1'!$A$6:$N$107,14,FALSE),0)</f>
        <v>0</v>
      </c>
      <c r="M31" s="65">
        <f>_xlfn.IFNA(VLOOKUP(CONCATENATE($M$5,$B31,$C31),WEST!$A$6:$N$95,14,FALSE),0)</f>
        <v>0</v>
      </c>
      <c r="N31" s="65">
        <f>_xlfn.IFNA(VLOOKUP(CONCATENATE($N$5,$B31,$C31),MUR!$A$6:$N$95,14,FALSE),0)</f>
        <v>0</v>
      </c>
      <c r="O31" s="65">
        <f>_xlfn.IFNA(VLOOKUP(CONCATENATE($O$5,$B31,$C31),'SER1'!$A$6:$N$110,14,FALSE),0)</f>
        <v>0</v>
      </c>
      <c r="P31" s="65">
        <f>_xlfn.IFNA(VLOOKUP(CONCATENATE($P$5,$B31,$C31),'BUS1'!$A$6:$N$135,14,FALSE),0)</f>
        <v>0</v>
      </c>
      <c r="Q31" s="65">
        <f>_xlfn.IFNA(VLOOKUP(CONCATENATE($Q$5,$B31,$C31),DARD!$A$6:$N$133,14,FALSE),0)</f>
        <v>0</v>
      </c>
      <c r="R31" s="65">
        <f>_xlfn.IFNA(VLOOKUP(CONCATENATE($R$5,$B31,$C31),'BUS2'!F37,FALSE),0)</f>
        <v>0</v>
      </c>
      <c r="S31" s="65">
        <f>_xlfn.IFNA(VLOOKUP(CONCATENATE($S$5,$B31,$C31),'OG1'!$A$6:$N$56,14,FALSE),0)</f>
        <v>0</v>
      </c>
      <c r="T31" s="65">
        <f>_xlfn.IFNA(VLOOKUP(CONCATENATE($T$5,$B31,$C31),'DRY1'!$A$6:$N$135,14,FALSE),0)</f>
        <v>0</v>
      </c>
      <c r="U31" s="65">
        <f>_xlfn.IFNA(VLOOKUP(CONCATENATE($U$5,$B31,$C31),'HO1'!$A$8:$N$135,14,FALSE),0)</f>
        <v>0</v>
      </c>
      <c r="V31" s="65">
        <f>_xlfn.IFNA(VLOOKUP(CONCATENATE($V$5,$B31,$C31),'BUS3'!$A$8:$N$135,14,FALSE),0)</f>
        <v>0</v>
      </c>
      <c r="W31" s="65">
        <f>_xlfn.IFNA(VLOOKUP(CONCATENATE($W$5,$B31,$C31),'DRY2'!$A$6:$N$169,14,FALSE),0)</f>
        <v>0</v>
      </c>
      <c r="X31" s="65">
        <f>_xlfn.IFNA(VLOOKUP(CONCATENATE($X$5,$B31,$C31),'OG2'!$A$6:$N$133,14,FALSE),0)</f>
        <v>0</v>
      </c>
      <c r="Y31" s="65">
        <f>_xlfn.IFNA(VLOOKUP(CONCATENATE($Y$5,$B31,$C31),'MR1'!$A$6:$N$133,14,FALSE),0)</f>
        <v>0</v>
      </c>
      <c r="Z31" s="65">
        <f>_xlfn.IFNA(VLOOKUP(CONCATENATE($Z$5,$B31,$C31),BEV!$A$6:$N$124,14,FALSE),0)</f>
        <v>0</v>
      </c>
      <c r="AA31" s="65">
        <f>_xlfn.IFNA(VLOOKUP(CONCATENATE($AA$5,$B31,$C31),'SER2'!$A$6:$N$135,14,FALSE),0)</f>
        <v>0</v>
      </c>
      <c r="AB31" s="65">
        <f>_xlfn.IFNA(VLOOKUP(CONCATENATE($AC$5,$B31,$C31),VIR!$A$6:$O$129,14,FALSE),0)</f>
        <v>0</v>
      </c>
      <c r="AC31" s="65">
        <f>_xlfn.IFNA(VLOOKUP(CONCATENATE($AC$5,$B31,$C31),VIR!$A$6:$O$129,14,FALSE),0)</f>
        <v>0</v>
      </c>
      <c r="AD31" s="65">
        <f>_xlfn.IFNA(VLOOKUP(CONCATENATE($AD$5,$B31,$C31),'CAP2'!$A$6:$O$129,14,FALSE),0)</f>
        <v>0</v>
      </c>
      <c r="AE31" s="65">
        <f>_xlfn.IFNA(VLOOKUP(CONCATENATE($AE$5,$B31,$C31),'CAP2'!$A$6:$N$135,14,FALSE),0)</f>
        <v>0</v>
      </c>
      <c r="AF31" s="65">
        <f>_xlfn.IFNA(VLOOKUP(CONCATENATE($AF$5,$B31,$C31),FEST!$A$6:$N$135,14,FALSE),0)</f>
        <v>0</v>
      </c>
      <c r="AG31" s="65">
        <f>_xlfn.IFNA(VLOOKUP(CONCATENATE($AG$5,$B31,$C31),'ESP2'!$A$6:$N$131,14,FALSE),0)</f>
        <v>0</v>
      </c>
      <c r="AH31" s="65">
        <f>_xlfn.IFNA(VLOOKUP(CONCATENATE($AH$5,$B31,$C31),'OG3'!$A$6:$N$131,14,FALSE),0)</f>
        <v>0</v>
      </c>
      <c r="AI31" s="65">
        <f>_xlfn.IFNA(VLOOKUP(CONCATENATE($AI$5,$B31,$C31),'BUN2'!$A$6:$N$134,14,FALSE),0)</f>
        <v>0</v>
      </c>
      <c r="AJ31" s="65">
        <f>_xlfn.IFNA(VLOOKUP(CONCATENATE($AJ$5,$B31,$C31),SC!$A$6:$N$135,14,FALSE),0)</f>
        <v>0</v>
      </c>
      <c r="AK31" s="65">
        <f>_xlfn.IFNA(VLOOKUP(CONCATENATE($AK$5,$B31,$C31),'MR3'!$A$6:$N$133,14,FALSE),0)</f>
        <v>0</v>
      </c>
      <c r="AL31" s="66">
        <f>_xlfn.IFNA(VLOOKUP(CONCATENATE($AK$5,$B31,$C31),BAL!$A$6:$N$133,14,FALSE),0)</f>
        <v>0</v>
      </c>
      <c r="AM31" s="66">
        <f>_xlfn.IFNA(VLOOKUP(CONCATENATE($AM$5,$B31,$C31),'ESP4'!$A$6:$N$135,14,FALSE),0)</f>
        <v>0</v>
      </c>
      <c r="AN31" s="66">
        <f>_xlfn.IFNA(VLOOKUP(CONCATENATE($AN$5,$B31,$C31),'MR2'!$A$6:$N$77,14,FALSE),0)</f>
        <v>0</v>
      </c>
      <c r="AO31" s="66">
        <f>_xlfn.IFNA(VLOOKUP(CONCATENATE($AO$5,$B31,$C31),'BUS4'!$A$6:$N$250,14,FALSE),0)</f>
        <v>0</v>
      </c>
      <c r="AP31" s="398"/>
      <c r="AQ31" s="67">
        <f>_xlfn.IFNA(VLOOKUP(CONCATENATE($AQ$5,$B31,$C31),'BUS4'!$A$6:$N$135,14,FALSE),0)</f>
        <v>0</v>
      </c>
      <c r="AR31" s="63"/>
    </row>
    <row r="32" spans="1:44" x14ac:dyDescent="0.3">
      <c r="A32" s="830"/>
      <c r="B32" s="84" t="s">
        <v>754</v>
      </c>
      <c r="C32" s="22" t="s">
        <v>755</v>
      </c>
      <c r="D32" s="22"/>
      <c r="E32" s="22" t="s">
        <v>199</v>
      </c>
      <c r="F32" s="23">
        <v>45466</v>
      </c>
      <c r="G32" s="24">
        <v>14</v>
      </c>
      <c r="H32" s="192">
        <f t="shared" si="0"/>
        <v>0</v>
      </c>
      <c r="I32" s="65">
        <f t="shared" si="1"/>
        <v>0</v>
      </c>
      <c r="J32" s="65">
        <f t="shared" si="2"/>
        <v>15</v>
      </c>
      <c r="K32" s="65">
        <f>_xlfn.IFNA(VLOOKUP(CONCATENATE($K$5,$B32,$C32),'ESP1'!$A$6:$N$135,14,FALSE),0)</f>
        <v>0</v>
      </c>
      <c r="L32" s="65">
        <f>_xlfn.IFNA(VLOOKUP(CONCATENATE($L$5,$B32,$C32),'CAP1'!$A$6:$N$107,14,FALSE),0)</f>
        <v>0</v>
      </c>
      <c r="M32" s="65">
        <f>_xlfn.IFNA(VLOOKUP(CONCATENATE($M$5,$B32,$C32),WEST!$A$6:$N$95,14,FALSE),0)</f>
        <v>0</v>
      </c>
      <c r="N32" s="65">
        <f>_xlfn.IFNA(VLOOKUP(CONCATENATE($N$5,$B32,$C32),MUR!$A$6:$L$131,14,FALSE),0)</f>
        <v>0</v>
      </c>
      <c r="O32" s="65">
        <f>_xlfn.IFNA(VLOOKUP(CONCATENATE($O$5,$B32,$C32),'SER1'!$A$6:$N$110,14,FALSE),0)</f>
        <v>0</v>
      </c>
      <c r="P32" s="65">
        <f>_xlfn.IFNA(VLOOKUP(CONCATENATE($P$5,$B32,$C32),'BUS1'!$A$6:$N$135,14,FALSE),0)</f>
        <v>0</v>
      </c>
      <c r="Q32" s="65">
        <f>_xlfn.IFNA(VLOOKUP(CONCATENATE($Q$5,$B32,$C32),DARD!$A$6:$N$133,14,FALSE),0)</f>
        <v>0</v>
      </c>
      <c r="R32" s="65">
        <f>_xlfn.IFNA(VLOOKUP(CONCATENATE($R$5,$B32,$C32),'BUS2'!F38,FALSE),0)</f>
        <v>0</v>
      </c>
      <c r="S32" s="65">
        <f>_xlfn.IFNA(VLOOKUP(CONCATENATE($S$5,$B32,$C32),'OG1'!$A$6:$N$56,14,FALSE),0)</f>
        <v>0</v>
      </c>
      <c r="T32" s="65">
        <f>_xlfn.IFNA(VLOOKUP(CONCATENATE($T$5,$B32,$C32),'DRY1'!$A$6:$N$135,14,FALSE),0)</f>
        <v>0</v>
      </c>
      <c r="U32" s="65">
        <f>_xlfn.IFNA(VLOOKUP(CONCATENATE($U$5,$B32,$C32),'HO1'!$A$8:$N$135,14,FALSE),0)</f>
        <v>0</v>
      </c>
      <c r="V32" s="65">
        <f>_xlfn.IFNA(VLOOKUP(CONCATENATE($V$5,$B32,$C32),'BUS3'!$A$8:$N$135,14,FALSE),0)</f>
        <v>0</v>
      </c>
      <c r="W32" s="65">
        <f>_xlfn.IFNA(VLOOKUP(CONCATENATE($W$5,$B32,$C32),'DRY2'!$A$6:$N$169,14,FALSE),0)</f>
        <v>0</v>
      </c>
      <c r="X32" s="65">
        <f>_xlfn.IFNA(VLOOKUP(CONCATENATE($X$5,$B32,$C32),'OG2'!$A$6:$N$133,14,FALSE),0)</f>
        <v>0</v>
      </c>
      <c r="Y32" s="65">
        <f>_xlfn.IFNA(VLOOKUP(CONCATENATE($Y$5,$B32,$C32),'MR1'!$A$6:$N$133,14,FALSE),0)</f>
        <v>0</v>
      </c>
      <c r="Z32" s="65">
        <f>_xlfn.IFNA(VLOOKUP(CONCATENATE($Z$5,$B32,$C32),BEV!$A$6:$N$124,14,FALSE),0)</f>
        <v>0</v>
      </c>
      <c r="AA32" s="65">
        <f>_xlfn.IFNA(VLOOKUP(CONCATENATE($AA$5,$B32,$C32),'SER2'!$A$6:$N$135,14,FALSE),0)</f>
        <v>0</v>
      </c>
      <c r="AB32" s="65">
        <f>_xlfn.IFNA(VLOOKUP(CONCATENATE($AC$5,$B32,$C32),VIR!$A$6:$O$129,14,FALSE),0)</f>
        <v>0</v>
      </c>
      <c r="AC32" s="65">
        <f>_xlfn.IFNA(VLOOKUP(CONCATENATE($AC$5,$B32,$C32),VIR!$A$6:$O$129,14,FALSE),0)</f>
        <v>0</v>
      </c>
      <c r="AD32" s="65">
        <f>_xlfn.IFNA(VLOOKUP(CONCATENATE($AD$5,$B32,$C32),'CAP2'!$A$6:$O$129,14,FALSE),0)</f>
        <v>0</v>
      </c>
      <c r="AE32" s="65">
        <f>_xlfn.IFNA(VLOOKUP(CONCATENATE($AE$5,$B32,$C32),'CAP2'!$A$6:$N$135,14,FALSE),0)</f>
        <v>0</v>
      </c>
      <c r="AF32" s="65">
        <f>_xlfn.IFNA(VLOOKUP(CONCATENATE($AF$5,$B32,$C32),FEST!$A$6:$N$135,14,FALSE),0)</f>
        <v>0</v>
      </c>
      <c r="AG32" s="65">
        <f>_xlfn.IFNA(VLOOKUP(CONCATENATE($AG$5,$B32,$C32),'ESP2'!$A$6:$N$131,14,FALSE),0)</f>
        <v>0</v>
      </c>
      <c r="AH32" s="65">
        <f>_xlfn.IFNA(VLOOKUP(CONCATENATE($AH$5,$B32,$C32),'OG3'!$A$6:$N$131,14,FALSE),0)</f>
        <v>0</v>
      </c>
      <c r="AI32" s="65">
        <f>_xlfn.IFNA(VLOOKUP(CONCATENATE($AI$5,$B32,$C32),'BUN2'!$A$6:$N$134,14,FALSE),0)</f>
        <v>0</v>
      </c>
      <c r="AJ32" s="65">
        <f>_xlfn.IFNA(VLOOKUP(CONCATENATE($AJ$5,$B32,$C32),SC!$A$6:$N$135,14,FALSE),0)</f>
        <v>0</v>
      </c>
      <c r="AK32" s="65">
        <f>_xlfn.IFNA(VLOOKUP(CONCATENATE($AK$5,$B32,$C32),'MR3'!$A$6:$N$133,14,FALSE),0)</f>
        <v>0</v>
      </c>
      <c r="AL32" s="66">
        <f>_xlfn.IFNA(VLOOKUP(CONCATENATE($AK$5,$B32,$C32),BAL!$A$6:$N$133,14,FALSE),0)</f>
        <v>0</v>
      </c>
      <c r="AM32" s="66">
        <f>_xlfn.IFNA(VLOOKUP(CONCATENATE($AM$5,$B32,$C32),'ESP4'!$A$6:$N$135,14,FALSE),0)</f>
        <v>0</v>
      </c>
      <c r="AN32" s="66">
        <f>_xlfn.IFNA(VLOOKUP(CONCATENATE($AN$5,$B32,$C32),'MR2'!$A$6:$N$77,14,FALSE),0)</f>
        <v>0</v>
      </c>
      <c r="AO32" s="66">
        <f>_xlfn.IFNA(VLOOKUP(CONCATENATE($AO$5,$B32,$C32),'BUS4'!$A$6:$N$250,14,FALSE),0)</f>
        <v>0</v>
      </c>
      <c r="AP32" s="398"/>
      <c r="AQ32" s="67">
        <f>_xlfn.IFNA(VLOOKUP(CONCATENATE($AQ$5,$B32,$C32),'BUS4'!$A$6:$N$135,14,FALSE),0)</f>
        <v>0</v>
      </c>
      <c r="AR32" s="63"/>
    </row>
    <row r="33" spans="1:44" x14ac:dyDescent="0.3">
      <c r="A33" s="830"/>
      <c r="B33" s="84" t="s">
        <v>253</v>
      </c>
      <c r="C33" s="22" t="s">
        <v>254</v>
      </c>
      <c r="D33" s="22"/>
      <c r="E33" s="22" t="s">
        <v>284</v>
      </c>
      <c r="F33" s="23">
        <v>45251</v>
      </c>
      <c r="G33" s="24">
        <v>12</v>
      </c>
      <c r="H33" s="192">
        <f t="shared" ref="H33:H38" si="3">COUNTIF(K33:AR33,"&gt;0")</f>
        <v>0</v>
      </c>
      <c r="I33" s="65">
        <f t="shared" si="1"/>
        <v>0</v>
      </c>
      <c r="J33" s="65">
        <f t="shared" si="2"/>
        <v>15</v>
      </c>
      <c r="K33" s="65">
        <f>_xlfn.IFNA(VLOOKUP(CONCATENATE($K$5,$B33,$C33),'ESP1'!$A$6:$N$135,14,FALSE),0)</f>
        <v>0</v>
      </c>
      <c r="L33" s="65">
        <f>_xlfn.IFNA(VLOOKUP(CONCATENATE($L$5,$B33,$C33),'CAP1'!$A$6:$N$107,14,FALSE),0)</f>
        <v>0</v>
      </c>
      <c r="M33" s="65">
        <f>_xlfn.IFNA(VLOOKUP(CONCATENATE($M$5,$B33,$C33),WEST!$A$6:$N$95,14,FALSE),0)</f>
        <v>0</v>
      </c>
      <c r="N33" s="65">
        <f>_xlfn.IFNA(VLOOKUP(CONCATENATE($N$5,$B33,$C33),MUR!$A$6:$L$131,14,FALSE),0)</f>
        <v>0</v>
      </c>
      <c r="O33" s="65">
        <f>_xlfn.IFNA(VLOOKUP(CONCATENATE($O$5,$B33,$C33),'SER1'!$A$6:$N$110,14,FALSE),0)</f>
        <v>0</v>
      </c>
      <c r="P33" s="65">
        <f>_xlfn.IFNA(VLOOKUP(CONCATENATE($P$5,$B33,$C33),'BUS1'!$A$6:$N$135,14,FALSE),0)</f>
        <v>0</v>
      </c>
      <c r="Q33" s="65">
        <f>_xlfn.IFNA(VLOOKUP(CONCATENATE($Q$5,$B33,$C33),DARD!$A$6:$N$133,14,FALSE),0)</f>
        <v>0</v>
      </c>
      <c r="R33" s="65">
        <f>_xlfn.IFNA(VLOOKUP(CONCATENATE($R$5,$B33,$C33),'BUS2'!F47,FALSE),0)</f>
        <v>0</v>
      </c>
      <c r="S33" s="65">
        <f>_xlfn.IFNA(VLOOKUP(CONCATENATE($S$5,$B33,$C33),'OG1'!$A$6:$N$56,14,FALSE),0)</f>
        <v>0</v>
      </c>
      <c r="T33" s="65">
        <f>_xlfn.IFNA(VLOOKUP(CONCATENATE($T$5,$B33,$C33),'DRY1'!$A$6:$N$135,14,FALSE),0)</f>
        <v>0</v>
      </c>
      <c r="U33" s="65">
        <f>_xlfn.IFNA(VLOOKUP(CONCATENATE($U$5,$B33,$C33),'HO1'!$A$8:$N$135,14,FALSE),0)</f>
        <v>0</v>
      </c>
      <c r="V33" s="65">
        <f>_xlfn.IFNA(VLOOKUP(CONCATENATE($V$5,$B33,$C33),'BUS3'!$A$8:$N$135,14,FALSE),0)</f>
        <v>0</v>
      </c>
      <c r="W33" s="65">
        <f>_xlfn.IFNA(VLOOKUP(CONCATENATE($W$5,$B33,$C33),'DRY2'!$A$6:$N$169,14,FALSE),0)</f>
        <v>0</v>
      </c>
      <c r="X33" s="65">
        <f>_xlfn.IFNA(VLOOKUP(CONCATENATE($X$5,$B33,$C33),'OG2'!$A$6:$N$133,14,FALSE),0)</f>
        <v>0</v>
      </c>
      <c r="Y33" s="65">
        <f>_xlfn.IFNA(VLOOKUP(CONCATENATE($Y$5,$B33,$C33),'MR1'!$A$6:$N$133,14,FALSE),0)</f>
        <v>0</v>
      </c>
      <c r="Z33" s="65">
        <f>_xlfn.IFNA(VLOOKUP(CONCATENATE($Z$5,$B33,$C33),BEV!$A$6:$N$124,14,FALSE),0)</f>
        <v>0</v>
      </c>
      <c r="AA33" s="65">
        <f>_xlfn.IFNA(VLOOKUP(CONCATENATE($AA$5,$B33,$C33),'SER2'!$A$6:$N$135,14,FALSE),0)</f>
        <v>0</v>
      </c>
      <c r="AB33" s="65">
        <f>_xlfn.IFNA(VLOOKUP(CONCATENATE($AC$5,$B33,$C33),VIR!$A$6:$O$129,14,FALSE),0)</f>
        <v>0</v>
      </c>
      <c r="AC33" s="65">
        <f>_xlfn.IFNA(VLOOKUP(CONCATENATE($AC$5,$B33,$C33),VIR!$A$6:$O$129,14,FALSE),0)</f>
        <v>0</v>
      </c>
      <c r="AD33" s="65">
        <f>_xlfn.IFNA(VLOOKUP(CONCATENATE($AD$5,$B33,$C33),'CAP2'!$A$6:$O$129,14,FALSE),0)</f>
        <v>0</v>
      </c>
      <c r="AE33" s="65">
        <f>_xlfn.IFNA(VLOOKUP(CONCATENATE($AE$5,$B33,$C33),'CAP2'!$A$6:$N$135,14,FALSE),0)</f>
        <v>0</v>
      </c>
      <c r="AF33" s="65">
        <f>_xlfn.IFNA(VLOOKUP(CONCATENATE($AF$5,$B33,$C33),FEST!$A$6:$N$135,14,FALSE),0)</f>
        <v>0</v>
      </c>
      <c r="AG33" s="65">
        <f>_xlfn.IFNA(VLOOKUP(CONCATENATE($AG$5,$B33,$C33),'ESP2'!$A$6:$N$131,14,FALSE),0)</f>
        <v>0</v>
      </c>
      <c r="AH33" s="65">
        <f>_xlfn.IFNA(VLOOKUP(CONCATENATE($AH$5,$B33,$C33),'OG3'!$A$6:$N$131,14,FALSE),0)</f>
        <v>0</v>
      </c>
      <c r="AI33" s="65">
        <f>_xlfn.IFNA(VLOOKUP(CONCATENATE($AI$5,$B33,$C33),'BUN2'!$A$6:$N$134,14,FALSE),0)</f>
        <v>0</v>
      </c>
      <c r="AJ33" s="65">
        <f>_xlfn.IFNA(VLOOKUP(CONCATENATE($AJ$5,$B33,$C33),SC!$A$6:$N$135,14,FALSE),0)</f>
        <v>0</v>
      </c>
      <c r="AK33" s="65">
        <f>_xlfn.IFNA(VLOOKUP(CONCATENATE($AK$5,$B33,$C33),'MR3'!$A$6:$N$133,14,FALSE),0)</f>
        <v>0</v>
      </c>
      <c r="AL33" s="66">
        <f>_xlfn.IFNA(VLOOKUP(CONCATENATE($AK$5,$B33,$C33),BAL!$A$6:$N$133,14,FALSE),0)</f>
        <v>0</v>
      </c>
      <c r="AM33" s="66">
        <f>_xlfn.IFNA(VLOOKUP(CONCATENATE($AM$5,$B33,$C33),'ESP4'!$A$6:$N$135,14,FALSE),0)</f>
        <v>0</v>
      </c>
      <c r="AN33" s="66">
        <f>_xlfn.IFNA(VLOOKUP(CONCATENATE($AN$5,$B33,$C33),'MR2'!$A$6:$N$77,14,FALSE),0)</f>
        <v>0</v>
      </c>
      <c r="AO33" s="66">
        <f>_xlfn.IFNA(VLOOKUP(CONCATENATE($AO$5,$B33,$C33),'BUS4'!$A$6:$N$250,14,FALSE),0)</f>
        <v>0</v>
      </c>
      <c r="AP33" s="398"/>
      <c r="AQ33" s="67"/>
      <c r="AR33" s="63"/>
    </row>
    <row r="34" spans="1:44" x14ac:dyDescent="0.3">
      <c r="A34" s="830"/>
      <c r="B34" s="84" t="s">
        <v>337</v>
      </c>
      <c r="C34" s="22" t="s">
        <v>338</v>
      </c>
      <c r="D34" s="22"/>
      <c r="E34" s="22" t="s">
        <v>203</v>
      </c>
      <c r="F34" s="23">
        <v>45380</v>
      </c>
      <c r="G34" s="24">
        <v>13</v>
      </c>
      <c r="H34" s="192">
        <f t="shared" si="3"/>
        <v>0</v>
      </c>
      <c r="I34" s="65">
        <f t="shared" si="1"/>
        <v>0</v>
      </c>
      <c r="J34" s="65">
        <f t="shared" si="2"/>
        <v>15</v>
      </c>
      <c r="K34" s="65">
        <f>_xlfn.IFNA(VLOOKUP(CONCATENATE($K$5,$B34,$C34),'ESP1'!$A$6:$N$135,14,FALSE),0)</f>
        <v>0</v>
      </c>
      <c r="L34" s="65">
        <f>_xlfn.IFNA(VLOOKUP(CONCATENATE($L$5,$B34,$C34),'CAP1'!$A$6:$N$107,14,FALSE),0)</f>
        <v>0</v>
      </c>
      <c r="M34" s="65">
        <f>_xlfn.IFNA(VLOOKUP(CONCATENATE($M$5,$B34,$C34),WEST!$A$6:$N$95,14,FALSE),0)</f>
        <v>0</v>
      </c>
      <c r="N34" s="65">
        <f>_xlfn.IFNA(VLOOKUP(CONCATENATE($N$5,$B34,$C34),MUR!$A$6:$L$131,14,FALSE),0)</f>
        <v>0</v>
      </c>
      <c r="O34" s="65">
        <f>_xlfn.IFNA(VLOOKUP(CONCATENATE($O$5,$B34,$C34),'SER1'!$A$6:$N$110,14,FALSE),0)</f>
        <v>0</v>
      </c>
      <c r="P34" s="65">
        <f>_xlfn.IFNA(VLOOKUP(CONCATENATE($P$5,$B34,$C34),'BUS1'!$A$6:$N$135,14,FALSE),0)</f>
        <v>0</v>
      </c>
      <c r="Q34" s="65">
        <f>_xlfn.IFNA(VLOOKUP(CONCATENATE($Q$5,$B34,$C34),DARD!$A$6:$N$133,14,FALSE),0)</f>
        <v>0</v>
      </c>
      <c r="R34" s="65">
        <f>_xlfn.IFNA(VLOOKUP(CONCATENATE($R$5,$B34,$C34),'BUS2'!F48,FALSE),0)</f>
        <v>0</v>
      </c>
      <c r="S34" s="65">
        <f>_xlfn.IFNA(VLOOKUP(CONCATENATE($S$5,$B34,$C34),'OG1'!$A$6:$N$56,14,FALSE),0)</f>
        <v>0</v>
      </c>
      <c r="T34" s="65">
        <f>_xlfn.IFNA(VLOOKUP(CONCATENATE($T$5,$B34,$C34),'DRY1'!$A$6:$N$135,14,FALSE),0)</f>
        <v>0</v>
      </c>
      <c r="U34" s="65">
        <f>_xlfn.IFNA(VLOOKUP(CONCATENATE($U$5,$B34,$C34),'HO1'!$A$8:$N$135,14,FALSE),0)</f>
        <v>0</v>
      </c>
      <c r="V34" s="65">
        <f>_xlfn.IFNA(VLOOKUP(CONCATENATE($V$5,$B34,$C34),'BUS3'!$A$8:$N$135,14,FALSE),0)</f>
        <v>0</v>
      </c>
      <c r="W34" s="65">
        <f>_xlfn.IFNA(VLOOKUP(CONCATENATE($W$5,$B34,$C34),'DRY2'!$A$6:$N$169,14,FALSE),0)</f>
        <v>0</v>
      </c>
      <c r="X34" s="65">
        <f>_xlfn.IFNA(VLOOKUP(CONCATENATE($X$5,$B34,$C34),'OG2'!$A$6:$N$133,14,FALSE),0)</f>
        <v>0</v>
      </c>
      <c r="Y34" s="65">
        <f>_xlfn.IFNA(VLOOKUP(CONCATENATE($Y$5,$B34,$C34),'MR1'!$A$6:$N$133,14,FALSE),0)</f>
        <v>0</v>
      </c>
      <c r="Z34" s="65">
        <f>_xlfn.IFNA(VLOOKUP(CONCATENATE($Z$5,$B34,$C34),BEV!$A$6:$N$124,14,FALSE),0)</f>
        <v>0</v>
      </c>
      <c r="AA34" s="65">
        <f>_xlfn.IFNA(VLOOKUP(CONCATENATE($AA$5,$B34,$C34),'SER2'!$A$6:$N$135,14,FALSE),0)</f>
        <v>0</v>
      </c>
      <c r="AB34" s="65">
        <f>_xlfn.IFNA(VLOOKUP(CONCATENATE($AC$5,$B34,$C34),VIR!$A$6:$O$129,14,FALSE),0)</f>
        <v>0</v>
      </c>
      <c r="AC34" s="65">
        <f>_xlfn.IFNA(VLOOKUP(CONCATENATE($AC$5,$B34,$C34),VIR!$A$6:$O$129,14,FALSE),0)</f>
        <v>0</v>
      </c>
      <c r="AD34" s="65">
        <f>_xlfn.IFNA(VLOOKUP(CONCATENATE($AD$5,$B34,$C34),'CAP2'!$A$6:$O$129,14,FALSE),0)</f>
        <v>0</v>
      </c>
      <c r="AE34" s="65">
        <f>_xlfn.IFNA(VLOOKUP(CONCATENATE($AE$5,$B34,$C34),'CAP2'!$A$6:$N$135,14,FALSE),0)</f>
        <v>0</v>
      </c>
      <c r="AF34" s="65">
        <f>_xlfn.IFNA(VLOOKUP(CONCATENATE($AF$5,$B34,$C34),FEST!$A$6:$N$135,14,FALSE),0)</f>
        <v>0</v>
      </c>
      <c r="AG34" s="65">
        <f>_xlfn.IFNA(VLOOKUP(CONCATENATE($AG$5,$B34,$C34),'ESP2'!$A$6:$N$131,14,FALSE),0)</f>
        <v>0</v>
      </c>
      <c r="AH34" s="65">
        <f>_xlfn.IFNA(VLOOKUP(CONCATENATE($AH$5,$B34,$C34),'OG3'!$A$6:$N$131,14,FALSE),0)</f>
        <v>0</v>
      </c>
      <c r="AI34" s="65">
        <f>_xlfn.IFNA(VLOOKUP(CONCATENATE($AI$5,$B34,$C34),'BUN2'!$A$6:$N$134,14,FALSE),0)</f>
        <v>0</v>
      </c>
      <c r="AJ34" s="65">
        <f>_xlfn.IFNA(VLOOKUP(CONCATENATE($AJ$5,$B34,$C34),SC!$A$6:$N$135,14,FALSE),0)</f>
        <v>0</v>
      </c>
      <c r="AK34" s="65">
        <f>_xlfn.IFNA(VLOOKUP(CONCATENATE($AK$5,$B34,$C34),'MR3'!$A$6:$N$133,14,FALSE),0)</f>
        <v>0</v>
      </c>
      <c r="AL34" s="66">
        <f>_xlfn.IFNA(VLOOKUP(CONCATENATE($AK$5,$B34,$C34),BAL!$A$6:$N$133,14,FALSE),0)</f>
        <v>0</v>
      </c>
      <c r="AM34" s="66">
        <f>_xlfn.IFNA(VLOOKUP(CONCATENATE($AM$5,$B34,$C34),'ESP4'!$A$6:$N$135,14,FALSE),0)</f>
        <v>0</v>
      </c>
      <c r="AN34" s="66">
        <f>_xlfn.IFNA(VLOOKUP(CONCATENATE($AN$5,$B34,$C34),'MR2'!$A$6:$N$77,14,FALSE),0)</f>
        <v>0</v>
      </c>
      <c r="AO34" s="66">
        <f>_xlfn.IFNA(VLOOKUP(CONCATENATE($AO$5,$B34,$C34),'BUS4'!$A$6:$N$250,14,FALSE),0)</f>
        <v>0</v>
      </c>
      <c r="AP34" s="398"/>
      <c r="AQ34" s="67"/>
      <c r="AR34" s="63"/>
    </row>
    <row r="35" spans="1:44" x14ac:dyDescent="0.3">
      <c r="A35" s="830"/>
      <c r="B35" s="84" t="s">
        <v>216</v>
      </c>
      <c r="C35" s="22" t="s">
        <v>217</v>
      </c>
      <c r="D35" s="22"/>
      <c r="E35" s="22" t="s">
        <v>204</v>
      </c>
      <c r="F35" s="23">
        <v>45399</v>
      </c>
      <c r="G35" s="24">
        <v>13</v>
      </c>
      <c r="H35" s="192">
        <f t="shared" si="3"/>
        <v>0</v>
      </c>
      <c r="I35" s="65">
        <f t="shared" si="1"/>
        <v>0</v>
      </c>
      <c r="J35" s="65">
        <f t="shared" si="2"/>
        <v>15</v>
      </c>
      <c r="K35" s="65">
        <f>_xlfn.IFNA(VLOOKUP(CONCATENATE($K$5,$B35,$C35),'ESP1'!$A$6:$N$135,14,FALSE),0)</f>
        <v>0</v>
      </c>
      <c r="L35" s="65">
        <f>_xlfn.IFNA(VLOOKUP(CONCATENATE($L$5,$B35,$C35),'CAP1'!$A$6:$N$107,14,FALSE),0)</f>
        <v>0</v>
      </c>
      <c r="M35" s="65">
        <f>_xlfn.IFNA(VLOOKUP(CONCATENATE($M$5,$B35,$C35),WEST!$A$6:$N$95,14,FALSE),0)</f>
        <v>0</v>
      </c>
      <c r="N35" s="65">
        <f>_xlfn.IFNA(VLOOKUP(CONCATENATE($N$5,$B35,$C35),MUR!$A$6:$L$131,14,FALSE),0)</f>
        <v>0</v>
      </c>
      <c r="O35" s="65">
        <f>_xlfn.IFNA(VLOOKUP(CONCATENATE($O$5,$B35,$C35),'SER1'!$A$6:$N$110,14,FALSE),0)</f>
        <v>0</v>
      </c>
      <c r="P35" s="65">
        <f>_xlfn.IFNA(VLOOKUP(CONCATENATE($P$5,$B35,$C35),'BUS1'!$A$6:$N$135,14,FALSE),0)</f>
        <v>0</v>
      </c>
      <c r="Q35" s="65">
        <f>_xlfn.IFNA(VLOOKUP(CONCATENATE($Q$5,$B35,$C35),DARD!$A$6:$N$133,14,FALSE),0)</f>
        <v>0</v>
      </c>
      <c r="R35" s="65">
        <f>_xlfn.IFNA(VLOOKUP(CONCATENATE($R$5,$B35,$C35),'BUS2'!F49,FALSE),0)</f>
        <v>0</v>
      </c>
      <c r="S35" s="65">
        <f>_xlfn.IFNA(VLOOKUP(CONCATENATE($S$5,$B35,$C35),'OG1'!$A$6:$N$56,14,FALSE),0)</f>
        <v>0</v>
      </c>
      <c r="T35" s="65">
        <f>_xlfn.IFNA(VLOOKUP(CONCATENATE($T$5,$B35,$C35),'DRY1'!$A$6:$N$135,14,FALSE),0)</f>
        <v>0</v>
      </c>
      <c r="U35" s="65">
        <f>_xlfn.IFNA(VLOOKUP(CONCATENATE($U$5,$B35,$C35),'HO1'!$A$8:$N$135,14,FALSE),0)</f>
        <v>0</v>
      </c>
      <c r="V35" s="65">
        <f>_xlfn.IFNA(VLOOKUP(CONCATENATE($V$5,$B35,$C35),'BUS3'!$A$8:$N$135,14,FALSE),0)</f>
        <v>0</v>
      </c>
      <c r="W35" s="65">
        <f>_xlfn.IFNA(VLOOKUP(CONCATENATE($W$5,$B35,$C35),'DRY2'!$A$6:$N$169,14,FALSE),0)</f>
        <v>0</v>
      </c>
      <c r="X35" s="65">
        <f>_xlfn.IFNA(VLOOKUP(CONCATENATE($X$5,$B35,$C35),'OG2'!$A$6:$N$133,14,FALSE),0)</f>
        <v>0</v>
      </c>
      <c r="Y35" s="65">
        <f>_xlfn.IFNA(VLOOKUP(CONCATENATE($Y$5,$B35,$C35),'MR1'!$A$6:$N$133,14,FALSE),0)</f>
        <v>0</v>
      </c>
      <c r="Z35" s="65">
        <f>_xlfn.IFNA(VLOOKUP(CONCATENATE($Z$5,$B35,$C35),BEV!$A$6:$N$124,14,FALSE),0)</f>
        <v>0</v>
      </c>
      <c r="AA35" s="65">
        <f>_xlfn.IFNA(VLOOKUP(CONCATENATE($AA$5,$B35,$C35),'SER2'!$A$6:$N$135,14,FALSE),0)</f>
        <v>0</v>
      </c>
      <c r="AB35" s="65">
        <f>_xlfn.IFNA(VLOOKUP(CONCATENATE($AC$5,$B35,$C35),VIR!$A$6:$O$129,14,FALSE),0)</f>
        <v>0</v>
      </c>
      <c r="AC35" s="65">
        <f>_xlfn.IFNA(VLOOKUP(CONCATENATE($AC$5,$B35,$C35),VIR!$A$6:$O$129,14,FALSE),0)</f>
        <v>0</v>
      </c>
      <c r="AD35" s="65">
        <f>_xlfn.IFNA(VLOOKUP(CONCATENATE($AD$5,$B35,$C35),'CAP2'!$A$6:$O$129,14,FALSE),0)</f>
        <v>0</v>
      </c>
      <c r="AE35" s="65">
        <f>_xlfn.IFNA(VLOOKUP(CONCATENATE($AE$5,$B35,$C35),'CAP2'!$A$6:$N$135,14,FALSE),0)</f>
        <v>0</v>
      </c>
      <c r="AF35" s="65">
        <f>_xlfn.IFNA(VLOOKUP(CONCATENATE($AF$5,$B35,$C35),FEST!$A$6:$N$135,14,FALSE),0)</f>
        <v>0</v>
      </c>
      <c r="AG35" s="65">
        <f>_xlfn.IFNA(VLOOKUP(CONCATENATE($AG$5,$B35,$C35),'ESP2'!$A$6:$N$131,14,FALSE),0)</f>
        <v>0</v>
      </c>
      <c r="AH35" s="65">
        <f>_xlfn.IFNA(VLOOKUP(CONCATENATE($AH$5,$B35,$C35),'OG3'!$A$6:$N$131,14,FALSE),0)</f>
        <v>0</v>
      </c>
      <c r="AI35" s="65">
        <f>_xlfn.IFNA(VLOOKUP(CONCATENATE($AI$5,$B35,$C35),'BUN2'!$A$6:$N$134,14,FALSE),0)</f>
        <v>0</v>
      </c>
      <c r="AJ35" s="65">
        <f>_xlfn.IFNA(VLOOKUP(CONCATENATE($AJ$5,$B35,$C35),SC!$A$6:$N$135,14,FALSE),0)</f>
        <v>0</v>
      </c>
      <c r="AK35" s="65">
        <f>_xlfn.IFNA(VLOOKUP(CONCATENATE($AK$5,$B35,$C35),'MR3'!$A$6:$N$133,14,FALSE),0)</f>
        <v>0</v>
      </c>
      <c r="AL35" s="66">
        <f>_xlfn.IFNA(VLOOKUP(CONCATENATE($AK$5,$B35,$C35),BAL!$A$6:$N$133,14,FALSE),0)</f>
        <v>0</v>
      </c>
      <c r="AM35" s="66">
        <f>_xlfn.IFNA(VLOOKUP(CONCATENATE($AM$5,$B35,$C35),'ESP4'!$A$6:$N$135,14,FALSE),0)</f>
        <v>0</v>
      </c>
      <c r="AN35" s="66">
        <f>_xlfn.IFNA(VLOOKUP(CONCATENATE($AN$5,$B35,$C35),'MR2'!$A$6:$N$77,14,FALSE),0)</f>
        <v>0</v>
      </c>
      <c r="AO35" s="66">
        <f>_xlfn.IFNA(VLOOKUP(CONCATENATE($AO$5,$B35,$C35),'BUS4'!$A$6:$N$250,14,FALSE),0)</f>
        <v>0</v>
      </c>
      <c r="AP35" s="398"/>
      <c r="AQ35" s="67"/>
      <c r="AR35" s="63"/>
    </row>
    <row r="36" spans="1:44" x14ac:dyDescent="0.3">
      <c r="A36" s="830"/>
      <c r="B36" s="84" t="s">
        <v>300</v>
      </c>
      <c r="C36" s="22" t="s">
        <v>301</v>
      </c>
      <c r="D36" s="22"/>
      <c r="E36" s="22" t="s">
        <v>288</v>
      </c>
      <c r="F36" s="23">
        <v>45366</v>
      </c>
      <c r="G36" s="24">
        <v>13</v>
      </c>
      <c r="H36" s="192">
        <f t="shared" si="3"/>
        <v>1</v>
      </c>
      <c r="I36" s="65">
        <f t="shared" si="1"/>
        <v>7</v>
      </c>
      <c r="J36" s="65">
        <f t="shared" si="2"/>
        <v>5</v>
      </c>
      <c r="K36" s="65">
        <f>_xlfn.IFNA(VLOOKUP(CONCATENATE($K$5,$B36,$C36),'ESP1'!$A$6:$N$135,14,FALSE),0)</f>
        <v>0</v>
      </c>
      <c r="L36" s="65">
        <f>_xlfn.IFNA(VLOOKUP(CONCATENATE($L$5,$B36,$C36),'CAP1'!$A$6:$N$107,14,FALSE),0)</f>
        <v>0</v>
      </c>
      <c r="M36" s="65">
        <f>_xlfn.IFNA(VLOOKUP(CONCATENATE($M$5,$B36,$C36),WEST!$A$6:$N$95,14,FALSE),0)</f>
        <v>0</v>
      </c>
      <c r="N36" s="65">
        <f>_xlfn.IFNA(VLOOKUP(CONCATENATE($N$5,$B36,$C36),MUR!$A$6:$L$131,14,FALSE),0)</f>
        <v>0</v>
      </c>
      <c r="O36" s="65">
        <f>_xlfn.IFNA(VLOOKUP(CONCATENATE($O$5,$B36,$C36),'SER1'!$A$6:$N$110,14,FALSE),0)</f>
        <v>0</v>
      </c>
      <c r="P36" s="65">
        <f>_xlfn.IFNA(VLOOKUP(CONCATENATE($P$5,$B36,$C36),'BUS1'!$A$6:$N$135,14,FALSE),0)</f>
        <v>0</v>
      </c>
      <c r="Q36" s="65">
        <f>_xlfn.IFNA(VLOOKUP(CONCATENATE($Q$5,$B36,$C36),DARD!$A$6:$N$133,14,FALSE),0)</f>
        <v>0</v>
      </c>
      <c r="R36" s="65">
        <f>_xlfn.IFNA(VLOOKUP(CONCATENATE($R$5,$B36,$C36),'BUS2'!F50,FALSE),0)</f>
        <v>0</v>
      </c>
      <c r="S36" s="65">
        <f>_xlfn.IFNA(VLOOKUP(CONCATENATE($S$5,$B36,$C36),'OG1'!$A$6:$N$56,14,FALSE),0)</f>
        <v>0</v>
      </c>
      <c r="T36" s="65">
        <f>_xlfn.IFNA(VLOOKUP(CONCATENATE($T$5,$B36,$C36),'DRY1'!$A$6:$N$135,14,FALSE),0)</f>
        <v>0</v>
      </c>
      <c r="U36" s="65">
        <f>_xlfn.IFNA(VLOOKUP(CONCATENATE($U$5,$B36,$C36),'HO1'!$A$8:$N$135,14,FALSE),0)</f>
        <v>0</v>
      </c>
      <c r="V36" s="65">
        <f>_xlfn.IFNA(VLOOKUP(CONCATENATE($V$5,$B36,$C36),'BUS3'!$A$8:$N$135,14,FALSE),0)</f>
        <v>0</v>
      </c>
      <c r="W36" s="65">
        <f>_xlfn.IFNA(VLOOKUP(CONCATENATE($W$5,$B36,$C36),'DRY2'!$A$6:$N$169,14,FALSE),0)</f>
        <v>0</v>
      </c>
      <c r="X36" s="65">
        <f>_xlfn.IFNA(VLOOKUP(CONCATENATE($X$5,$B36,$C36),'OG2'!$A$6:$N$133,14,FALSE),0)</f>
        <v>0</v>
      </c>
      <c r="Y36" s="65">
        <f>_xlfn.IFNA(VLOOKUP(CONCATENATE($Y$5,$B36,$C36),'MR1'!$A$6:$N$133,14,FALSE),0)</f>
        <v>0</v>
      </c>
      <c r="Z36" s="65">
        <f>_xlfn.IFNA(VLOOKUP(CONCATENATE($Z$5,$B36,$C36),BEV!$A$6:$N$124,14,FALSE),0)</f>
        <v>0</v>
      </c>
      <c r="AA36" s="65">
        <f>_xlfn.IFNA(VLOOKUP(CONCATENATE($AA$5,$B36,$C36),'SER2'!$A$6:$N$135,14,FALSE),0)</f>
        <v>0</v>
      </c>
      <c r="AB36" s="65">
        <f>_xlfn.IFNA(VLOOKUP(CONCATENATE($AC$5,$B36,$C36),VIR!$A$6:$O$129,14,FALSE),0)</f>
        <v>0</v>
      </c>
      <c r="AC36" s="65">
        <f>_xlfn.IFNA(VLOOKUP(CONCATENATE($AC$5,$B36,$C36),VIR!$A$6:$O$129,14,FALSE),0)</f>
        <v>0</v>
      </c>
      <c r="AD36" s="65">
        <f>_xlfn.IFNA(VLOOKUP(CONCATENATE($AD$5,$B36,$C36),'CAP2'!$A$6:$O$129,14,FALSE),0)</f>
        <v>0</v>
      </c>
      <c r="AE36" s="65">
        <f>_xlfn.IFNA(VLOOKUP(CONCATENATE($AE$5,$B36,$C36),'CAP2'!$A$6:$N$135,14,FALSE),0)</f>
        <v>0</v>
      </c>
      <c r="AF36" s="65">
        <f>_xlfn.IFNA(VLOOKUP(CONCATENATE($AF$5,$B36,$C36),FEST!$A$6:$N$135,14,FALSE),0)</f>
        <v>0</v>
      </c>
      <c r="AG36" s="65">
        <f>_xlfn.IFNA(VLOOKUP(CONCATENATE($AG$5,$B36,$C36),'ESP2'!$A$6:$N$131,14,FALSE),0)</f>
        <v>7</v>
      </c>
      <c r="AH36" s="65">
        <f>_xlfn.IFNA(VLOOKUP(CONCATENATE($AH$5,$B36,$C36),'OG3'!$A$6:$N$131,14,FALSE),0)</f>
        <v>0</v>
      </c>
      <c r="AI36" s="65">
        <f>_xlfn.IFNA(VLOOKUP(CONCATENATE($AI$5,$B36,$C36),'BUN2'!$A$6:$N$134,14,FALSE),0)</f>
        <v>0</v>
      </c>
      <c r="AJ36" s="65">
        <f>_xlfn.IFNA(VLOOKUP(CONCATENATE($AJ$5,$B36,$C36),SC!$A$6:$N$135,14,FALSE),0)</f>
        <v>0</v>
      </c>
      <c r="AK36" s="65">
        <f>_xlfn.IFNA(VLOOKUP(CONCATENATE($AK$5,$B36,$C36),'MR3'!$A$6:$N$133,14,FALSE),0)</f>
        <v>0</v>
      </c>
      <c r="AL36" s="66">
        <f>_xlfn.IFNA(VLOOKUP(CONCATENATE($AK$5,$B36,$C36),BAL!$A$6:$N$133,14,FALSE),0)</f>
        <v>0</v>
      </c>
      <c r="AM36" s="66">
        <f>_xlfn.IFNA(VLOOKUP(CONCATENATE($AM$5,$B36,$C36),'ESP4'!$A$6:$N$135,14,FALSE),0)</f>
        <v>0</v>
      </c>
      <c r="AN36" s="66">
        <f>_xlfn.IFNA(VLOOKUP(CONCATENATE($AN$5,$B36,$C36),'MR2'!$A$6:$N$77,14,FALSE),0)</f>
        <v>0</v>
      </c>
      <c r="AO36" s="66">
        <f>_xlfn.IFNA(VLOOKUP(CONCATENATE($AO$5,$B36,$C36),'BUS4'!$A$6:$N$250,14,FALSE),0)</f>
        <v>0</v>
      </c>
      <c r="AP36" s="398"/>
      <c r="AQ36" s="67"/>
      <c r="AR36" s="63"/>
    </row>
    <row r="37" spans="1:44" x14ac:dyDescent="0.3">
      <c r="A37" s="830"/>
      <c r="B37" s="84" t="s">
        <v>567</v>
      </c>
      <c r="C37" s="22" t="s">
        <v>578</v>
      </c>
      <c r="D37" s="22"/>
      <c r="E37" s="22" t="s">
        <v>201</v>
      </c>
      <c r="F37" s="23">
        <v>45499</v>
      </c>
      <c r="G37" s="24">
        <v>12</v>
      </c>
      <c r="H37" s="192">
        <f t="shared" ref="H37:H53" si="4">COUNTIF(K37:AR37,"&gt;0")</f>
        <v>3</v>
      </c>
      <c r="I37" s="65">
        <f t="shared" ref="I37:I53" si="5">SUM(K37:AR37)</f>
        <v>20</v>
      </c>
      <c r="J37" s="65">
        <f t="shared" ref="J37:J53" si="6">RANK(I37,$I$6:$I$61)</f>
        <v>1</v>
      </c>
      <c r="K37" s="65">
        <f>_xlfn.IFNA(VLOOKUP(CONCATENATE($K$5,$B37,$C37),'ESP1'!$A$6:$N$135,14,FALSE),0)</f>
        <v>0</v>
      </c>
      <c r="L37" s="65">
        <f>_xlfn.IFNA(VLOOKUP(CONCATENATE($L$5,$B37,$C37),'CAP1'!$A$6:$N$107,14,FALSE),0)</f>
        <v>0</v>
      </c>
      <c r="M37" s="65">
        <f>_xlfn.IFNA(VLOOKUP(CONCATENATE($M$5,$B37,$C37),WEST!$A$6:$N$95,14,FALSE),0)</f>
        <v>0</v>
      </c>
      <c r="N37" s="65">
        <f>_xlfn.IFNA(VLOOKUP(CONCATENATE($N$5,$B37,$C37),MUR!$A$6:$N$110,14,FALSE),0)</f>
        <v>7</v>
      </c>
      <c r="O37" s="65">
        <f>_xlfn.IFNA(VLOOKUP(CONCATENATE($O$5,$B37,$C37),'SER1'!$A$6:$N$110,14,FALSE),0)</f>
        <v>0</v>
      </c>
      <c r="P37" s="65">
        <f>_xlfn.IFNA(VLOOKUP(CONCATENATE($P$5,$B37,$C37),'BUS1'!$A$6:$N$135,14,FALSE),0)</f>
        <v>0</v>
      </c>
      <c r="Q37" s="65">
        <f>_xlfn.IFNA(VLOOKUP(CONCATENATE($Q$5,$B37,$C37),DARD!$A$6:$N$133,14,FALSE),0)</f>
        <v>0</v>
      </c>
      <c r="R37" s="65">
        <f>_xlfn.IFNA(VLOOKUP(CONCATENATE($R$5,$B37,$C37),'BUS2'!F51,FALSE),0)</f>
        <v>0</v>
      </c>
      <c r="S37" s="65">
        <f>_xlfn.IFNA(VLOOKUP(CONCATENATE($S$5,$B37,$C37),'OG1'!$A$6:$N$56,14,FALSE),0)</f>
        <v>0</v>
      </c>
      <c r="T37" s="65">
        <f>_xlfn.IFNA(VLOOKUP(CONCATENATE($T$5,$B37,$C37),'DRY1'!$A$6:$N$135,14,FALSE),0)</f>
        <v>0</v>
      </c>
      <c r="U37" s="65">
        <f>_xlfn.IFNA(VLOOKUP(CONCATENATE($U$5,$B37,$C37),'HO1'!$A$8:$N$135,14,FALSE),0)</f>
        <v>0</v>
      </c>
      <c r="V37" s="65">
        <f>_xlfn.IFNA(VLOOKUP(CONCATENATE($V$5,$B37,$C37),'BUS3'!$A$8:$N$135,14,FALSE),0)</f>
        <v>0</v>
      </c>
      <c r="W37" s="65">
        <f>_xlfn.IFNA(VLOOKUP(CONCATENATE($W$5,$B37,$C37),'DRY2'!$A$6:$N$169,14,FALSE),0)</f>
        <v>0</v>
      </c>
      <c r="X37" s="65">
        <f>_xlfn.IFNA(VLOOKUP(CONCATENATE($X$5,$B37,$C37),'OG2'!$A$6:$N$133,14,FALSE),0)</f>
        <v>0</v>
      </c>
      <c r="Y37" s="65">
        <f>_xlfn.IFNA(VLOOKUP(CONCATENATE($Y$5,$B37,$C37),'MR1'!$A$6:$N$133,14,FALSE),0)</f>
        <v>0</v>
      </c>
      <c r="Z37" s="65">
        <f>_xlfn.IFNA(VLOOKUP(CONCATENATE($Z$5,$B37,$C37),BEV!$A$6:$N$124,14,FALSE),0)</f>
        <v>0</v>
      </c>
      <c r="AA37" s="65">
        <f>_xlfn.IFNA(VLOOKUP(CONCATENATE($AA$5,$B37,$C37),'SER2'!$A$6:$N$135,14,FALSE),0)</f>
        <v>6</v>
      </c>
      <c r="AB37" s="65">
        <f>_xlfn.IFNA(VLOOKUP(CONCATENATE($AC$5,$B37,$C37),VIR!$A$6:$O$129,14,FALSE),0)</f>
        <v>0</v>
      </c>
      <c r="AC37" s="65">
        <f>_xlfn.IFNA(VLOOKUP(CONCATENATE($AC$5,$B37,$C37),VIR!$A$6:$O$129,14,FALSE),0)</f>
        <v>0</v>
      </c>
      <c r="AD37" s="65">
        <f>_xlfn.IFNA(VLOOKUP(CONCATENATE($AD$5,$B37,$C37),'CAP2'!$A$6:$O$129,14,FALSE),0)</f>
        <v>0</v>
      </c>
      <c r="AE37" s="65">
        <f>_xlfn.IFNA(VLOOKUP(CONCATENATE($AE$5,$B37,$C37),'CAP2'!$A$6:$N$135,14,FALSE),0)</f>
        <v>0</v>
      </c>
      <c r="AF37" s="65">
        <f>_xlfn.IFNA(VLOOKUP(CONCATENATE($AF$5,$B37,$C37),FEST!$A$6:$N$135,14,FALSE),0)</f>
        <v>0</v>
      </c>
      <c r="AG37" s="65">
        <f>_xlfn.IFNA(VLOOKUP(CONCATENATE($AG$5,$B37,$C37),'ESP2'!$A$6:$N$131,14,FALSE),0)</f>
        <v>0</v>
      </c>
      <c r="AH37" s="65">
        <f>_xlfn.IFNA(VLOOKUP(CONCATENATE($AH$5,$B37,$C37),'OG3'!$A$6:$N$131,14,FALSE),0)</f>
        <v>0</v>
      </c>
      <c r="AI37" s="65">
        <f>_xlfn.IFNA(VLOOKUP(CONCATENATE($AI$5,$B37,$C37),'BUN2'!$A$6:$N$134,14,FALSE),0)</f>
        <v>7</v>
      </c>
      <c r="AJ37" s="65">
        <f>_xlfn.IFNA(VLOOKUP(CONCATENATE($AJ$5,$B37,$C37),SC!$A$6:$N$135,14,FALSE),0)</f>
        <v>0</v>
      </c>
      <c r="AK37" s="65">
        <f>_xlfn.IFNA(VLOOKUP(CONCATENATE($AK$5,$B37,$C37),'MR3'!$A$6:$N$133,14,FALSE),0)</f>
        <v>0</v>
      </c>
      <c r="AL37" s="66">
        <f>_xlfn.IFNA(VLOOKUP(CONCATENATE($AK$5,$B37,$C37),BAL!$A$6:$N$133,14,FALSE),0)</f>
        <v>0</v>
      </c>
      <c r="AM37" s="66">
        <f>_xlfn.IFNA(VLOOKUP(CONCATENATE($AM$5,$B37,$C37),'ESP4'!$A$6:$N$135,14,FALSE),0)</f>
        <v>0</v>
      </c>
      <c r="AN37" s="66">
        <f>_xlfn.IFNA(VLOOKUP(CONCATENATE($AN$5,$B37,$C37),'MR2'!$A$6:$N$77,14,FALSE),0)</f>
        <v>0</v>
      </c>
      <c r="AO37" s="66">
        <f>_xlfn.IFNA(VLOOKUP(CONCATENATE($AO$5,$B37,$C37),'BUS4'!$A$6:$N$250,14,FALSE),0)</f>
        <v>0</v>
      </c>
      <c r="AP37" s="398"/>
      <c r="AQ37" s="67"/>
      <c r="AR37" s="63"/>
    </row>
    <row r="38" spans="1:44" x14ac:dyDescent="0.3">
      <c r="A38" s="830"/>
      <c r="B38" s="84" t="s">
        <v>691</v>
      </c>
      <c r="C38" s="22" t="s">
        <v>783</v>
      </c>
      <c r="D38" s="22"/>
      <c r="E38" s="22" t="s">
        <v>200</v>
      </c>
      <c r="F38" s="23">
        <v>45526</v>
      </c>
      <c r="G38" s="24">
        <v>12</v>
      </c>
      <c r="H38" s="192">
        <f t="shared" si="4"/>
        <v>0</v>
      </c>
      <c r="I38" s="65">
        <f t="shared" si="5"/>
        <v>0</v>
      </c>
      <c r="J38" s="65">
        <f t="shared" si="6"/>
        <v>15</v>
      </c>
      <c r="K38" s="65">
        <f>_xlfn.IFNA(VLOOKUP(CONCATENATE($K$5,$B38,$C38),'ESP1'!$A$6:$N$135,14,FALSE),0)</f>
        <v>0</v>
      </c>
      <c r="L38" s="65">
        <f>_xlfn.IFNA(VLOOKUP(CONCATENATE($L$5,$B38,$C38),'CAP1'!$A$6:$N$107,14,FALSE),0)</f>
        <v>0</v>
      </c>
      <c r="M38" s="65">
        <f>_xlfn.IFNA(VLOOKUP(CONCATENATE($M$5,$B38,$C38),WEST!$A$6:$N$95,14,FALSE),0)</f>
        <v>0</v>
      </c>
      <c r="N38" s="65">
        <f>_xlfn.IFNA(VLOOKUP(CONCATENATE($N$5,$B38,$C38),MUR!$A$6:$N$110,14,FALSE),0)</f>
        <v>0</v>
      </c>
      <c r="O38" s="65">
        <f>_xlfn.IFNA(VLOOKUP(CONCATENATE($O$5,$B38,$C38),'SER1'!$A$6:$N$110,14,FALSE),0)</f>
        <v>0</v>
      </c>
      <c r="P38" s="65">
        <f>_xlfn.IFNA(VLOOKUP(CONCATENATE($P$5,$B38,$C38),'BUS1'!$A$6:$N$135,14,FALSE),0)</f>
        <v>0</v>
      </c>
      <c r="Q38" s="65">
        <f>_xlfn.IFNA(VLOOKUP(CONCATENATE($Q$5,$B38,$C38),DARD!$A$6:$N$133,14,FALSE),0)</f>
        <v>0</v>
      </c>
      <c r="R38" s="65">
        <f>_xlfn.IFNA(VLOOKUP(CONCATENATE($R$5,$B38,$C38),'BUS2'!F52,FALSE),0)</f>
        <v>0</v>
      </c>
      <c r="S38" s="65">
        <f>_xlfn.IFNA(VLOOKUP(CONCATENATE($S$5,$B38,$C38),'OG1'!$A$6:$N$56,14,FALSE),0)</f>
        <v>0</v>
      </c>
      <c r="T38" s="65">
        <f>_xlfn.IFNA(VLOOKUP(CONCATENATE($T$5,$B38,$C38),'DRY1'!$A$6:$N$135,14,FALSE),0)</f>
        <v>0</v>
      </c>
      <c r="U38" s="65">
        <f>_xlfn.IFNA(VLOOKUP(CONCATENATE($U$5,$B38,$C38),'HO1'!$A$8:$N$135,14,FALSE),0)</f>
        <v>0</v>
      </c>
      <c r="V38" s="65">
        <f>_xlfn.IFNA(VLOOKUP(CONCATENATE($V$5,$B38,$C38),'BUS3'!$A$8:$N$135,14,FALSE),0)</f>
        <v>0</v>
      </c>
      <c r="W38" s="65">
        <f>_xlfn.IFNA(VLOOKUP(CONCATENATE($W$5,$B38,$C38),'DRY2'!$A$6:$N$169,14,FALSE),0)</f>
        <v>0</v>
      </c>
      <c r="X38" s="65">
        <f>_xlfn.IFNA(VLOOKUP(CONCATENATE($X$5,$B38,$C38),'OG2'!$A$6:$N$133,14,FALSE),0)</f>
        <v>0</v>
      </c>
      <c r="Y38" s="65">
        <f>_xlfn.IFNA(VLOOKUP(CONCATENATE($Y$5,$B38,$C38),'MR1'!$A$6:$N$133,14,FALSE),0)</f>
        <v>0</v>
      </c>
      <c r="Z38" s="65">
        <f>_xlfn.IFNA(VLOOKUP(CONCATENATE($Z$5,$B38,$C38),BEV!$A$6:$N$124,14,FALSE),0)</f>
        <v>0</v>
      </c>
      <c r="AA38" s="65">
        <f>_xlfn.IFNA(VLOOKUP(CONCATENATE($AA$5,$B38,$C38),'SER2'!$A$6:$N$135,14,FALSE),0)</f>
        <v>0</v>
      </c>
      <c r="AB38" s="65">
        <f>_xlfn.IFNA(VLOOKUP(CONCATENATE($AC$5,$B38,$C38),VIR!$A$6:$O$129,14,FALSE),0)</f>
        <v>0</v>
      </c>
      <c r="AC38" s="65">
        <f>_xlfn.IFNA(VLOOKUP(CONCATENATE($AC$5,$B38,$C38),VIR!$A$6:$O$129,14,FALSE),0)</f>
        <v>0</v>
      </c>
      <c r="AD38" s="65">
        <f>_xlfn.IFNA(VLOOKUP(CONCATENATE($AD$5,$B38,$C38),'CAP2'!$A$6:$O$129,14,FALSE),0)</f>
        <v>0</v>
      </c>
      <c r="AE38" s="65">
        <f>_xlfn.IFNA(VLOOKUP(CONCATENATE($AE$5,$B38,$C38),'CAP2'!$A$6:$N$135,14,FALSE),0)</f>
        <v>0</v>
      </c>
      <c r="AF38" s="65">
        <f>_xlfn.IFNA(VLOOKUP(CONCATENATE($AF$5,$B38,$C38),FEST!$A$6:$N$135,14,FALSE),0)</f>
        <v>0</v>
      </c>
      <c r="AG38" s="65">
        <f>_xlfn.IFNA(VLOOKUP(CONCATENATE($AG$5,$B38,$C38),'ESP2'!$A$6:$N$131,14,FALSE),0)</f>
        <v>0</v>
      </c>
      <c r="AH38" s="65">
        <f>_xlfn.IFNA(VLOOKUP(CONCATENATE($AH$5,$B38,$C38),'OG3'!$A$6:$N$131,14,FALSE),0)</f>
        <v>0</v>
      </c>
      <c r="AI38" s="65">
        <f>_xlfn.IFNA(VLOOKUP(CONCATENATE($AI$5,$B38,$C38),'BUN2'!$A$6:$N$134,14,FALSE),0)</f>
        <v>0</v>
      </c>
      <c r="AJ38" s="65">
        <f>_xlfn.IFNA(VLOOKUP(CONCATENATE($AJ$5,$B38,$C38),SC!$A$6:$N$135,14,FALSE),0)</f>
        <v>0</v>
      </c>
      <c r="AK38" s="65">
        <f>_xlfn.IFNA(VLOOKUP(CONCATENATE($AK$5,$B38,$C38),'MR3'!$A$6:$N$133,14,FALSE),0)</f>
        <v>0</v>
      </c>
      <c r="AL38" s="66">
        <f>_xlfn.IFNA(VLOOKUP(CONCATENATE($AK$5,$B38,$C38),BAL!$A$6:$N$133,14,FALSE),0)</f>
        <v>0</v>
      </c>
      <c r="AM38" s="66">
        <f>_xlfn.IFNA(VLOOKUP(CONCATENATE($AM$5,$B38,$C38),'ESP4'!$A$6:$N$135,14,FALSE),0)</f>
        <v>0</v>
      </c>
      <c r="AN38" s="66">
        <f>_xlfn.IFNA(VLOOKUP(CONCATENATE($AN$5,$B38,$C38),'MR2'!$A$6:$N$77,14,FALSE),0)</f>
        <v>0</v>
      </c>
      <c r="AO38" s="66">
        <f>_xlfn.IFNA(VLOOKUP(CONCATENATE($AO$5,$B38,$C38),'BUS4'!$A$6:$N$250,14,FALSE),0)</f>
        <v>0</v>
      </c>
      <c r="AP38" s="398"/>
      <c r="AQ38" s="67"/>
      <c r="AR38" s="63"/>
    </row>
    <row r="39" spans="1:44" x14ac:dyDescent="0.3">
      <c r="A39" s="830"/>
      <c r="B39" s="84" t="s">
        <v>656</v>
      </c>
      <c r="C39" s="22" t="s">
        <v>657</v>
      </c>
      <c r="D39" s="22"/>
      <c r="E39" s="22" t="s">
        <v>287</v>
      </c>
      <c r="F39" s="23">
        <v>45532</v>
      </c>
      <c r="G39" s="24">
        <v>13</v>
      </c>
      <c r="H39" s="192">
        <f t="shared" si="4"/>
        <v>1</v>
      </c>
      <c r="I39" s="65">
        <f t="shared" si="5"/>
        <v>6</v>
      </c>
      <c r="J39" s="65">
        <f t="shared" si="6"/>
        <v>11</v>
      </c>
      <c r="K39" s="65">
        <f>_xlfn.IFNA(VLOOKUP(CONCATENATE($K$5,$B39,$C39),'ESP1'!$A$6:$N$135,14,FALSE),0)</f>
        <v>0</v>
      </c>
      <c r="L39" s="65">
        <f>_xlfn.IFNA(VLOOKUP(CONCATENATE($L$5,$B39,$C39),'CAP1'!$A$6:$N$107,14,FALSE),0)</f>
        <v>0</v>
      </c>
      <c r="M39" s="65">
        <f>_xlfn.IFNA(VLOOKUP(CONCATENATE($M$5,$B39,$C39),WEST!$A$6:$N$95,14,FALSE),0)</f>
        <v>0</v>
      </c>
      <c r="N39" s="65">
        <f>_xlfn.IFNA(VLOOKUP(CONCATENATE($N$5,$B39,$C39),MUR!$A$6:$N$110,14,FALSE),0)</f>
        <v>0</v>
      </c>
      <c r="O39" s="65">
        <f>_xlfn.IFNA(VLOOKUP(CONCATENATE($O$5,$B39,$C39),'SER1'!$A$6:$N$110,14,FALSE),0)</f>
        <v>0</v>
      </c>
      <c r="P39" s="65">
        <f>_xlfn.IFNA(VLOOKUP(CONCATENATE($P$5,$B39,$C39),'BUS1'!$A$6:$N$135,14,FALSE),0)</f>
        <v>6</v>
      </c>
      <c r="Q39" s="65">
        <f>_xlfn.IFNA(VLOOKUP(CONCATENATE($Q$5,$B39,$C39),DARD!$A$6:$N$133,14,FALSE),0)</f>
        <v>0</v>
      </c>
      <c r="R39" s="65">
        <f>_xlfn.IFNA(VLOOKUP(CONCATENATE($R$5,$B39,$C39),'BUS2'!F53,FALSE),0)</f>
        <v>0</v>
      </c>
      <c r="S39" s="65">
        <f>_xlfn.IFNA(VLOOKUP(CONCATENATE($S$5,$B39,$C39),'OG1'!$A$6:$N$56,14,FALSE),0)</f>
        <v>0</v>
      </c>
      <c r="T39" s="65">
        <f>_xlfn.IFNA(VLOOKUP(CONCATENATE($T$5,$B39,$C39),'DRY1'!$A$6:$N$135,14,FALSE),0)</f>
        <v>0</v>
      </c>
      <c r="U39" s="65">
        <f>_xlfn.IFNA(VLOOKUP(CONCATENATE($U$5,$B39,$C39),'HO1'!$A$8:$N$135,14,FALSE),0)</f>
        <v>0</v>
      </c>
      <c r="V39" s="65">
        <f>_xlfn.IFNA(VLOOKUP(CONCATENATE($V$5,$B39,$C39),'BUS3'!$A$8:$N$135,14,FALSE),0)</f>
        <v>0</v>
      </c>
      <c r="W39" s="65">
        <f>_xlfn.IFNA(VLOOKUP(CONCATENATE($W$5,$B39,$C39),'DRY2'!$A$6:$N$169,14,FALSE),0)</f>
        <v>0</v>
      </c>
      <c r="X39" s="65">
        <f>_xlfn.IFNA(VLOOKUP(CONCATENATE($X$5,$B39,$C39),'OG2'!$A$6:$N$133,14,FALSE),0)</f>
        <v>0</v>
      </c>
      <c r="Y39" s="65">
        <f>_xlfn.IFNA(VLOOKUP(CONCATENATE($Y$5,$B39,$C39),'MR1'!$A$6:$N$133,14,FALSE),0)</f>
        <v>0</v>
      </c>
      <c r="Z39" s="65">
        <f>_xlfn.IFNA(VLOOKUP(CONCATENATE($Z$5,$B39,$C39),BEV!$A$6:$N$124,14,FALSE),0)</f>
        <v>0</v>
      </c>
      <c r="AA39" s="65">
        <f>_xlfn.IFNA(VLOOKUP(CONCATENATE($AA$5,$B39,$C39),'SER2'!$A$6:$N$135,14,FALSE),0)</f>
        <v>0</v>
      </c>
      <c r="AB39" s="65">
        <f>_xlfn.IFNA(VLOOKUP(CONCATENATE($AC$5,$B39,$C39),VIR!$A$6:$O$129,14,FALSE),0)</f>
        <v>0</v>
      </c>
      <c r="AC39" s="65">
        <f>_xlfn.IFNA(VLOOKUP(CONCATENATE($AC$5,$B39,$C39),VIR!$A$6:$O$129,14,FALSE),0)</f>
        <v>0</v>
      </c>
      <c r="AD39" s="65">
        <f>_xlfn.IFNA(VLOOKUP(CONCATENATE($AD$5,$B39,$C39),'CAP2'!$A$6:$O$129,14,FALSE),0)</f>
        <v>0</v>
      </c>
      <c r="AE39" s="65">
        <f>_xlfn.IFNA(VLOOKUP(CONCATENATE($AE$5,$B39,$C39),'CAP2'!$A$6:$N$135,14,FALSE),0)</f>
        <v>0</v>
      </c>
      <c r="AF39" s="65">
        <f>_xlfn.IFNA(VLOOKUP(CONCATENATE($AF$5,$B39,$C39),FEST!$A$6:$N$135,14,FALSE),0)</f>
        <v>0</v>
      </c>
      <c r="AG39" s="65">
        <f>_xlfn.IFNA(VLOOKUP(CONCATENATE($AG$5,$B39,$C39),'ESP2'!$A$6:$N$131,14,FALSE),0)</f>
        <v>0</v>
      </c>
      <c r="AH39" s="65">
        <f>_xlfn.IFNA(VLOOKUP(CONCATENATE($AH$5,$B39,$C39),'OG3'!$A$6:$N$131,14,FALSE),0)</f>
        <v>0</v>
      </c>
      <c r="AI39" s="65">
        <f>_xlfn.IFNA(VLOOKUP(CONCATENATE($AI$5,$B39,$C39),'BUN2'!$A$6:$N$134,14,FALSE),0)</f>
        <v>0</v>
      </c>
      <c r="AJ39" s="65">
        <f>_xlfn.IFNA(VLOOKUP(CONCATENATE($AJ$5,$B39,$C39),SC!$A$6:$N$135,14,FALSE),0)</f>
        <v>0</v>
      </c>
      <c r="AK39" s="65">
        <f>_xlfn.IFNA(VLOOKUP(CONCATENATE($AK$5,$B39,$C39),'MR3'!$A$6:$N$133,14,FALSE),0)</f>
        <v>0</v>
      </c>
      <c r="AL39" s="66">
        <f>_xlfn.IFNA(VLOOKUP(CONCATENATE($AK$5,$B39,$C39),BAL!$A$6:$N$133,14,FALSE),0)</f>
        <v>0</v>
      </c>
      <c r="AM39" s="66">
        <f>_xlfn.IFNA(VLOOKUP(CONCATENATE($AM$5,$B39,$C39),'ESP4'!$A$6:$N$135,14,FALSE),0)</f>
        <v>0</v>
      </c>
      <c r="AN39" s="66">
        <f>_xlfn.IFNA(VLOOKUP(CONCATENATE($AN$5,$B39,$C39),'MR2'!$A$6:$N$77,14,FALSE),0)</f>
        <v>0</v>
      </c>
      <c r="AO39" s="66">
        <f>_xlfn.IFNA(VLOOKUP(CONCATENATE($AO$5,$B39,$C39),'BUS4'!$A$6:$N$250,14,FALSE),0)</f>
        <v>0</v>
      </c>
      <c r="AP39" s="398"/>
      <c r="AQ39" s="67">
        <f>_xlfn.IFNA(VLOOKUP(CONCATENATE($AQ$5,$B39,$C39),'BUS4'!$A$6:$N$135,14,FALSE),0)</f>
        <v>0</v>
      </c>
      <c r="AR39" s="63"/>
    </row>
    <row r="40" spans="1:44" x14ac:dyDescent="0.3">
      <c r="A40" s="830"/>
      <c r="B40" s="84" t="s">
        <v>690</v>
      </c>
      <c r="C40" s="22" t="s">
        <v>714</v>
      </c>
      <c r="D40" s="22" t="s">
        <v>714</v>
      </c>
      <c r="E40" s="22" t="s">
        <v>800</v>
      </c>
      <c r="F40" s="23">
        <v>45532</v>
      </c>
      <c r="G40" s="24">
        <v>13</v>
      </c>
      <c r="H40" s="192">
        <f t="shared" si="4"/>
        <v>1</v>
      </c>
      <c r="I40" s="65">
        <f t="shared" si="5"/>
        <v>6</v>
      </c>
      <c r="J40" s="65">
        <f t="shared" si="6"/>
        <v>11</v>
      </c>
      <c r="K40" s="65">
        <f>_xlfn.IFNA(VLOOKUP(CONCATENATE($K$5,$B40,$C40),'ESP1'!$A$6:$N$135,14,FALSE),0)</f>
        <v>0</v>
      </c>
      <c r="L40" s="65">
        <f>_xlfn.IFNA(VLOOKUP(CONCATENATE($L$5,$B40,$C40),'CAP1'!$A$6:$N$107,14,FALSE),0)</f>
        <v>0</v>
      </c>
      <c r="M40" s="65">
        <f>_xlfn.IFNA(VLOOKUP(CONCATENATE($M$5,$B40,$C40),WEST!$A$6:$N$95,14,FALSE),0)</f>
        <v>0</v>
      </c>
      <c r="N40" s="65">
        <f>_xlfn.IFNA(VLOOKUP(CONCATENATE($N$5,$B40,$C40),MUR!$A$6:$N$110,14,FALSE),0)</f>
        <v>6</v>
      </c>
      <c r="O40" s="65">
        <f>_xlfn.IFNA(VLOOKUP(CONCATENATE($O$5,$B40,$C40),'SER1'!$A$6:$N$110,14,FALSE),0)</f>
        <v>0</v>
      </c>
      <c r="P40" s="65">
        <f>_xlfn.IFNA(VLOOKUP(CONCATENATE($P$5,$B40,$C40),'BUS1'!$A$6:$N$135,14,FALSE),0)</f>
        <v>0</v>
      </c>
      <c r="Q40" s="65">
        <f>_xlfn.IFNA(VLOOKUP(CONCATENATE($Q$5,$B40,$C40),DARD!$A$6:$N$133,14,FALSE),0)</f>
        <v>0</v>
      </c>
      <c r="R40" s="65">
        <f>_xlfn.IFNA(VLOOKUP(CONCATENATE($R$5,$B40,$C40),'BUS2'!F54,FALSE),0)</f>
        <v>0</v>
      </c>
      <c r="S40" s="65">
        <f>_xlfn.IFNA(VLOOKUP(CONCATENATE($S$5,$B40,$C40),'OG1'!$A$6:$N$56,14,FALSE),0)</f>
        <v>0</v>
      </c>
      <c r="T40" s="65">
        <f>_xlfn.IFNA(VLOOKUP(CONCATENATE($T$5,$B40,$C40),'DRY1'!$A$6:$N$135,14,FALSE),0)</f>
        <v>0</v>
      </c>
      <c r="U40" s="65">
        <f>_xlfn.IFNA(VLOOKUP(CONCATENATE($U$5,$B40,$C40),'HO1'!$A$8:$N$135,14,FALSE),0)</f>
        <v>0</v>
      </c>
      <c r="V40" s="65">
        <f>_xlfn.IFNA(VLOOKUP(CONCATENATE($V$5,$B40,$C40),'BUS3'!$A$8:$N$135,14,FALSE),0)</f>
        <v>0</v>
      </c>
      <c r="W40" s="65">
        <f>_xlfn.IFNA(VLOOKUP(CONCATENATE($W$5,$B40,$C40),'DRY2'!$A$6:$N$169,14,FALSE),0)</f>
        <v>0</v>
      </c>
      <c r="X40" s="65">
        <f>_xlfn.IFNA(VLOOKUP(CONCATENATE($X$5,$B40,$C40),'OG2'!$A$6:$N$133,14,FALSE),0)</f>
        <v>0</v>
      </c>
      <c r="Y40" s="65">
        <f>_xlfn.IFNA(VLOOKUP(CONCATENATE($Y$5,$B40,$C40),'MR1'!$A$6:$N$133,14,FALSE),0)</f>
        <v>0</v>
      </c>
      <c r="Z40" s="65">
        <f>_xlfn.IFNA(VLOOKUP(CONCATENATE($Z$5,$B40,$C40),BEV!$A$6:$N$124,14,FALSE),0)</f>
        <v>0</v>
      </c>
      <c r="AA40" s="65">
        <f>_xlfn.IFNA(VLOOKUP(CONCATENATE($AA$5,$B40,$C40),'SER2'!$A$6:$N$135,14,FALSE),0)</f>
        <v>0</v>
      </c>
      <c r="AB40" s="65">
        <f>_xlfn.IFNA(VLOOKUP(CONCATENATE($AC$5,$B40,$C40),VIR!$A$6:$O$129,14,FALSE),0)</f>
        <v>0</v>
      </c>
      <c r="AC40" s="65">
        <f>_xlfn.IFNA(VLOOKUP(CONCATENATE($AC$5,$B40,$C40),VIR!$A$6:$O$129,14,FALSE),0)</f>
        <v>0</v>
      </c>
      <c r="AD40" s="65">
        <f>_xlfn.IFNA(VLOOKUP(CONCATENATE($AD$5,$B40,$C40),'CAP2'!$A$6:$O$129,14,FALSE),0)</f>
        <v>0</v>
      </c>
      <c r="AE40" s="65">
        <f>_xlfn.IFNA(VLOOKUP(CONCATENATE($AE$5,$B40,$C40),'CAP2'!$A$6:$N$135,14,FALSE),0)</f>
        <v>0</v>
      </c>
      <c r="AF40" s="65">
        <f>_xlfn.IFNA(VLOOKUP(CONCATENATE($AF$5,$B40,$C40),FEST!$A$6:$N$135,14,FALSE),0)</f>
        <v>0</v>
      </c>
      <c r="AG40" s="65">
        <f>_xlfn.IFNA(VLOOKUP(CONCATENATE($AG$5,$B40,$C40),'ESP2'!$A$6:$N$131,14,FALSE),0)</f>
        <v>0</v>
      </c>
      <c r="AH40" s="65">
        <f>_xlfn.IFNA(VLOOKUP(CONCATENATE($AH$5,$B40,$C40),'OG3'!$A$6:$N$131,14,FALSE),0)</f>
        <v>0</v>
      </c>
      <c r="AI40" s="65">
        <f>_xlfn.IFNA(VLOOKUP(CONCATENATE($AI$5,$B40,$C40),'BUN2'!$A$6:$N$134,14,FALSE),0)</f>
        <v>0</v>
      </c>
      <c r="AJ40" s="65">
        <f>_xlfn.IFNA(VLOOKUP(CONCATENATE($AJ$5,$B40,$C40),SC!$A$6:$N$135,14,FALSE),0)</f>
        <v>0</v>
      </c>
      <c r="AK40" s="65">
        <f>_xlfn.IFNA(VLOOKUP(CONCATENATE($AK$5,$B40,$C40),'MR3'!$A$6:$N$133,14,FALSE),0)</f>
        <v>0</v>
      </c>
      <c r="AL40" s="66">
        <f>_xlfn.IFNA(VLOOKUP(CONCATENATE($AK$5,$B40,$C40),BAL!$A$6:$N$133,14,FALSE),0)</f>
        <v>0</v>
      </c>
      <c r="AM40" s="66">
        <f>_xlfn.IFNA(VLOOKUP(CONCATENATE($AM$5,$B40,$C40),'ESP4'!$A$6:$N$135,14,FALSE),0)</f>
        <v>0</v>
      </c>
      <c r="AN40" s="66">
        <f>_xlfn.IFNA(VLOOKUP(CONCATENATE($AN$5,$B40,$C40),'MR2'!$A$6:$N$77,14,FALSE),0)</f>
        <v>0</v>
      </c>
      <c r="AO40" s="66">
        <f>_xlfn.IFNA(VLOOKUP(CONCATENATE($AO$5,$B40,$C40),'BUS4'!$A$6:$N$250,14,FALSE),0)</f>
        <v>0</v>
      </c>
      <c r="AP40" s="398"/>
      <c r="AQ40" s="67">
        <f>_xlfn.IFNA(VLOOKUP(CONCATENATE($AQ$5,$B40,$C40),'BUS4'!$A$6:$N$135,14,FALSE),0)</f>
        <v>0</v>
      </c>
      <c r="AR40" s="63"/>
    </row>
    <row r="41" spans="1:44" x14ac:dyDescent="0.3">
      <c r="A41" s="830"/>
      <c r="B41" s="84" t="s">
        <v>784</v>
      </c>
      <c r="C41" s="22" t="s">
        <v>785</v>
      </c>
      <c r="D41" s="22"/>
      <c r="E41" s="22" t="s">
        <v>200</v>
      </c>
      <c r="F41" s="23">
        <v>45532</v>
      </c>
      <c r="G41" s="24">
        <v>13</v>
      </c>
      <c r="H41" s="192">
        <f t="shared" si="4"/>
        <v>0</v>
      </c>
      <c r="I41" s="65">
        <f t="shared" si="5"/>
        <v>0</v>
      </c>
      <c r="J41" s="65">
        <f t="shared" si="6"/>
        <v>15</v>
      </c>
      <c r="K41" s="65">
        <f>_xlfn.IFNA(VLOOKUP(CONCATENATE($K$5,$B41,$C41),'ESP1'!$A$6:$N$135,14,FALSE),0)</f>
        <v>0</v>
      </c>
      <c r="L41" s="65">
        <f>_xlfn.IFNA(VLOOKUP(CONCATENATE($L$5,$B41,$C41),'CAP1'!$A$6:$N$107,14,FALSE),0)</f>
        <v>0</v>
      </c>
      <c r="M41" s="65">
        <f>_xlfn.IFNA(VLOOKUP(CONCATENATE($M$5,$B41,$C41),WEST!$A$6:$N$95,14,FALSE),0)</f>
        <v>0</v>
      </c>
      <c r="N41" s="65">
        <f>_xlfn.IFNA(VLOOKUP(CONCATENATE($N$5,$B41,$C41),MUR!$A$6:$N$110,14,FALSE),0)</f>
        <v>0</v>
      </c>
      <c r="O41" s="65">
        <f>_xlfn.IFNA(VLOOKUP(CONCATENATE($O$5,$B41,$C41),'SER1'!$A$6:$N$110,14,FALSE),0)</f>
        <v>0</v>
      </c>
      <c r="P41" s="65">
        <f>_xlfn.IFNA(VLOOKUP(CONCATENATE($P$5,$B41,$C41),'BUS1'!$A$6:$N$135,14,FALSE),0)</f>
        <v>0</v>
      </c>
      <c r="Q41" s="65">
        <f>_xlfn.IFNA(VLOOKUP(CONCATENATE($Q$5,$B41,$C41),DARD!$A$6:$N$133,14,FALSE),0)</f>
        <v>0</v>
      </c>
      <c r="R41" s="65">
        <f>_xlfn.IFNA(VLOOKUP(CONCATENATE($R$5,$B41,$C41),'BUS2'!F55,FALSE),0)</f>
        <v>0</v>
      </c>
      <c r="S41" s="65">
        <f>_xlfn.IFNA(VLOOKUP(CONCATENATE($S$5,$B41,$C41),'OG1'!$A$6:$N$56,14,FALSE),0)</f>
        <v>0</v>
      </c>
      <c r="T41" s="65">
        <f>_xlfn.IFNA(VLOOKUP(CONCATENATE($T$5,$B41,$C41),'DRY1'!$A$6:$N$135,14,FALSE),0)</f>
        <v>0</v>
      </c>
      <c r="U41" s="65">
        <f>_xlfn.IFNA(VLOOKUP(CONCATENATE($U$5,$B41,$C41),'HO1'!$A$8:$N$135,14,FALSE),0)</f>
        <v>0</v>
      </c>
      <c r="V41" s="65">
        <f>_xlfn.IFNA(VLOOKUP(CONCATENATE($V$5,$B41,$C41),'BUS3'!$A$8:$N$135,14,FALSE),0)</f>
        <v>0</v>
      </c>
      <c r="W41" s="65">
        <f>_xlfn.IFNA(VLOOKUP(CONCATENATE($W$5,$B41,$C41),'DRY2'!$A$6:$N$169,14,FALSE),0)</f>
        <v>0</v>
      </c>
      <c r="X41" s="65">
        <f>_xlfn.IFNA(VLOOKUP(CONCATENATE($X$5,$B41,$C41),'OG2'!$A$6:$N$133,14,FALSE),0)</f>
        <v>0</v>
      </c>
      <c r="Y41" s="65">
        <f>_xlfn.IFNA(VLOOKUP(CONCATENATE($Y$5,$B41,$C41),'MR1'!$A$6:$N$133,14,FALSE),0)</f>
        <v>0</v>
      </c>
      <c r="Z41" s="65">
        <f>_xlfn.IFNA(VLOOKUP(CONCATENATE($Z$5,$B41,$C41),BEV!$A$6:$N$124,14,FALSE),0)</f>
        <v>0</v>
      </c>
      <c r="AA41" s="65">
        <f>_xlfn.IFNA(VLOOKUP(CONCATENATE($AA$5,$B41,$C41),'SER2'!$A$6:$N$135,14,FALSE),0)</f>
        <v>0</v>
      </c>
      <c r="AB41" s="65">
        <f>_xlfn.IFNA(VLOOKUP(CONCATENATE($AC$5,$B41,$C41),VIR!$A$6:$O$129,14,FALSE),0)</f>
        <v>0</v>
      </c>
      <c r="AC41" s="65">
        <f>_xlfn.IFNA(VLOOKUP(CONCATENATE($AC$5,$B41,$C41),VIR!$A$6:$O$129,14,FALSE),0)</f>
        <v>0</v>
      </c>
      <c r="AD41" s="65">
        <f>_xlfn.IFNA(VLOOKUP(CONCATENATE($AD$5,$B41,$C41),'CAP2'!$A$6:$O$129,14,FALSE),0)</f>
        <v>0</v>
      </c>
      <c r="AE41" s="65">
        <f>_xlfn.IFNA(VLOOKUP(CONCATENATE($AE$5,$B41,$C41),'CAP2'!$A$6:$N$135,14,FALSE),0)</f>
        <v>0</v>
      </c>
      <c r="AF41" s="65">
        <f>_xlfn.IFNA(VLOOKUP(CONCATENATE($AF$5,$B41,$C41),FEST!$A$6:$N$135,14,FALSE),0)</f>
        <v>0</v>
      </c>
      <c r="AG41" s="65">
        <f>_xlfn.IFNA(VLOOKUP(CONCATENATE($AG$5,$B41,$C41),'ESP2'!$A$6:$N$131,14,FALSE),0)</f>
        <v>0</v>
      </c>
      <c r="AH41" s="65">
        <f>_xlfn.IFNA(VLOOKUP(CONCATENATE($AH$5,$B41,$C41),'OG3'!$A$6:$N$131,14,FALSE),0)</f>
        <v>0</v>
      </c>
      <c r="AI41" s="65">
        <f>_xlfn.IFNA(VLOOKUP(CONCATENATE($AI$5,$B41,$C41),'BUN2'!$A$6:$N$134,14,FALSE),0)</f>
        <v>0</v>
      </c>
      <c r="AJ41" s="65">
        <f>_xlfn.IFNA(VLOOKUP(CONCATENATE($AJ$5,$B41,$C41),SC!$A$6:$N$135,14,FALSE),0)</f>
        <v>0</v>
      </c>
      <c r="AK41" s="65">
        <f>_xlfn.IFNA(VLOOKUP(CONCATENATE($AK$5,$B41,$C41),'MR3'!$A$6:$N$133,14,FALSE),0)</f>
        <v>0</v>
      </c>
      <c r="AL41" s="66">
        <f>_xlfn.IFNA(VLOOKUP(CONCATENATE($AK$5,$B41,$C41),BAL!$A$6:$N$133,14,FALSE),0)</f>
        <v>0</v>
      </c>
      <c r="AM41" s="66">
        <f>_xlfn.IFNA(VLOOKUP(CONCATENATE($AM$5,$B41,$C41),'ESP4'!$A$6:$N$135,14,FALSE),0)</f>
        <v>0</v>
      </c>
      <c r="AN41" s="66">
        <f>_xlfn.IFNA(VLOOKUP(CONCATENATE($AN$5,$B41,$C41),'MR2'!$A$6:$N$77,14,FALSE),0)</f>
        <v>0</v>
      </c>
      <c r="AO41" s="66">
        <f>_xlfn.IFNA(VLOOKUP(CONCATENATE($AO$5,$B41,$C41),'BUS4'!$A$6:$N$250,14,FALSE),0)</f>
        <v>0</v>
      </c>
      <c r="AP41" s="398"/>
      <c r="AQ41" s="67">
        <f>_xlfn.IFNA(VLOOKUP(CONCATENATE($AQ$5,$B41,$C41),'BUS4'!$A$6:$N$135,14,FALSE),0)</f>
        <v>0</v>
      </c>
      <c r="AR41" s="63"/>
    </row>
    <row r="42" spans="1:44" x14ac:dyDescent="0.3">
      <c r="A42" s="830"/>
      <c r="B42" s="84" t="s">
        <v>784</v>
      </c>
      <c r="C42" s="22" t="s">
        <v>786</v>
      </c>
      <c r="D42" s="22"/>
      <c r="E42" s="22" t="s">
        <v>200</v>
      </c>
      <c r="F42" s="23">
        <v>45532</v>
      </c>
      <c r="G42" s="24">
        <v>13</v>
      </c>
      <c r="H42" s="192">
        <f t="shared" si="4"/>
        <v>0</v>
      </c>
      <c r="I42" s="65">
        <f t="shared" si="5"/>
        <v>0</v>
      </c>
      <c r="J42" s="65">
        <f t="shared" si="6"/>
        <v>15</v>
      </c>
      <c r="K42" s="65">
        <f>_xlfn.IFNA(VLOOKUP(CONCATENATE($K$5,$B42,$C42),'ESP1'!$A$6:$N$135,14,FALSE),0)</f>
        <v>0</v>
      </c>
      <c r="L42" s="65">
        <f>_xlfn.IFNA(VLOOKUP(CONCATENATE($L$5,$B42,$C42),'CAP1'!$A$6:$N$107,14,FALSE),0)</f>
        <v>0</v>
      </c>
      <c r="M42" s="65">
        <f>_xlfn.IFNA(VLOOKUP(CONCATENATE($M$5,$B42,$C42),WEST!$A$6:$N$95,14,FALSE),0)</f>
        <v>0</v>
      </c>
      <c r="N42" s="65">
        <f>_xlfn.IFNA(VLOOKUP(CONCATENATE($N$5,$B42,$C42),MUR!$A$6:$N$110,14,FALSE),0)</f>
        <v>0</v>
      </c>
      <c r="O42" s="65">
        <f>_xlfn.IFNA(VLOOKUP(CONCATENATE($O$5,$B42,$C42),'SER1'!$A$6:$N$110,14,FALSE),0)</f>
        <v>0</v>
      </c>
      <c r="P42" s="65">
        <f>_xlfn.IFNA(VLOOKUP(CONCATENATE($P$5,$B42,$C42),'BUS1'!$A$6:$N$135,14,FALSE),0)</f>
        <v>0</v>
      </c>
      <c r="Q42" s="65">
        <f>_xlfn.IFNA(VLOOKUP(CONCATENATE($Q$5,$B42,$C42),DARD!$A$6:$N$133,14,FALSE),0)</f>
        <v>0</v>
      </c>
      <c r="R42" s="65">
        <f>_xlfn.IFNA(VLOOKUP(CONCATENATE($R$5,$B42,$C42),'BUS2'!F56,FALSE),0)</f>
        <v>0</v>
      </c>
      <c r="S42" s="65">
        <f>_xlfn.IFNA(VLOOKUP(CONCATENATE($S$5,$B42,$C42),'OG1'!$A$6:$N$56,14,FALSE),0)</f>
        <v>0</v>
      </c>
      <c r="T42" s="65">
        <f>_xlfn.IFNA(VLOOKUP(CONCATENATE($T$5,$B42,$C42),'DRY1'!$A$6:$N$135,14,FALSE),0)</f>
        <v>0</v>
      </c>
      <c r="U42" s="65">
        <f>_xlfn.IFNA(VLOOKUP(CONCATENATE($U$5,$B42,$C42),'HO1'!$A$8:$N$135,14,FALSE),0)</f>
        <v>0</v>
      </c>
      <c r="V42" s="65">
        <f>_xlfn.IFNA(VLOOKUP(CONCATENATE($V$5,$B42,$C42),'BUS3'!$A$8:$N$135,14,FALSE),0)</f>
        <v>0</v>
      </c>
      <c r="W42" s="65">
        <f>_xlfn.IFNA(VLOOKUP(CONCATENATE($W$5,$B42,$C42),'DRY2'!$A$6:$N$169,14,FALSE),0)</f>
        <v>0</v>
      </c>
      <c r="X42" s="65">
        <f>_xlfn.IFNA(VLOOKUP(CONCATENATE($X$5,$B42,$C42),'OG2'!$A$6:$N$133,14,FALSE),0)</f>
        <v>0</v>
      </c>
      <c r="Y42" s="65">
        <f>_xlfn.IFNA(VLOOKUP(CONCATENATE($Y$5,$B42,$C42),'MR1'!$A$6:$N$133,14,FALSE),0)</f>
        <v>0</v>
      </c>
      <c r="Z42" s="65">
        <f>_xlfn.IFNA(VLOOKUP(CONCATENATE($Z$5,$B42,$C42),BEV!$A$6:$N$124,14,FALSE),0)</f>
        <v>0</v>
      </c>
      <c r="AA42" s="65">
        <f>_xlfn.IFNA(VLOOKUP(CONCATENATE($AA$5,$B42,$C42),'SER2'!$A$6:$N$135,14,FALSE),0)</f>
        <v>0</v>
      </c>
      <c r="AB42" s="65">
        <f>_xlfn.IFNA(VLOOKUP(CONCATENATE($AC$5,$B42,$C42),VIR!$A$6:$O$129,14,FALSE),0)</f>
        <v>0</v>
      </c>
      <c r="AC42" s="65">
        <f>_xlfn.IFNA(VLOOKUP(CONCATENATE($AC$5,$B42,$C42),VIR!$A$6:$O$129,14,FALSE),0)</f>
        <v>0</v>
      </c>
      <c r="AD42" s="65">
        <f>_xlfn.IFNA(VLOOKUP(CONCATENATE($AD$5,$B42,$C42),'CAP2'!$A$6:$O$129,14,FALSE),0)</f>
        <v>0</v>
      </c>
      <c r="AE42" s="65">
        <f>_xlfn.IFNA(VLOOKUP(CONCATENATE($AE$5,$B42,$C42),'CAP2'!$A$6:$N$135,14,FALSE),0)</f>
        <v>0</v>
      </c>
      <c r="AF42" s="65">
        <f>_xlfn.IFNA(VLOOKUP(CONCATENATE($AF$5,$B42,$C42),FEST!$A$6:$N$135,14,FALSE),0)</f>
        <v>0</v>
      </c>
      <c r="AG42" s="65">
        <f>_xlfn.IFNA(VLOOKUP(CONCATENATE($AG$5,$B42,$C42),'ESP2'!$A$6:$N$131,14,FALSE),0)</f>
        <v>0</v>
      </c>
      <c r="AH42" s="65">
        <f>_xlfn.IFNA(VLOOKUP(CONCATENATE($AH$5,$B42,$C42),'OG3'!$A$6:$N$131,14,FALSE),0)</f>
        <v>0</v>
      </c>
      <c r="AI42" s="65">
        <f>_xlfn.IFNA(VLOOKUP(CONCATENATE($AI$5,$B42,$C42),'BUN2'!$A$6:$N$134,14,FALSE),0)</f>
        <v>0</v>
      </c>
      <c r="AJ42" s="65">
        <f>_xlfn.IFNA(VLOOKUP(CONCATENATE($AJ$5,$B42,$C42),SC!$A$6:$N$135,14,FALSE),0)</f>
        <v>0</v>
      </c>
      <c r="AK42" s="65">
        <f>_xlfn.IFNA(VLOOKUP(CONCATENATE($AK$5,$B42,$C42),'MR3'!$A$6:$N$133,14,FALSE),0)</f>
        <v>0</v>
      </c>
      <c r="AL42" s="66">
        <f>_xlfn.IFNA(VLOOKUP(CONCATENATE($AK$5,$B42,$C42),BAL!$A$6:$N$133,14,FALSE),0)</f>
        <v>0</v>
      </c>
      <c r="AM42" s="66">
        <f>_xlfn.IFNA(VLOOKUP(CONCATENATE($AM$5,$B42,$C42),'ESP4'!$A$6:$N$135,14,FALSE),0)</f>
        <v>0</v>
      </c>
      <c r="AN42" s="66">
        <f>_xlfn.IFNA(VLOOKUP(CONCATENATE($AN$5,$B42,$C42),'MR2'!$A$6:$N$77,14,FALSE),0)</f>
        <v>0</v>
      </c>
      <c r="AO42" s="66">
        <f>_xlfn.IFNA(VLOOKUP(CONCATENATE($AO$5,$B42,$C42),'BUS4'!$A$6:$N$250,14,FALSE),0)</f>
        <v>0</v>
      </c>
      <c r="AP42" s="398"/>
      <c r="AQ42" s="67">
        <f>_xlfn.IFNA(VLOOKUP(CONCATENATE($AQ$5,$B42,$C42),'BUS4'!$A$6:$N$135,14,FALSE),0)</f>
        <v>0</v>
      </c>
      <c r="AR42" s="63"/>
    </row>
    <row r="43" spans="1:44" x14ac:dyDescent="0.3">
      <c r="A43" s="830"/>
      <c r="B43" s="84" t="s">
        <v>787</v>
      </c>
      <c r="C43" s="22" t="s">
        <v>788</v>
      </c>
      <c r="D43" s="22" t="s">
        <v>789</v>
      </c>
      <c r="E43" s="22" t="s">
        <v>801</v>
      </c>
      <c r="F43" s="23">
        <v>45533</v>
      </c>
      <c r="G43" s="24">
        <v>11</v>
      </c>
      <c r="H43" s="192">
        <f t="shared" si="4"/>
        <v>0</v>
      </c>
      <c r="I43" s="65">
        <f t="shared" si="5"/>
        <v>0</v>
      </c>
      <c r="J43" s="65">
        <f t="shared" si="6"/>
        <v>15</v>
      </c>
      <c r="K43" s="65">
        <f>_xlfn.IFNA(VLOOKUP(CONCATENATE($K$5,$B43,$C43),'ESP1'!$A$6:$N$135,14,FALSE),0)</f>
        <v>0</v>
      </c>
      <c r="L43" s="65">
        <f>_xlfn.IFNA(VLOOKUP(CONCATENATE($L$5,$B43,$C43),'CAP1'!$A$6:$N$107,14,FALSE),0)</f>
        <v>0</v>
      </c>
      <c r="M43" s="65">
        <f>_xlfn.IFNA(VLOOKUP(CONCATENATE($M$5,$B43,$C43),WEST!$A$6:$N$95,14,FALSE),0)</f>
        <v>0</v>
      </c>
      <c r="N43" s="65">
        <f>_xlfn.IFNA(VLOOKUP(CONCATENATE($N$5,$B43,$C43),MUR!$A$6:$N$110,14,FALSE),0)</f>
        <v>0</v>
      </c>
      <c r="O43" s="65">
        <f>_xlfn.IFNA(VLOOKUP(CONCATENATE($O$5,$B43,$C43),'SER1'!$A$6:$N$110,14,FALSE),0)</f>
        <v>0</v>
      </c>
      <c r="P43" s="65">
        <f>_xlfn.IFNA(VLOOKUP(CONCATENATE($P$5,$B43,$C43),'BUS1'!$A$6:$N$135,14,FALSE),0)</f>
        <v>0</v>
      </c>
      <c r="Q43" s="65">
        <f>_xlfn.IFNA(VLOOKUP(CONCATENATE($Q$5,$B43,$C43),DARD!$A$6:$N$133,14,FALSE),0)</f>
        <v>0</v>
      </c>
      <c r="R43" s="65">
        <f>_xlfn.IFNA(VLOOKUP(CONCATENATE($R$5,$B43,$C43),'BUS2'!F57,FALSE),0)</f>
        <v>0</v>
      </c>
      <c r="S43" s="65">
        <f>_xlfn.IFNA(VLOOKUP(CONCATENATE($S$5,$B43,$C43),'OG1'!$A$6:$N$56,14,FALSE),0)</f>
        <v>0</v>
      </c>
      <c r="T43" s="65">
        <f>_xlfn.IFNA(VLOOKUP(CONCATENATE($T$5,$B43,$C43),'DRY1'!$A$6:$N$135,14,FALSE),0)</f>
        <v>0</v>
      </c>
      <c r="U43" s="65">
        <f>_xlfn.IFNA(VLOOKUP(CONCATENATE($U$5,$B43,$C43),'HO1'!$A$8:$N$135,14,FALSE),0)</f>
        <v>0</v>
      </c>
      <c r="V43" s="65">
        <f>_xlfn.IFNA(VLOOKUP(CONCATENATE($V$5,$B43,$C43),'BUS3'!$A$8:$N$135,14,FALSE),0)</f>
        <v>0</v>
      </c>
      <c r="W43" s="65">
        <f>_xlfn.IFNA(VLOOKUP(CONCATENATE($W$5,$B43,$C43),'DRY2'!$A$6:$N$169,14,FALSE),0)</f>
        <v>0</v>
      </c>
      <c r="X43" s="65">
        <f>_xlfn.IFNA(VLOOKUP(CONCATENATE($X$5,$B43,$C43),'OG2'!$A$6:$N$133,14,FALSE),0)</f>
        <v>0</v>
      </c>
      <c r="Y43" s="65">
        <f>_xlfn.IFNA(VLOOKUP(CONCATENATE($Y$5,$B43,$C43),'MR1'!$A$6:$N$133,14,FALSE),0)</f>
        <v>0</v>
      </c>
      <c r="Z43" s="65">
        <f>_xlfn.IFNA(VLOOKUP(CONCATENATE($Z$5,$B43,$C43),BEV!$A$6:$N$124,14,FALSE),0)</f>
        <v>0</v>
      </c>
      <c r="AA43" s="65">
        <f>_xlfn.IFNA(VLOOKUP(CONCATENATE($AA$5,$B43,$C43),'SER2'!$A$6:$N$135,14,FALSE),0)</f>
        <v>0</v>
      </c>
      <c r="AB43" s="65">
        <f>_xlfn.IFNA(VLOOKUP(CONCATENATE($AC$5,$B43,$C43),VIR!$A$6:$O$129,14,FALSE),0)</f>
        <v>0</v>
      </c>
      <c r="AC43" s="65">
        <f>_xlfn.IFNA(VLOOKUP(CONCATENATE($AC$5,$B43,$C43),VIR!$A$6:$O$129,14,FALSE),0)</f>
        <v>0</v>
      </c>
      <c r="AD43" s="65">
        <f>_xlfn.IFNA(VLOOKUP(CONCATENATE($AD$5,$B43,$C43),'CAP2'!$A$6:$O$129,14,FALSE),0)</f>
        <v>0</v>
      </c>
      <c r="AE43" s="65">
        <f>_xlfn.IFNA(VLOOKUP(CONCATENATE($AE$5,$B43,$C43),'CAP2'!$A$6:$N$135,14,FALSE),0)</f>
        <v>0</v>
      </c>
      <c r="AF43" s="65">
        <f>_xlfn.IFNA(VLOOKUP(CONCATENATE($AF$5,$B43,$C43),FEST!$A$6:$N$135,14,FALSE),0)</f>
        <v>0</v>
      </c>
      <c r="AG43" s="65">
        <f>_xlfn.IFNA(VLOOKUP(CONCATENATE($AG$5,$B43,$C43),'ESP2'!$A$6:$N$131,14,FALSE),0)</f>
        <v>0</v>
      </c>
      <c r="AH43" s="65">
        <f>_xlfn.IFNA(VLOOKUP(CONCATENATE($AH$5,$B43,$C43),'OG3'!$A$6:$N$131,14,FALSE),0)</f>
        <v>0</v>
      </c>
      <c r="AI43" s="65">
        <f>_xlfn.IFNA(VLOOKUP(CONCATENATE($AI$5,$B43,$C43),'BUN2'!$A$6:$N$134,14,FALSE),0)</f>
        <v>0</v>
      </c>
      <c r="AJ43" s="65">
        <f>_xlfn.IFNA(VLOOKUP(CONCATENATE($AJ$5,$B43,$C43),SC!$A$6:$N$135,14,FALSE),0)</f>
        <v>0</v>
      </c>
      <c r="AK43" s="65">
        <f>_xlfn.IFNA(VLOOKUP(CONCATENATE($AK$5,$B43,$C43),'MR3'!$A$6:$N$133,14,FALSE),0)</f>
        <v>0</v>
      </c>
      <c r="AL43" s="66">
        <f>_xlfn.IFNA(VLOOKUP(CONCATENATE($AK$5,$B43,$C43),BAL!$A$6:$N$133,14,FALSE),0)</f>
        <v>0</v>
      </c>
      <c r="AM43" s="66">
        <f>_xlfn.IFNA(VLOOKUP(CONCATENATE($AM$5,$B43,$C43),'ESP4'!$A$6:$N$135,14,FALSE),0)</f>
        <v>0</v>
      </c>
      <c r="AN43" s="66">
        <f>_xlfn.IFNA(VLOOKUP(CONCATENATE($AN$5,$B43,$C43),'MR2'!$A$6:$N$77,14,FALSE),0)</f>
        <v>0</v>
      </c>
      <c r="AO43" s="66">
        <f>_xlfn.IFNA(VLOOKUP(CONCATENATE($AO$5,$B43,$C43),'BUS4'!$A$6:$N$250,14,FALSE),0)</f>
        <v>0</v>
      </c>
      <c r="AP43" s="398"/>
      <c r="AQ43" s="67">
        <f>_xlfn.IFNA(VLOOKUP(CONCATENATE($AQ$5,$B43,$C43),'BUS4'!$A$6:$N$135,14,FALSE),0)</f>
        <v>0</v>
      </c>
      <c r="AR43" s="63"/>
    </row>
    <row r="44" spans="1:44" x14ac:dyDescent="0.3">
      <c r="A44" s="830"/>
      <c r="B44" s="84" t="s">
        <v>691</v>
      </c>
      <c r="C44" s="22" t="s">
        <v>777</v>
      </c>
      <c r="D44" s="22"/>
      <c r="E44" s="22" t="s">
        <v>200</v>
      </c>
      <c r="F44" s="23">
        <v>45535</v>
      </c>
      <c r="G44" s="24">
        <v>12</v>
      </c>
      <c r="H44" s="192">
        <f t="shared" si="4"/>
        <v>0</v>
      </c>
      <c r="I44" s="65">
        <f t="shared" si="5"/>
        <v>0</v>
      </c>
      <c r="J44" s="65">
        <f t="shared" si="6"/>
        <v>15</v>
      </c>
      <c r="K44" s="65">
        <f>_xlfn.IFNA(VLOOKUP(CONCATENATE($K$5,$B44,$C44),'ESP1'!$A$6:$N$135,14,FALSE),0)</f>
        <v>0</v>
      </c>
      <c r="L44" s="65">
        <f>_xlfn.IFNA(VLOOKUP(CONCATENATE($L$5,$B44,$C44),'CAP1'!$A$6:$N$107,14,FALSE),0)</f>
        <v>0</v>
      </c>
      <c r="M44" s="65">
        <f>_xlfn.IFNA(VLOOKUP(CONCATENATE($M$5,$B44,$C44),WEST!$A$6:$N$95,14,FALSE),0)</f>
        <v>0</v>
      </c>
      <c r="N44" s="65">
        <f>_xlfn.IFNA(VLOOKUP(CONCATENATE($N$5,$B44,$C44),MUR!$A$6:$N$110,14,FALSE),0)</f>
        <v>0</v>
      </c>
      <c r="O44" s="65">
        <f>_xlfn.IFNA(VLOOKUP(CONCATENATE($O$5,$B44,$C44),'SER1'!$A$6:$N$110,14,FALSE),0)</f>
        <v>0</v>
      </c>
      <c r="P44" s="65">
        <f>_xlfn.IFNA(VLOOKUP(CONCATENATE($P$5,$B44,$C44),'BUS1'!$A$6:$N$135,14,FALSE),0)</f>
        <v>0</v>
      </c>
      <c r="Q44" s="65">
        <f>_xlfn.IFNA(VLOOKUP(CONCATENATE($Q$5,$B44,$C44),DARD!$A$6:$N$133,14,FALSE),0)</f>
        <v>0</v>
      </c>
      <c r="R44" s="65">
        <f>_xlfn.IFNA(VLOOKUP(CONCATENATE($R$5,$B44,$C44),'BUS2'!F58,FALSE),0)</f>
        <v>0</v>
      </c>
      <c r="S44" s="65">
        <f>_xlfn.IFNA(VLOOKUP(CONCATENATE($S$5,$B44,$C44),'OG1'!$A$6:$N$56,14,FALSE),0)</f>
        <v>0</v>
      </c>
      <c r="T44" s="65">
        <f>_xlfn.IFNA(VLOOKUP(CONCATENATE($T$5,$B44,$C44),'DRY1'!$A$6:$N$135,14,FALSE),0)</f>
        <v>0</v>
      </c>
      <c r="U44" s="65">
        <f>_xlfn.IFNA(VLOOKUP(CONCATENATE($U$5,$B44,$C44),'HO1'!$A$8:$N$135,14,FALSE),0)</f>
        <v>0</v>
      </c>
      <c r="V44" s="65">
        <f>_xlfn.IFNA(VLOOKUP(CONCATENATE($V$5,$B44,$C44),'BUS3'!$A$8:$N$135,14,FALSE),0)</f>
        <v>0</v>
      </c>
      <c r="W44" s="65">
        <f>_xlfn.IFNA(VLOOKUP(CONCATENATE($W$5,$B44,$C44),'DRY2'!$A$6:$N$169,14,FALSE),0)</f>
        <v>0</v>
      </c>
      <c r="X44" s="65">
        <f>_xlfn.IFNA(VLOOKUP(CONCATENATE($X$5,$B44,$C44),'OG2'!$A$6:$N$133,14,FALSE),0)</f>
        <v>0</v>
      </c>
      <c r="Y44" s="65">
        <f>_xlfn.IFNA(VLOOKUP(CONCATENATE($Y$5,$B44,$C44),'MR1'!$A$6:$N$133,14,FALSE),0)</f>
        <v>0</v>
      </c>
      <c r="Z44" s="65">
        <f>_xlfn.IFNA(VLOOKUP(CONCATENATE($Z$5,$B44,$C44),BEV!$A$6:$N$124,14,FALSE),0)</f>
        <v>0</v>
      </c>
      <c r="AA44" s="65">
        <f>_xlfn.IFNA(VLOOKUP(CONCATENATE($AA$5,$B44,$C44),'SER2'!$A$6:$N$135,14,FALSE),0)</f>
        <v>0</v>
      </c>
      <c r="AB44" s="65">
        <f>_xlfn.IFNA(VLOOKUP(CONCATENATE($AC$5,$B44,$C44),VIR!$A$6:$O$129,14,FALSE),0)</f>
        <v>0</v>
      </c>
      <c r="AC44" s="65">
        <f>_xlfn.IFNA(VLOOKUP(CONCATENATE($AC$5,$B44,$C44),VIR!$A$6:$O$129,14,FALSE),0)</f>
        <v>0</v>
      </c>
      <c r="AD44" s="65">
        <f>_xlfn.IFNA(VLOOKUP(CONCATENATE($AD$5,$B44,$C44),'CAP2'!$A$6:$O$129,14,FALSE),0)</f>
        <v>0</v>
      </c>
      <c r="AE44" s="65">
        <f>_xlfn.IFNA(VLOOKUP(CONCATENATE($AE$5,$B44,$C44),'CAP2'!$A$6:$N$135,14,FALSE),0)</f>
        <v>0</v>
      </c>
      <c r="AF44" s="65">
        <f>_xlfn.IFNA(VLOOKUP(CONCATENATE($AF$5,$B44,$C44),FEST!$A$6:$N$135,14,FALSE),0)</f>
        <v>0</v>
      </c>
      <c r="AG44" s="65">
        <f>_xlfn.IFNA(VLOOKUP(CONCATENATE($AG$5,$B44,$C44),'ESP2'!$A$6:$N$131,14,FALSE),0)</f>
        <v>0</v>
      </c>
      <c r="AH44" s="65">
        <f>_xlfn.IFNA(VLOOKUP(CONCATENATE($AH$5,$B44,$C44),'OG3'!$A$6:$N$131,14,FALSE),0)</f>
        <v>0</v>
      </c>
      <c r="AI44" s="65">
        <f>_xlfn.IFNA(VLOOKUP(CONCATENATE($AI$5,$B44,$C44),'BUN2'!$A$6:$N$134,14,FALSE),0)</f>
        <v>0</v>
      </c>
      <c r="AJ44" s="65">
        <f>_xlfn.IFNA(VLOOKUP(CONCATENATE($AJ$5,$B44,$C44),SC!$A$6:$N$135,14,FALSE),0)</f>
        <v>0</v>
      </c>
      <c r="AK44" s="65">
        <f>_xlfn.IFNA(VLOOKUP(CONCATENATE($AK$5,$B44,$C44),'MR3'!$A$6:$N$133,14,FALSE),0)</f>
        <v>0</v>
      </c>
      <c r="AL44" s="66">
        <f>_xlfn.IFNA(VLOOKUP(CONCATENATE($AK$5,$B44,$C44),BAL!$A$6:$N$133,14,FALSE),0)</f>
        <v>0</v>
      </c>
      <c r="AM44" s="66">
        <f>_xlfn.IFNA(VLOOKUP(CONCATENATE($AM$5,$B44,$C44),'ESP4'!$A$6:$N$135,14,FALSE),0)</f>
        <v>0</v>
      </c>
      <c r="AN44" s="66">
        <f>_xlfn.IFNA(VLOOKUP(CONCATENATE($AN$5,$B44,$C44),'MR2'!$A$6:$N$77,14,FALSE),0)</f>
        <v>0</v>
      </c>
      <c r="AO44" s="66">
        <f>_xlfn.IFNA(VLOOKUP(CONCATENATE($AO$5,$B44,$C44),'BUS4'!$A$6:$N$250,14,FALSE),0)</f>
        <v>0</v>
      </c>
      <c r="AP44" s="398"/>
      <c r="AQ44" s="67">
        <f>_xlfn.IFNA(VLOOKUP(CONCATENATE($AQ$5,$B44,$C44),'BUS4'!$A$6:$N$135,14,FALSE),0)</f>
        <v>0</v>
      </c>
      <c r="AR44" s="63"/>
    </row>
    <row r="45" spans="1:44" x14ac:dyDescent="0.3">
      <c r="A45" s="830"/>
      <c r="B45" s="84" t="s">
        <v>744</v>
      </c>
      <c r="C45" s="22" t="s">
        <v>790</v>
      </c>
      <c r="D45" s="22"/>
      <c r="E45" s="22" t="s">
        <v>334</v>
      </c>
      <c r="F45" s="23">
        <v>45536</v>
      </c>
      <c r="G45" s="24">
        <v>12</v>
      </c>
      <c r="H45" s="192">
        <f t="shared" si="4"/>
        <v>0</v>
      </c>
      <c r="I45" s="65">
        <f t="shared" si="5"/>
        <v>0</v>
      </c>
      <c r="J45" s="65">
        <f t="shared" si="6"/>
        <v>15</v>
      </c>
      <c r="K45" s="65">
        <f>_xlfn.IFNA(VLOOKUP(CONCATENATE($K$5,$B45,$C45),'ESP1'!$A$6:$N$135,14,FALSE),0)</f>
        <v>0</v>
      </c>
      <c r="L45" s="65">
        <f>_xlfn.IFNA(VLOOKUP(CONCATENATE($L$5,$B45,$C45),'CAP1'!$A$6:$N$107,14,FALSE),0)</f>
        <v>0</v>
      </c>
      <c r="M45" s="65">
        <f>_xlfn.IFNA(VLOOKUP(CONCATENATE($M$5,$B45,$C45),WEST!$A$6:$N$95,14,FALSE),0)</f>
        <v>0</v>
      </c>
      <c r="N45" s="65">
        <f>_xlfn.IFNA(VLOOKUP(CONCATENATE($N$5,$B45,$C45),MUR!$A$6:$N$110,14,FALSE),0)</f>
        <v>0</v>
      </c>
      <c r="O45" s="65">
        <f>_xlfn.IFNA(VLOOKUP(CONCATENATE($O$5,$B45,$C45),'SER1'!$A$6:$N$110,14,FALSE),0)</f>
        <v>0</v>
      </c>
      <c r="P45" s="65">
        <f>_xlfn.IFNA(VLOOKUP(CONCATENATE($P$5,$B45,$C45),'BUS1'!$A$6:$N$135,14,FALSE),0)</f>
        <v>0</v>
      </c>
      <c r="Q45" s="65">
        <f>_xlfn.IFNA(VLOOKUP(CONCATENATE($Q$5,$B45,$C45),DARD!$A$6:$N$133,14,FALSE),0)</f>
        <v>0</v>
      </c>
      <c r="R45" s="65">
        <f>_xlfn.IFNA(VLOOKUP(CONCATENATE($R$5,$B45,$C45),'BUS2'!F59,FALSE),0)</f>
        <v>0</v>
      </c>
      <c r="S45" s="65">
        <f>_xlfn.IFNA(VLOOKUP(CONCATENATE($S$5,$B45,$C45),'OG1'!$A$6:$N$56,14,FALSE),0)</f>
        <v>0</v>
      </c>
      <c r="T45" s="65">
        <f>_xlfn.IFNA(VLOOKUP(CONCATENATE($T$5,$B45,$C45),'DRY1'!$A$6:$N$135,14,FALSE),0)</f>
        <v>0</v>
      </c>
      <c r="U45" s="65">
        <f>_xlfn.IFNA(VLOOKUP(CONCATENATE($U$5,$B45,$C45),'HO1'!$A$8:$N$135,14,FALSE),0)</f>
        <v>0</v>
      </c>
      <c r="V45" s="65">
        <f>_xlfn.IFNA(VLOOKUP(CONCATENATE($V$5,$B45,$C45),'BUS3'!$A$8:$N$135,14,FALSE),0)</f>
        <v>0</v>
      </c>
      <c r="W45" s="65">
        <f>_xlfn.IFNA(VLOOKUP(CONCATENATE($W$5,$B45,$C45),'DRY2'!$A$6:$N$169,14,FALSE),0)</f>
        <v>0</v>
      </c>
      <c r="X45" s="65">
        <f>_xlfn.IFNA(VLOOKUP(CONCATENATE($X$5,$B45,$C45),'OG2'!$A$6:$N$133,14,FALSE),0)</f>
        <v>0</v>
      </c>
      <c r="Y45" s="65">
        <f>_xlfn.IFNA(VLOOKUP(CONCATENATE($Y$5,$B45,$C45),'MR1'!$A$6:$N$133,14,FALSE),0)</f>
        <v>0</v>
      </c>
      <c r="Z45" s="65">
        <f>_xlfn.IFNA(VLOOKUP(CONCATENATE($Z$5,$B45,$C45),BEV!$A$6:$N$124,14,FALSE),0)</f>
        <v>0</v>
      </c>
      <c r="AA45" s="65">
        <f>_xlfn.IFNA(VLOOKUP(CONCATENATE($AA$5,$B45,$C45),'SER2'!$A$6:$N$135,14,FALSE),0)</f>
        <v>0</v>
      </c>
      <c r="AB45" s="65">
        <f>_xlfn.IFNA(VLOOKUP(CONCATENATE($AC$5,$B45,$C45),VIR!$A$6:$O$129,14,FALSE),0)</f>
        <v>0</v>
      </c>
      <c r="AC45" s="65">
        <f>_xlfn.IFNA(VLOOKUP(CONCATENATE($AC$5,$B45,$C45),VIR!$A$6:$O$129,14,FALSE),0)</f>
        <v>0</v>
      </c>
      <c r="AD45" s="65">
        <f>_xlfn.IFNA(VLOOKUP(CONCATENATE($AD$5,$B45,$C45),'CAP2'!$A$6:$O$129,14,FALSE),0)</f>
        <v>0</v>
      </c>
      <c r="AE45" s="65">
        <f>_xlfn.IFNA(VLOOKUP(CONCATENATE($AE$5,$B45,$C45),'CAP2'!$A$6:$N$135,14,FALSE),0)</f>
        <v>0</v>
      </c>
      <c r="AF45" s="65">
        <f>_xlfn.IFNA(VLOOKUP(CONCATENATE($AF$5,$B45,$C45),FEST!$A$6:$N$135,14,FALSE),0)</f>
        <v>0</v>
      </c>
      <c r="AG45" s="65">
        <f>_xlfn.IFNA(VLOOKUP(CONCATENATE($AG$5,$B45,$C45),'ESP2'!$A$6:$N$131,14,FALSE),0)</f>
        <v>0</v>
      </c>
      <c r="AH45" s="65">
        <f>_xlfn.IFNA(VLOOKUP(CONCATENATE($AH$5,$B45,$C45),'OG3'!$A$6:$N$131,14,FALSE),0)</f>
        <v>0</v>
      </c>
      <c r="AI45" s="65">
        <f>_xlfn.IFNA(VLOOKUP(CONCATENATE($AI$5,$B45,$C45),'BUN2'!$A$6:$N$134,14,FALSE),0)</f>
        <v>0</v>
      </c>
      <c r="AJ45" s="65">
        <f>_xlfn.IFNA(VLOOKUP(CONCATENATE($AJ$5,$B45,$C45),SC!$A$6:$N$135,14,FALSE),0)</f>
        <v>0</v>
      </c>
      <c r="AK45" s="65">
        <f>_xlfn.IFNA(VLOOKUP(CONCATENATE($AK$5,$B45,$C45),'MR3'!$A$6:$N$133,14,FALSE),0)</f>
        <v>0</v>
      </c>
      <c r="AL45" s="66">
        <f>_xlfn.IFNA(VLOOKUP(CONCATENATE($AK$5,$B45,$C45),BAL!$A$6:$N$133,14,FALSE),0)</f>
        <v>0</v>
      </c>
      <c r="AM45" s="66">
        <f>_xlfn.IFNA(VLOOKUP(CONCATENATE($AM$5,$B45,$C45),'ESP4'!$A$6:$N$135,14,FALSE),0)</f>
        <v>0</v>
      </c>
      <c r="AN45" s="66">
        <f>_xlfn.IFNA(VLOOKUP(CONCATENATE($AN$5,$B45,$C45),'MR2'!$A$6:$N$77,14,FALSE),0)</f>
        <v>0</v>
      </c>
      <c r="AO45" s="66">
        <f>_xlfn.IFNA(VLOOKUP(CONCATENATE($AO$5,$B45,$C45),'BUS4'!$A$6:$N$250,14,FALSE),0)</f>
        <v>0</v>
      </c>
      <c r="AP45" s="398"/>
      <c r="AQ45" s="67">
        <f>_xlfn.IFNA(VLOOKUP(CONCATENATE($AQ$5,$B45,$C45),'BUS4'!$A$6:$N$135,14,FALSE),0)</f>
        <v>0</v>
      </c>
      <c r="AR45" s="63"/>
    </row>
    <row r="46" spans="1:44" x14ac:dyDescent="0.3">
      <c r="A46" s="830"/>
      <c r="B46" s="84"/>
      <c r="C46" s="22"/>
      <c r="D46" s="22"/>
      <c r="E46" s="22"/>
      <c r="F46" s="23"/>
      <c r="G46" s="24"/>
      <c r="H46" s="192">
        <f t="shared" si="4"/>
        <v>0</v>
      </c>
      <c r="I46" s="65">
        <f t="shared" si="5"/>
        <v>0</v>
      </c>
      <c r="J46" s="65">
        <f t="shared" si="6"/>
        <v>15</v>
      </c>
      <c r="K46" s="65">
        <f>_xlfn.IFNA(VLOOKUP(CONCATENATE($K$5,$B46,$C46),'ESP1'!$A$6:$N$135,14,FALSE),0)</f>
        <v>0</v>
      </c>
      <c r="L46" s="65">
        <f>_xlfn.IFNA(VLOOKUP(CONCATENATE($L$5,$B46,$C46),'CAP1'!$A$6:$N$107,14,FALSE),0)</f>
        <v>0</v>
      </c>
      <c r="M46" s="65">
        <f>_xlfn.IFNA(VLOOKUP(CONCATENATE($M$5,$B46,$C46),WEST!$A$6:$N$95,14,FALSE),0)</f>
        <v>0</v>
      </c>
      <c r="N46" s="65">
        <f>_xlfn.IFNA(VLOOKUP(CONCATENATE($N$5,$B46,$C46),MUR!$A$6:$N$110,14,FALSE),0)</f>
        <v>0</v>
      </c>
      <c r="O46" s="65">
        <f>_xlfn.IFNA(VLOOKUP(CONCATENATE($O$5,$B46,$C46),'SER1'!$A$6:$N$110,14,FALSE),0)</f>
        <v>0</v>
      </c>
      <c r="P46" s="65">
        <f>_xlfn.IFNA(VLOOKUP(CONCATENATE($P$5,$B46,$C46),'BUS1'!$A$6:$N$135,14,FALSE),0)</f>
        <v>0</v>
      </c>
      <c r="Q46" s="65">
        <f>_xlfn.IFNA(VLOOKUP(CONCATENATE($Q$5,$B46,$C46),DARD!$A$6:$N$133,14,FALSE),0)</f>
        <v>0</v>
      </c>
      <c r="R46" s="65">
        <f>_xlfn.IFNA(VLOOKUP(CONCATENATE($R$5,$B46,$C46),'BUS2'!F60,FALSE),0)</f>
        <v>0</v>
      </c>
      <c r="S46" s="65">
        <f>_xlfn.IFNA(VLOOKUP(CONCATENATE($S$5,$B46,$C46),'OG1'!$A$6:$N$56,14,FALSE),0)</f>
        <v>0</v>
      </c>
      <c r="T46" s="65">
        <f>_xlfn.IFNA(VLOOKUP(CONCATENATE($T$5,$B46,$C46),'DRY1'!$A$6:$N$135,14,FALSE),0)</f>
        <v>0</v>
      </c>
      <c r="U46" s="65">
        <f>_xlfn.IFNA(VLOOKUP(CONCATENATE($U$5,$B46,$C46),'HO1'!$A$8:$N$135,14,FALSE),0)</f>
        <v>0</v>
      </c>
      <c r="V46" s="65">
        <f>_xlfn.IFNA(VLOOKUP(CONCATENATE($V$5,$B46,$C46),'BUS3'!$A$8:$N$135,14,FALSE),0)</f>
        <v>0</v>
      </c>
      <c r="W46" s="65">
        <f>_xlfn.IFNA(VLOOKUP(CONCATENATE($W$5,$B46,$C46),'DRY2'!$A$6:$N$169,14,FALSE),0)</f>
        <v>0</v>
      </c>
      <c r="X46" s="65">
        <f>_xlfn.IFNA(VLOOKUP(CONCATENATE($X$5,$B46,$C46),'OG2'!$A$6:$N$133,14,FALSE),0)</f>
        <v>0</v>
      </c>
      <c r="Y46" s="65">
        <f>_xlfn.IFNA(VLOOKUP(CONCATENATE($Y$5,$B46,$C46),'MR1'!$A$6:$N$133,14,FALSE),0)</f>
        <v>0</v>
      </c>
      <c r="Z46" s="65">
        <f>_xlfn.IFNA(VLOOKUP(CONCATENATE($Z$5,$B46,$C46),BEV!$A$6:$N$124,14,FALSE),0)</f>
        <v>0</v>
      </c>
      <c r="AA46" s="65">
        <f>_xlfn.IFNA(VLOOKUP(CONCATENATE($AA$5,$B46,$C46),'SER2'!$A$6:$N$135,14,FALSE),0)</f>
        <v>0</v>
      </c>
      <c r="AB46" s="61"/>
      <c r="AC46" s="65">
        <f>_xlfn.IFNA(VLOOKUP(CONCATENATE($AC$5,$B46,$C46),VIR!$A$6:$O$129,14,FALSE),0)</f>
        <v>0</v>
      </c>
      <c r="AD46" s="65" cm="1">
        <f t="array" ref="AD46">_xlfn.IFNA(VLOOKUP(CONCATENATE($AD$5,$B46,$C46),BUP41,AD47:AE58,FALSE),0)</f>
        <v>0</v>
      </c>
      <c r="AE46" s="65">
        <f>_xlfn.IFNA(VLOOKUP(CONCATENATE($AE$5,$B46,$C46),'CAP2'!$A$6:$N$135,14,FALSE),0)</f>
        <v>0</v>
      </c>
      <c r="AF46" s="65">
        <f>_xlfn.IFNA(VLOOKUP(CONCATENATE($AF$5,$B46,$C46),FEST!$A$6:$N$135,14,FALSE),0)</f>
        <v>0</v>
      </c>
      <c r="AG46" s="65">
        <f>_xlfn.IFNA(VLOOKUP(CONCATENATE($AG$5,$B46,$C46),'ESP2'!$A$6:$N$131,14,FALSE),0)</f>
        <v>0</v>
      </c>
      <c r="AH46" s="65">
        <f>_xlfn.IFNA(VLOOKUP(CONCATENATE($AH$5,$B46,$C46),'OG3'!$A$6:$N$131,14,FALSE),0)</f>
        <v>0</v>
      </c>
      <c r="AI46" s="65">
        <f>_xlfn.IFNA(VLOOKUP(CONCATENATE($AI$5,$B46,$C46),'BUN2'!$A$6:$N$134,14,FALSE),0)</f>
        <v>0</v>
      </c>
      <c r="AJ46" s="65">
        <f>_xlfn.IFNA(VLOOKUP(CONCATENATE($AJ$5,$B46,$C46),SC!$A$6:$N$135,14,FALSE),0)</f>
        <v>0</v>
      </c>
      <c r="AK46" s="65">
        <f>_xlfn.IFNA(VLOOKUP(CONCATENATE($AK$5,$B46,$C46),'MR3'!$A$6:$N$133,14,FALSE),0)</f>
        <v>0</v>
      </c>
      <c r="AL46" s="66">
        <f>_xlfn.IFNA(VLOOKUP(CONCATENATE($AK$5,$B46,$C46),BAL!$A$6:$N$133,14,FALSE),0)</f>
        <v>0</v>
      </c>
      <c r="AM46" s="66">
        <f>_xlfn.IFNA(VLOOKUP(CONCATENATE($AM$5,$B46,$C46),'ESP4'!$A$6:$N$135,14,FALSE),0)</f>
        <v>0</v>
      </c>
      <c r="AN46" s="66">
        <f>_xlfn.IFNA(VLOOKUP(CONCATENATE($AN$5,$B46,$C46),'MR2'!$A$6:$N$77,14,FALSE),0)</f>
        <v>0</v>
      </c>
      <c r="AO46" s="66">
        <f>_xlfn.IFNA(VLOOKUP(CONCATENATE($AO$5,$B46,$C46),'BUS4'!$A$6:$N$250,14,FALSE),0)</f>
        <v>0</v>
      </c>
      <c r="AP46" s="398"/>
      <c r="AQ46" s="67">
        <f>_xlfn.IFNA(VLOOKUP(CONCATENATE($AQ$5,$B46,$C46),'BUS4'!$A$6:$N$135,14,FALSE),0)</f>
        <v>0</v>
      </c>
      <c r="AR46" s="63"/>
    </row>
    <row r="47" spans="1:44" x14ac:dyDescent="0.3">
      <c r="A47" s="830"/>
      <c r="B47" s="84"/>
      <c r="C47" s="22"/>
      <c r="D47" s="22"/>
      <c r="E47" s="22"/>
      <c r="F47" s="23"/>
      <c r="G47" s="24"/>
      <c r="H47" s="192">
        <f t="shared" si="4"/>
        <v>0</v>
      </c>
      <c r="I47" s="65">
        <f t="shared" si="5"/>
        <v>0</v>
      </c>
      <c r="J47" s="65">
        <f t="shared" si="6"/>
        <v>15</v>
      </c>
      <c r="K47" s="65">
        <f>_xlfn.IFNA(VLOOKUP(CONCATENATE($K$5,$B47,$C47),'CAP1'!$A$6:$N$107,14,FALSE),0)</f>
        <v>0</v>
      </c>
      <c r="L47" s="65">
        <f>_xlfn.IFNA(VLOOKUP(CONCATENATE($L$5,$B47,$C47),'CAP1'!$A$6:$N$107,14,FALSE),0)</f>
        <v>0</v>
      </c>
      <c r="M47" s="65">
        <f>_xlfn.IFNA(VLOOKUP(CONCATENATE($M$5,$B47,$C47),WEST!$A$6:$N$95,14,FALSE),0)</f>
        <v>0</v>
      </c>
      <c r="N47" s="65">
        <f>_xlfn.IFNA(VLOOKUP(CONCATENATE($N$5,$B47,$C47),MUR!$A$6:$N$110,14,FALSE),0)</f>
        <v>0</v>
      </c>
      <c r="O47" s="65">
        <f>_xlfn.IFNA(VLOOKUP(CONCATENATE($O$5,$B47,$C47),'SER1'!$A$6:$N$110,14,FALSE),0)</f>
        <v>0</v>
      </c>
      <c r="P47" s="65">
        <f>_xlfn.IFNA(VLOOKUP(CONCATENATE($P$5,$B47,$C47),'BUS1'!$A$6:$N$135,14,FALSE),0)</f>
        <v>0</v>
      </c>
      <c r="Q47" s="65">
        <f>_xlfn.IFNA(VLOOKUP(CONCATENATE($Q$5,$B47,$C47),DARD!$A$6:$N$133,14,FALSE),0)</f>
        <v>0</v>
      </c>
      <c r="R47" s="65">
        <f>_xlfn.IFNA(VLOOKUP(CONCATENATE($R$5,$B47,$C47),'BUS2'!F61,FALSE),0)</f>
        <v>0</v>
      </c>
      <c r="S47" s="65">
        <f>_xlfn.IFNA(VLOOKUP(CONCATENATE($S$5,$B47,$C47),'OG1'!$A$6:$N$56,14,FALSE),0)</f>
        <v>0</v>
      </c>
      <c r="T47" s="65">
        <f>_xlfn.IFNA(VLOOKUP(CONCATENATE($T$5,$B47,$C47),'DRY1'!$A$6:$N$135,14,FALSE),0)</f>
        <v>0</v>
      </c>
      <c r="U47" s="65">
        <f>_xlfn.IFNA(VLOOKUP(CONCATENATE($U$5,$B47,$C47),'HO1'!$A$8:$N$135,14,FALSE),0)</f>
        <v>0</v>
      </c>
      <c r="V47" s="65">
        <f>_xlfn.IFNA(VLOOKUP(CONCATENATE($V$5,$B47,$C47),'BUS3'!$A$8:$N$135,14,FALSE),0)</f>
        <v>0</v>
      </c>
      <c r="W47" s="65">
        <f>_xlfn.IFNA(VLOOKUP(CONCATENATE($W$5,$B47,$C47),'DRY2'!$A$6:$N$169,14,FALSE),0)</f>
        <v>0</v>
      </c>
      <c r="X47" s="65">
        <f>_xlfn.IFNA(VLOOKUP(CONCATENATE($X$5,$B47,$C47),'OG2'!$A$6:$N$133,14,FALSE),0)</f>
        <v>0</v>
      </c>
      <c r="Y47" s="65">
        <f>_xlfn.IFNA(VLOOKUP(CONCATENATE($Y$5,$B47,$C47),'MR1'!$A$6:$N$133,14,FALSE),0)</f>
        <v>0</v>
      </c>
      <c r="Z47" s="65">
        <f>_xlfn.IFNA(VLOOKUP(CONCATENATE($Z$5,$B47,$C47),BEV!$A$6:$N$124,14,FALSE),0)</f>
        <v>0</v>
      </c>
      <c r="AA47" s="65">
        <f>_xlfn.IFNA(VLOOKUP(CONCATENATE($AA$5,$B47,$C47),'SER2'!$A$6:$N$135,14,FALSE),0)</f>
        <v>0</v>
      </c>
      <c r="AC47" s="65">
        <f>_xlfn.IFNA(VLOOKUP(CONCATENATE($AC$5,$B47,$C47),VIR!$A$6:$O$129,14,FALSE),0)</f>
        <v>0</v>
      </c>
      <c r="AD47" s="65" cm="1">
        <f t="array" ref="AD47">_xlfn.IFNA(VLOOKUP(CONCATENATE($AD$5,$B47,$C47),BUP42,AD48:AE59,FALSE),0)</f>
        <v>0</v>
      </c>
      <c r="AE47" s="65">
        <f>_xlfn.IFNA(VLOOKUP(CONCATENATE($AE$5,$B47,$C47),'CAP2'!$A$6:$N$135,14,FALSE),0)</f>
        <v>0</v>
      </c>
      <c r="AF47" s="65">
        <f>_xlfn.IFNA(VLOOKUP(CONCATENATE($AF$5,$B47,$C47),FEST!$A$6:$N$135,14,FALSE),0)</f>
        <v>0</v>
      </c>
      <c r="AG47" s="65">
        <f>_xlfn.IFNA(VLOOKUP(CONCATENATE($AG$5,$B47,$C47),'ESP2'!$A$6:$N$131,14,FALSE),0)</f>
        <v>0</v>
      </c>
      <c r="AH47" s="65">
        <f>_xlfn.IFNA(VLOOKUP(CONCATENATE($AH$5,$B47,$C47),'OG3'!$A$6:$N$131,14,FALSE),0)</f>
        <v>0</v>
      </c>
      <c r="AI47" s="65">
        <f>_xlfn.IFNA(VLOOKUP(CONCATENATE($AI$5,$B47,$C47),'BUN2'!$A$6:$N$134,14,FALSE),0)</f>
        <v>0</v>
      </c>
      <c r="AJ47" s="65">
        <f>_xlfn.IFNA(VLOOKUP(CONCATENATE($AJ$5,$B47,$C47),SC!$A$6:$N$135,14,FALSE),0)</f>
        <v>0</v>
      </c>
      <c r="AK47" s="65">
        <f>_xlfn.IFNA(VLOOKUP(CONCATENATE($AK$5,$B47,$C47),'MR3'!$A$6:$N$133,14,FALSE),0)</f>
        <v>0</v>
      </c>
      <c r="AL47" s="66">
        <f>_xlfn.IFNA(VLOOKUP(CONCATENATE($AK$5,$B47,$C47),BAL!$A$6:$N$133,14,FALSE),0)</f>
        <v>0</v>
      </c>
      <c r="AM47" s="66">
        <f>_xlfn.IFNA(VLOOKUP(CONCATENATE($AM$5,$B47,$C47),'ESP4'!$A$6:$N$135,14,FALSE),0)</f>
        <v>0</v>
      </c>
      <c r="AN47" s="66">
        <f>_xlfn.IFNA(VLOOKUP(CONCATENATE($AN$5,$B47,$C47),'MR2'!$A$6:$N$77,14,FALSE),0)</f>
        <v>0</v>
      </c>
      <c r="AO47" s="66">
        <f>_xlfn.IFNA(VLOOKUP(CONCATENATE($AO$5,$B47,$C47),'BUS4'!$A$6:$N$250,14,FALSE),0)</f>
        <v>0</v>
      </c>
      <c r="AP47" s="398"/>
      <c r="AQ47" s="67">
        <f>_xlfn.IFNA(VLOOKUP(CONCATENATE($AQ$5,$B47,$C47),'BUS4'!$A$6:$N$135,14,FALSE),0)</f>
        <v>0</v>
      </c>
      <c r="AR47" s="63"/>
    </row>
    <row r="48" spans="1:44" x14ac:dyDescent="0.3">
      <c r="A48" s="830"/>
      <c r="B48" s="84"/>
      <c r="C48" s="22"/>
      <c r="D48" s="22"/>
      <c r="E48" s="22"/>
      <c r="F48" s="86"/>
      <c r="G48" s="24"/>
      <c r="H48" s="192">
        <f t="shared" si="4"/>
        <v>0</v>
      </c>
      <c r="I48" s="65">
        <f t="shared" si="5"/>
        <v>0</v>
      </c>
      <c r="J48" s="65">
        <f t="shared" si="6"/>
        <v>15</v>
      </c>
      <c r="K48" s="65">
        <f>_xlfn.IFNA(VLOOKUP(CONCATENATE($K$5,$B48,$C48),'CAP1'!$A$6:$N$107,14,FALSE),0)</f>
        <v>0</v>
      </c>
      <c r="L48" s="65">
        <f>_xlfn.IFNA(VLOOKUP(CONCATENATE($L$5,$B48,$C48),'CAP1'!$A$6:$N$107,14,FALSE),0)</f>
        <v>0</v>
      </c>
      <c r="M48" s="65">
        <f>_xlfn.IFNA(VLOOKUP(CONCATENATE($M$5,$B48,$C48),WEST!$A$6:$N$95,14,FALSE),0)</f>
        <v>0</v>
      </c>
      <c r="N48" s="65">
        <f>_xlfn.IFNA(VLOOKUP(CONCATENATE($N$5,$B48,$C48),MUR!$A$6:$N$110,14,FALSE),0)</f>
        <v>0</v>
      </c>
      <c r="O48" s="65">
        <f>_xlfn.IFNA(VLOOKUP(CONCATENATE($O$5,$B48,$C48),'SER1'!$A$6:$N$110,14,FALSE),0)</f>
        <v>0</v>
      </c>
      <c r="P48" s="65">
        <f>_xlfn.IFNA(VLOOKUP(CONCATENATE($P$5,$B48,$C48),'BUS1'!$A$6:$N$135,14,FALSE),0)</f>
        <v>0</v>
      </c>
      <c r="Q48" s="65">
        <f>_xlfn.IFNA(VLOOKUP(CONCATENATE($Q$5,$B48,$C48),DARD!$A$6:$N$133,14,FALSE),0)</f>
        <v>0</v>
      </c>
      <c r="R48" s="65">
        <f>_xlfn.IFNA(VLOOKUP(CONCATENATE($R$5,$B48,$C48),'BUS2'!F62,FALSE),0)</f>
        <v>0</v>
      </c>
      <c r="S48" s="65">
        <f>_xlfn.IFNA(VLOOKUP(CONCATENATE($S$5,$B48,$C48),'OG1'!$A$6:$N$56,14,FALSE),0)</f>
        <v>0</v>
      </c>
      <c r="T48" s="65">
        <f>_xlfn.IFNA(VLOOKUP(CONCATENATE($T$5,$B48,$C48),'DRY1'!$A$6:$N$135,14,FALSE),0)</f>
        <v>0</v>
      </c>
      <c r="U48" s="65">
        <f>_xlfn.IFNA(VLOOKUP(CONCATENATE($U$5,$B48,$C48),'HO1'!$A$8:$N$135,14,FALSE),0)</f>
        <v>0</v>
      </c>
      <c r="V48" s="65">
        <f>_xlfn.IFNA(VLOOKUP(CONCATENATE($V$5,$B48,$C48),'BUS3'!$A$8:$N$135,14,FALSE),0)</f>
        <v>0</v>
      </c>
      <c r="W48" s="65">
        <f>_xlfn.IFNA(VLOOKUP(CONCATENATE($W$5,$B48,$C48),'DRY2'!$A$6:$N$169,14,FALSE),0)</f>
        <v>0</v>
      </c>
      <c r="X48" s="65">
        <f>_xlfn.IFNA(VLOOKUP(CONCATENATE($X$5,$B48,$C48),'OG2'!$A$6:$N$133,14,FALSE),0)</f>
        <v>0</v>
      </c>
      <c r="Y48" s="65">
        <f>_xlfn.IFNA(VLOOKUP(CONCATENATE($Y$5,$B48,$C48),'MR1'!$A$6:$N$133,14,FALSE),0)</f>
        <v>0</v>
      </c>
      <c r="Z48" s="65">
        <f>_xlfn.IFNA(VLOOKUP(CONCATENATE($Z$5,$B48,$C48),BEV!$A$6:$N$124,14,FALSE),0)</f>
        <v>0</v>
      </c>
      <c r="AA48" s="65">
        <f>_xlfn.IFNA(VLOOKUP(CONCATENATE($AA$5,$B48,$C48),'SER2'!$A$6:$N$135,14,FALSE),0)</f>
        <v>0</v>
      </c>
      <c r="AC48" s="65">
        <f>_xlfn.IFNA(VLOOKUP(CONCATENATE($AC$5,$B48,$C48),VIR!$A$6:$O$129,14,FALSE),0)</f>
        <v>0</v>
      </c>
      <c r="AD48" s="65" cm="1">
        <f t="array" ref="AD48">_xlfn.IFNA(VLOOKUP(CONCATENATE($AD$5,$B48,$C48),BUP43,AD49:AE60,FALSE),0)</f>
        <v>0</v>
      </c>
      <c r="AE48" s="65">
        <f>_xlfn.IFNA(VLOOKUP(CONCATENATE($AE$5,$B48,$C48),'CAP2'!$A$6:$N$135,14,FALSE),0)</f>
        <v>0</v>
      </c>
      <c r="AF48" s="65">
        <f>_xlfn.IFNA(VLOOKUP(CONCATENATE($AF$5,$B48,$C48),FEST!$A$6:$N$135,14,FALSE),0)</f>
        <v>0</v>
      </c>
      <c r="AG48" s="65">
        <f>_xlfn.IFNA(VLOOKUP(CONCATENATE($AG$5,$B48,$C48),'ESP2'!$A$6:$N$131,14,FALSE),0)</f>
        <v>0</v>
      </c>
      <c r="AH48" s="65">
        <f>_xlfn.IFNA(VLOOKUP(CONCATENATE($AH$5,$B48,$C48),'OG3'!$A$6:$N$131,14,FALSE),0)</f>
        <v>0</v>
      </c>
      <c r="AI48" s="65">
        <f>_xlfn.IFNA(VLOOKUP(CONCATENATE($AI$5,$B48,$C48),'BUN2'!$A$6:$N$134,14,FALSE),0)</f>
        <v>0</v>
      </c>
      <c r="AJ48" s="65">
        <f>_xlfn.IFNA(VLOOKUP(CONCATENATE($AJ$5,$B48,$C48),SC!$A$6:$N$135,14,FALSE),0)</f>
        <v>0</v>
      </c>
      <c r="AK48" s="65">
        <f>_xlfn.IFNA(VLOOKUP(CONCATENATE($AK$5,$B48,$C48),'MR3'!$A$6:$N$133,14,FALSE),0)</f>
        <v>0</v>
      </c>
      <c r="AL48" s="66">
        <f>_xlfn.IFNA(VLOOKUP(CONCATENATE($AK$5,$B48,$C48),BAL!$A$6:$N$133,14,FALSE),0)</f>
        <v>0</v>
      </c>
      <c r="AM48" s="66">
        <f>_xlfn.IFNA(VLOOKUP(CONCATENATE($AM$5,$B48,$C48),'ESP4'!$A$6:$N$135,14,FALSE),0)</f>
        <v>0</v>
      </c>
      <c r="AN48" s="66">
        <f>_xlfn.IFNA(VLOOKUP(CONCATENATE($AN$5,$B48,$C48),'MR2'!$A$6:$N$77,14,FALSE),0)</f>
        <v>0</v>
      </c>
      <c r="AO48" s="66">
        <f>_xlfn.IFNA(VLOOKUP(CONCATENATE($AO$5,$B48,$C48),'BUS4'!$A$6:$N$250,14,FALSE),0)</f>
        <v>0</v>
      </c>
      <c r="AP48" s="398"/>
      <c r="AQ48" s="67"/>
      <c r="AR48" s="63"/>
    </row>
    <row r="49" spans="1:44" x14ac:dyDescent="0.3">
      <c r="A49" s="830"/>
      <c r="B49" s="84"/>
      <c r="C49" s="22"/>
      <c r="D49" s="22"/>
      <c r="E49" s="22"/>
      <c r="F49" s="23"/>
      <c r="G49" s="24"/>
      <c r="H49" s="192">
        <f t="shared" si="4"/>
        <v>0</v>
      </c>
      <c r="I49" s="65">
        <f t="shared" si="5"/>
        <v>0</v>
      </c>
      <c r="J49" s="65">
        <f t="shared" si="6"/>
        <v>15</v>
      </c>
      <c r="K49" s="65">
        <f>_xlfn.IFNA(VLOOKUP(CONCATENATE($K$5,$B49,$C49),'CAP1'!$A$6:$N$107,14,FALSE),0)</f>
        <v>0</v>
      </c>
      <c r="L49" s="65">
        <f>_xlfn.IFNA(VLOOKUP(CONCATENATE($L$5,$B49,$C49),'CAP1'!$A$6:$N$107,14,FALSE),0)</f>
        <v>0</v>
      </c>
      <c r="M49" s="65">
        <f>_xlfn.IFNA(VLOOKUP(CONCATENATE($M$5,$B49,$C49),WEST!$A$6:$N$95,14,FALSE),0)</f>
        <v>0</v>
      </c>
      <c r="N49" s="65">
        <f>_xlfn.IFNA(VLOOKUP(CONCATENATE($N$5,$B49,$C49),MUR!$A$6:$N$110,14,FALSE),0)</f>
        <v>0</v>
      </c>
      <c r="O49" s="65">
        <f>_xlfn.IFNA(VLOOKUP(CONCATENATE($O$5,$B49,$C49),'SER1'!$A$6:$N$110,14,FALSE),0)</f>
        <v>0</v>
      </c>
      <c r="P49" s="65">
        <f>_xlfn.IFNA(VLOOKUP(CONCATENATE($P$5,$B49,$C49),'BUS1'!$A$6:$N$135,14,FALSE),0)</f>
        <v>0</v>
      </c>
      <c r="Q49" s="65">
        <f>_xlfn.IFNA(VLOOKUP(CONCATENATE($Q$5,$B49,$C49),DARD!$A$6:$N$133,14,FALSE),0)</f>
        <v>0</v>
      </c>
      <c r="R49" s="65">
        <f>_xlfn.IFNA(VLOOKUP(CONCATENATE($R$5,$B49,$C49),'BUS2'!F63,FALSE),0)</f>
        <v>0</v>
      </c>
      <c r="S49" s="65">
        <f>_xlfn.IFNA(VLOOKUP(CONCATENATE($S$5,$B49,$C49),'OG1'!$A$6:$N$56,14,FALSE),0)</f>
        <v>0</v>
      </c>
      <c r="T49" s="65">
        <f>_xlfn.IFNA(VLOOKUP(CONCATENATE($T$5,$B49,$C49),'DRY1'!$A$6:$N$135,14,FALSE),0)</f>
        <v>0</v>
      </c>
      <c r="U49" s="65">
        <f>_xlfn.IFNA(VLOOKUP(CONCATENATE($U$5,$B49,$C49),'HO1'!$A$8:$N$135,14,FALSE),0)</f>
        <v>0</v>
      </c>
      <c r="V49" s="65">
        <f>_xlfn.IFNA(VLOOKUP(CONCATENATE($V$5,$B49,$C49),'BUS3'!$A$8:$N$135,14,FALSE),0)</f>
        <v>0</v>
      </c>
      <c r="W49" s="65">
        <f>_xlfn.IFNA(VLOOKUP(CONCATENATE($W$5,$B49,$C49),'DRY2'!$A$6:$N$169,14,FALSE),0)</f>
        <v>0</v>
      </c>
      <c r="X49" s="65">
        <f>_xlfn.IFNA(VLOOKUP(CONCATENATE($X$5,$B49,$C49),'OG2'!$A$6:$N$133,14,FALSE),0)</f>
        <v>0</v>
      </c>
      <c r="Y49" s="65">
        <f>_xlfn.IFNA(VLOOKUP(CONCATENATE($Y$5,$B49,$C49),'MR1'!$A$6:$N$133,14,FALSE),0)</f>
        <v>0</v>
      </c>
      <c r="Z49" s="65">
        <f>_xlfn.IFNA(VLOOKUP(CONCATENATE($Z$5,$B49,$C49),BEV!$A$6:$N$124,14,FALSE),0)</f>
        <v>0</v>
      </c>
      <c r="AA49" s="65">
        <f>_xlfn.IFNA(VLOOKUP(CONCATENATE($AA$5,$B49,$C49),'SER2'!$A$6:$N$135,14,FALSE),0)</f>
        <v>0</v>
      </c>
      <c r="AC49" s="65">
        <f>_xlfn.IFNA(VLOOKUP(CONCATENATE($AC$5,$B49,$C49),VIR!$A$6:$O$129,14,FALSE),0)</f>
        <v>0</v>
      </c>
      <c r="AD49" s="65" cm="1">
        <f t="array" ref="AD49">_xlfn.IFNA(VLOOKUP(CONCATENATE($AD$5,$B49,$C49),BUP44,AD50:AE61,FALSE),0)</f>
        <v>0</v>
      </c>
      <c r="AE49" s="65">
        <f>_xlfn.IFNA(VLOOKUP(CONCATENATE($AE$5,$B49,$C49),'CAP2'!$A$6:$N$135,14,FALSE),0)</f>
        <v>0</v>
      </c>
      <c r="AF49" s="65">
        <f>_xlfn.IFNA(VLOOKUP(CONCATENATE($AF$5,$B49,$C49),FEST!$A$6:$N$135,14,FALSE),0)</f>
        <v>0</v>
      </c>
      <c r="AG49" s="65">
        <f>_xlfn.IFNA(VLOOKUP(CONCATENATE($AG$5,$B49,$C49),'ESP2'!$A$6:$N$131,14,FALSE),0)</f>
        <v>0</v>
      </c>
      <c r="AH49" s="65">
        <f>_xlfn.IFNA(VLOOKUP(CONCATENATE($AH$5,$B49,$C49),'OG3'!$A$6:$N$131,14,FALSE),0)</f>
        <v>0</v>
      </c>
      <c r="AI49" s="65">
        <f>_xlfn.IFNA(VLOOKUP(CONCATENATE($AI$5,$B49,$C49),'BUN2'!$A$6:$N$134,14,FALSE),0)</f>
        <v>0</v>
      </c>
      <c r="AJ49" s="65">
        <f>_xlfn.IFNA(VLOOKUP(CONCATENATE($AJ$5,$B49,$C49),SC!$A$6:$N$135,14,FALSE),0)</f>
        <v>0</v>
      </c>
      <c r="AK49" s="65">
        <f>_xlfn.IFNA(VLOOKUP(CONCATENATE($AK$5,$B49,$C49),'MR3'!$A$6:$N$133,14,FALSE),0)</f>
        <v>0</v>
      </c>
      <c r="AL49" s="66">
        <f>_xlfn.IFNA(VLOOKUP(CONCATENATE($AK$5,$B49,$C49),BAL!$A$6:$N$133,14,FALSE),0)</f>
        <v>0</v>
      </c>
      <c r="AM49" s="66">
        <f>_xlfn.IFNA(VLOOKUP(CONCATENATE($AM$5,$B49,$C49),'ESP4'!$A$6:$N$135,14,FALSE),0)</f>
        <v>0</v>
      </c>
      <c r="AN49" s="66">
        <f>_xlfn.IFNA(VLOOKUP(CONCATENATE($AN$5,$B49,$C49),'MR2'!$A$6:$N$77,14,FALSE),0)</f>
        <v>0</v>
      </c>
      <c r="AO49" s="66">
        <f>_xlfn.IFNA(VLOOKUP(CONCATENATE($AO$5,$B49,$C49),'BUS4'!$A$6:$N$250,14,FALSE),0)</f>
        <v>0</v>
      </c>
      <c r="AP49" s="398"/>
      <c r="AQ49" s="67"/>
      <c r="AR49" s="63"/>
    </row>
    <row r="50" spans="1:44" x14ac:dyDescent="0.3">
      <c r="A50" s="830"/>
      <c r="B50" s="84"/>
      <c r="C50" s="22"/>
      <c r="D50" s="22"/>
      <c r="E50" s="22"/>
      <c r="F50" s="23"/>
      <c r="G50" s="24"/>
      <c r="H50" s="192">
        <f t="shared" si="4"/>
        <v>0</v>
      </c>
      <c r="I50" s="65">
        <f t="shared" si="5"/>
        <v>0</v>
      </c>
      <c r="J50" s="65">
        <f t="shared" si="6"/>
        <v>15</v>
      </c>
      <c r="K50" s="65">
        <f>_xlfn.IFNA(VLOOKUP(CONCATENATE($K$5,$B50,$C50),'CAP1'!$A$6:$N$107,14,FALSE),0)</f>
        <v>0</v>
      </c>
      <c r="L50" s="65">
        <f>_xlfn.IFNA(VLOOKUP(CONCATENATE($L$5,$B50,$C50),'CAP1'!$A$6:$N$107,14,FALSE),0)</f>
        <v>0</v>
      </c>
      <c r="M50" s="65">
        <f>_xlfn.IFNA(VLOOKUP(CONCATENATE($M$5,$B50,$C50),WEST!$A$6:$N$95,14,FALSE),0)</f>
        <v>0</v>
      </c>
      <c r="N50" s="65">
        <f>_xlfn.IFNA(VLOOKUP(CONCATENATE($N$5,$B50,$C50),MUR!$A$6:$N$110,14,FALSE),0)</f>
        <v>0</v>
      </c>
      <c r="O50" s="65">
        <f>_xlfn.IFNA(VLOOKUP(CONCATENATE($O$5,$B50,$C50),'SER1'!$A$6:$N$110,14,FALSE),0)</f>
        <v>0</v>
      </c>
      <c r="P50" s="65">
        <f>_xlfn.IFNA(VLOOKUP(CONCATENATE($P$5,$B50,$C50),'BUS1'!$A$6:$N$135,14,FALSE),0)</f>
        <v>0</v>
      </c>
      <c r="Q50" s="65">
        <f>_xlfn.IFNA(VLOOKUP(CONCATENATE($Q$5,$B50,$C50),DARD!$A$6:$N$133,14,FALSE),0)</f>
        <v>0</v>
      </c>
      <c r="R50" s="65">
        <f>_xlfn.IFNA(VLOOKUP(CONCATENATE($R$5,$B50,$C50),'BUS2'!F64,FALSE),0)</f>
        <v>0</v>
      </c>
      <c r="S50" s="65">
        <f>_xlfn.IFNA(VLOOKUP(CONCATENATE($S$5,$B50,$C50),'OG1'!$A$6:$N$56,14,FALSE),0)</f>
        <v>0</v>
      </c>
      <c r="T50" s="65">
        <f>_xlfn.IFNA(VLOOKUP(CONCATENATE($T$5,$B50,$C50),'DRY1'!$A$6:$N$135,14,FALSE),0)</f>
        <v>0</v>
      </c>
      <c r="U50" s="65">
        <f>_xlfn.IFNA(VLOOKUP(CONCATENATE($U$5,$B50,$C50),'HO1'!$A$8:$N$135,14,FALSE),0)</f>
        <v>0</v>
      </c>
      <c r="V50" s="65">
        <f>_xlfn.IFNA(VLOOKUP(CONCATENATE($V$5,$B50,$C50),'BUS3'!$A$8:$N$135,14,FALSE),0)</f>
        <v>0</v>
      </c>
      <c r="W50" s="65">
        <f>_xlfn.IFNA(VLOOKUP(CONCATENATE($W$5,$B50,$C50),'DRY2'!$A$6:$N$169,14,FALSE),0)</f>
        <v>0</v>
      </c>
      <c r="X50" s="65">
        <f>_xlfn.IFNA(VLOOKUP(CONCATENATE($X$5,$B50,$C50),'OG2'!$A$6:$N$133,14,FALSE),0)</f>
        <v>0</v>
      </c>
      <c r="Y50" s="65">
        <f>_xlfn.IFNA(VLOOKUP(CONCATENATE($Y$5,$B50,$C50),'MR1'!$A$6:$N$133,14,FALSE),0)</f>
        <v>0</v>
      </c>
      <c r="Z50" s="65">
        <f>_xlfn.IFNA(VLOOKUP(CONCATENATE($Z$5,$B50,$C50),BEV!$A$6:$N$124,14,FALSE),0)</f>
        <v>0</v>
      </c>
      <c r="AA50" s="65">
        <f>_xlfn.IFNA(VLOOKUP(CONCATENATE($AA$5,$B50,$C50),'SER2'!$A$6:$N$135,14,FALSE),0)</f>
        <v>0</v>
      </c>
      <c r="AC50" s="65">
        <f>_xlfn.IFNA(VLOOKUP(CONCATENATE($AC$5,$B50,$C50),VIR!$A$6:$O$129,14,FALSE),0)</f>
        <v>0</v>
      </c>
      <c r="AD50" s="65" cm="1">
        <f t="array" ref="AD50">_xlfn.IFNA(VLOOKUP(CONCATENATE($AD$5,$B50,$C50),BUP45,AD51:AE62,FALSE),0)</f>
        <v>0</v>
      </c>
      <c r="AE50" s="65">
        <f>_xlfn.IFNA(VLOOKUP(CONCATENATE($AE$5,$B50,$C50),'CAP2'!$A$6:$N$135,14,FALSE),0)</f>
        <v>0</v>
      </c>
      <c r="AF50" s="65">
        <f>_xlfn.IFNA(VLOOKUP(CONCATENATE($AF$5,$B50,$C50),FEST!$A$6:$N$135,14,FALSE),0)</f>
        <v>0</v>
      </c>
      <c r="AG50" s="65">
        <f>_xlfn.IFNA(VLOOKUP(CONCATENATE($AG$5,$B50,$C50),'ESP2'!$A$6:$N$131,14,FALSE),0)</f>
        <v>0</v>
      </c>
      <c r="AH50" s="65">
        <f>_xlfn.IFNA(VLOOKUP(CONCATENATE($AH$5,$B50,$C50),'OG3'!$A$6:$N$131,14,FALSE),0)</f>
        <v>0</v>
      </c>
      <c r="AI50" s="65">
        <f>_xlfn.IFNA(VLOOKUP(CONCATENATE($AI$5,$B50,$C50),'BUN2'!$A$6:$N$134,14,FALSE),0)</f>
        <v>0</v>
      </c>
      <c r="AJ50" s="65">
        <f>_xlfn.IFNA(VLOOKUP(CONCATENATE($AJ$5,$B50,$C50),SC!$A$6:$N$135,14,FALSE),0)</f>
        <v>0</v>
      </c>
      <c r="AK50" s="65">
        <f>_xlfn.IFNA(VLOOKUP(CONCATENATE($AK$5,$B50,$C50),'MR3'!$A$6:$N$133,14,FALSE),0)</f>
        <v>0</v>
      </c>
      <c r="AL50" s="66">
        <f>_xlfn.IFNA(VLOOKUP(CONCATENATE($AK$5,$B50,$C50),BAL!$A$6:$N$133,14,FALSE),0)</f>
        <v>0</v>
      </c>
      <c r="AM50" s="66">
        <f>_xlfn.IFNA(VLOOKUP(CONCATENATE($AM$5,$B50,$C50),'ESP4'!$A$6:$N$135,14,FALSE),0)</f>
        <v>0</v>
      </c>
      <c r="AN50" s="66">
        <f>_xlfn.IFNA(VLOOKUP(CONCATENATE($AN$5,$B50,$C50),'MR2'!$A$6:$N$77,14,FALSE),0)</f>
        <v>0</v>
      </c>
      <c r="AO50" s="66">
        <f>_xlfn.IFNA(VLOOKUP(CONCATENATE($AO$5,$B50,$C50),'BUS4'!$A$6:$N$250,14,FALSE),0)</f>
        <v>0</v>
      </c>
      <c r="AP50" s="398"/>
      <c r="AQ50" s="67"/>
      <c r="AR50" s="63"/>
    </row>
    <row r="51" spans="1:44" x14ac:dyDescent="0.3">
      <c r="A51" s="830"/>
      <c r="B51" s="84"/>
      <c r="C51" s="22"/>
      <c r="D51" s="22"/>
      <c r="E51" s="22"/>
      <c r="F51" s="23"/>
      <c r="G51" s="24"/>
      <c r="H51" s="192">
        <f t="shared" si="4"/>
        <v>0</v>
      </c>
      <c r="I51" s="65">
        <f t="shared" si="5"/>
        <v>0</v>
      </c>
      <c r="J51" s="65">
        <f t="shared" si="6"/>
        <v>15</v>
      </c>
      <c r="K51" s="65">
        <f>_xlfn.IFNA(VLOOKUP(CONCATENATE($K$5,$B51,$C51),'CAP1'!$A$6:$N$107,14,FALSE),0)</f>
        <v>0</v>
      </c>
      <c r="L51" s="65">
        <f>_xlfn.IFNA(VLOOKUP(CONCATENATE($L$5,$B51,$C51),'CAP1'!$A$6:$N$107,14,FALSE),0)</f>
        <v>0</v>
      </c>
      <c r="M51" s="65">
        <f>_xlfn.IFNA(VLOOKUP(CONCATENATE($M$5,$B51,$C51),WEST!$A$6:$N$95,14,FALSE),0)</f>
        <v>0</v>
      </c>
      <c r="N51" s="65">
        <f>_xlfn.IFNA(VLOOKUP(CONCATENATE($N$5,$B51,$C51),MUR!$A$6:$L$131,14,FALSE),0)</f>
        <v>0</v>
      </c>
      <c r="O51" s="65">
        <f>_xlfn.IFNA(VLOOKUP(CONCATENATE($O$5,$B51,$C51),'SER1'!$A$6:$N$110,14,FALSE),0)</f>
        <v>0</v>
      </c>
      <c r="P51" s="65">
        <f>_xlfn.IFNA(VLOOKUP(CONCATENATE($P$5,$B51,$C51),'BUS1'!$A$6:$N$135,14,FALSE),0)</f>
        <v>0</v>
      </c>
      <c r="Q51" s="65">
        <f>_xlfn.IFNA(VLOOKUP(CONCATENATE($Q$5,$B51,$C51),DARD!$A$6:$N$133,14,FALSE),0)</f>
        <v>0</v>
      </c>
      <c r="R51" s="65">
        <f>_xlfn.IFNA(VLOOKUP(CONCATENATE($R$5,$B51,$C51),'BUS2'!F65,FALSE),0)</f>
        <v>0</v>
      </c>
      <c r="S51" s="65">
        <f>_xlfn.IFNA(VLOOKUP(CONCATENATE($S$5,$B51,$C51),'OG1'!$A$6:$N$56,14,FALSE),0)</f>
        <v>0</v>
      </c>
      <c r="T51" s="65">
        <f>_xlfn.IFNA(VLOOKUP(CONCATENATE($T$5,$B51,$C51),'DRY1'!$A$6:$N$135,14,FALSE),0)</f>
        <v>0</v>
      </c>
      <c r="U51" s="65">
        <f>_xlfn.IFNA(VLOOKUP(CONCATENATE($U$5,$B51,$C51),'HO1'!$A$8:$N$135,14,FALSE),0)</f>
        <v>0</v>
      </c>
      <c r="V51" s="65">
        <f>_xlfn.IFNA(VLOOKUP(CONCATENATE($V$5,$B51,$C51),'BUS3'!$A$8:$N$135,14,FALSE),0)</f>
        <v>0</v>
      </c>
      <c r="W51" s="65">
        <f>_xlfn.IFNA(VLOOKUP(CONCATENATE($W$5,$B51,$C51),'DRY2'!$A$6:$N$169,14,FALSE),0)</f>
        <v>0</v>
      </c>
      <c r="X51" s="65">
        <f>_xlfn.IFNA(VLOOKUP(CONCATENATE($X$5,$B51,$C51),'OG2'!$A$6:$N$133,14,FALSE),0)</f>
        <v>0</v>
      </c>
      <c r="Y51" s="65">
        <f>_xlfn.IFNA(VLOOKUP(CONCATENATE($Y$5,$B51,$C51),'MR1'!$A$6:$N$133,14,FALSE),0)</f>
        <v>0</v>
      </c>
      <c r="Z51" s="65">
        <f>_xlfn.IFNA(VLOOKUP(CONCATENATE($Z$5,$B51,$C51),BEV!$A$6:$N$124,14,FALSE),0)</f>
        <v>0</v>
      </c>
      <c r="AA51" s="65">
        <f>_xlfn.IFNA(VLOOKUP(CONCATENATE($AA$5,$B51,$C51),'SER2'!$A$6:$N$135,14,FALSE),0)</f>
        <v>0</v>
      </c>
      <c r="AC51" s="65">
        <f>_xlfn.IFNA(VLOOKUP(CONCATENATE($AC$5,$B51,$C51),VIR!$A$6:$O$129,14,FALSE),0)</f>
        <v>0</v>
      </c>
      <c r="AD51" s="65" cm="1">
        <f t="array" ref="AD51">_xlfn.IFNA(VLOOKUP(CONCATENATE($AD$5,$B51,$C51),BUP46,AD52:AE63,FALSE),0)</f>
        <v>0</v>
      </c>
      <c r="AE51" s="65">
        <f>_xlfn.IFNA(VLOOKUP(CONCATENATE($AE$5,$B51,$C51),'CAP2'!$A$6:$N$135,14,FALSE),0)</f>
        <v>0</v>
      </c>
      <c r="AF51" s="65">
        <f>_xlfn.IFNA(VLOOKUP(CONCATENATE($AF$5,$B51,$C51),FEST!$A$6:$N$135,14,FALSE),0)</f>
        <v>0</v>
      </c>
      <c r="AG51" s="65">
        <f>_xlfn.IFNA(VLOOKUP(CONCATENATE($AG$5,$B51,$C51),'ESP2'!$A$6:$N$131,14,FALSE),0)</f>
        <v>0</v>
      </c>
      <c r="AH51" s="65">
        <f>_xlfn.IFNA(VLOOKUP(CONCATENATE($AH$5,$B51,$C51),'OG3'!$A$6:$N$131,14,FALSE),0)</f>
        <v>0</v>
      </c>
      <c r="AI51" s="65">
        <f>_xlfn.IFNA(VLOOKUP(CONCATENATE($AI$5,$B51,$C51),'BUN2'!$A$6:$N$134,14,FALSE),0)</f>
        <v>0</v>
      </c>
      <c r="AJ51" s="65">
        <f>_xlfn.IFNA(VLOOKUP(CONCATENATE($AJ$5,$B51,$C51),SC!$A$6:$N$135,14,FALSE),0)</f>
        <v>0</v>
      </c>
      <c r="AK51" s="65">
        <f>_xlfn.IFNA(VLOOKUP(CONCATENATE($AK$5,$B51,$C51),'MR3'!$A$6:$N$133,14,FALSE),0)</f>
        <v>0</v>
      </c>
      <c r="AL51" s="66">
        <f>_xlfn.IFNA(VLOOKUP(CONCATENATE($AK$5,$B51,$C51),BAL!$A$6:$N$133,14,FALSE),0)</f>
        <v>0</v>
      </c>
      <c r="AM51" s="66">
        <f>_xlfn.IFNA(VLOOKUP(CONCATENATE($AM$5,$B51,$C51),'ESP4'!$A$6:$N$135,14,FALSE),0)</f>
        <v>0</v>
      </c>
      <c r="AN51" s="66">
        <f>_xlfn.IFNA(VLOOKUP(CONCATENATE($AN$5,$B51,$C51),'MR2'!$A$6:$N$77,14,FALSE),0)</f>
        <v>0</v>
      </c>
      <c r="AO51" s="66">
        <f>_xlfn.IFNA(VLOOKUP(CONCATENATE($AO$5,$B51,$C51),'BUS4'!$A$6:$N$250,14,FALSE),0)</f>
        <v>0</v>
      </c>
      <c r="AP51" s="398"/>
      <c r="AQ51" s="67"/>
      <c r="AR51" s="63"/>
    </row>
    <row r="52" spans="1:44" x14ac:dyDescent="0.3">
      <c r="A52" s="830"/>
      <c r="B52" s="84"/>
      <c r="C52" s="22"/>
      <c r="D52" s="22"/>
      <c r="E52" s="22"/>
      <c r="F52" s="23"/>
      <c r="G52" s="24"/>
      <c r="H52" s="192">
        <f t="shared" si="4"/>
        <v>0</v>
      </c>
      <c r="I52" s="65">
        <f t="shared" si="5"/>
        <v>0</v>
      </c>
      <c r="J52" s="65">
        <f t="shared" si="6"/>
        <v>15</v>
      </c>
      <c r="K52" s="65">
        <f>_xlfn.IFNA(VLOOKUP(CONCATENATE($K$5,$B52,$C52),'CAP1'!$A$6:$N$107,14,FALSE),0)</f>
        <v>0</v>
      </c>
      <c r="L52" s="65">
        <f>_xlfn.IFNA(VLOOKUP(CONCATENATE($L$5,$B52,$C52),'CAP1'!$A$6:$N$107,14,FALSE),0)</f>
        <v>0</v>
      </c>
      <c r="M52" s="65">
        <f>_xlfn.IFNA(VLOOKUP(CONCATENATE($M$5,$B52,$C52),WEST!$A$6:$N$95,14,FALSE),0)</f>
        <v>0</v>
      </c>
      <c r="N52" s="65">
        <f>_xlfn.IFNA(VLOOKUP(CONCATENATE($N$5,$B52,$C52),MUR!$A$6:$L$131,14,FALSE),0)</f>
        <v>0</v>
      </c>
      <c r="O52" s="65">
        <f>_xlfn.IFNA(VLOOKUP(CONCATENATE($O$5,$B52,$C52),'SER1'!$A$6:$N$110,14,FALSE),0)</f>
        <v>0</v>
      </c>
      <c r="P52" s="65">
        <f>_xlfn.IFNA(VLOOKUP(CONCATENATE($P$5,$B52,$C52),'BUS1'!$A$6:$N$135,14,FALSE),0)</f>
        <v>0</v>
      </c>
      <c r="Q52" s="65">
        <f>_xlfn.IFNA(VLOOKUP(CONCATENATE($Q$5,$B52,$C52),DARD!$A$6:$N$133,14,FALSE),0)</f>
        <v>0</v>
      </c>
      <c r="R52" s="65">
        <f>_xlfn.IFNA(VLOOKUP(CONCATENATE($R$5,$B52,$C52),'BUS2'!F66,FALSE),0)</f>
        <v>0</v>
      </c>
      <c r="S52" s="65">
        <f>_xlfn.IFNA(VLOOKUP(CONCATENATE($S$5,$B52,$C52),'OG1'!$A$6:$N$56,14,FALSE),0)</f>
        <v>0</v>
      </c>
      <c r="T52" s="65">
        <f>_xlfn.IFNA(VLOOKUP(CONCATENATE($T$5,$B52,$C52),'DRY1'!$A$6:$N$135,14,FALSE),0)</f>
        <v>0</v>
      </c>
      <c r="U52" s="65">
        <f>_xlfn.IFNA(VLOOKUP(CONCATENATE($U$5,$B52,$C52),'HO1'!$A$8:$N$135,14,FALSE),0)</f>
        <v>0</v>
      </c>
      <c r="V52" s="65">
        <f>_xlfn.IFNA(VLOOKUP(CONCATENATE($V$5,$B52,$C52),'BUS3'!$A$8:$N$135,14,FALSE),0)</f>
        <v>0</v>
      </c>
      <c r="W52" s="65">
        <f>_xlfn.IFNA(VLOOKUP(CONCATENATE($W$5,$B52,$C52),'DRY2'!$A$6:$N$169,14,FALSE),0)</f>
        <v>0</v>
      </c>
      <c r="X52" s="65">
        <f>_xlfn.IFNA(VLOOKUP(CONCATENATE($X$5,$B52,$C52),'OG2'!$A$6:$N$133,14,FALSE),0)</f>
        <v>0</v>
      </c>
      <c r="Y52" s="65">
        <f>_xlfn.IFNA(VLOOKUP(CONCATENATE($Y$5,$B52,$C52),'MR1'!$A$6:$N$133,14,FALSE),0)</f>
        <v>0</v>
      </c>
      <c r="Z52" s="65">
        <f>_xlfn.IFNA(VLOOKUP(CONCATENATE($Z$5,$B52,$C52),BEV!$A$6:$N$124,14,FALSE),0)</f>
        <v>0</v>
      </c>
      <c r="AA52" s="65">
        <f>_xlfn.IFNA(VLOOKUP(CONCATENATE($AA$5,$B52,$C52),'SER2'!$A$6:$N$135,14,FALSE),0)</f>
        <v>0</v>
      </c>
      <c r="AC52" s="65">
        <f>_xlfn.IFNA(VLOOKUP(CONCATENATE($AC$5,$B52,$C52),VIR!$A$6:$O$129,14,FALSE),0)</f>
        <v>0</v>
      </c>
      <c r="AD52" s="65" cm="1">
        <f t="array" ref="AD52">_xlfn.IFNA(VLOOKUP(CONCATENATE($AD$5,$B52,$C52),BUP47,AD53:AE64,FALSE),0)</f>
        <v>0</v>
      </c>
      <c r="AE52" s="65">
        <f>_xlfn.IFNA(VLOOKUP(CONCATENATE($AE$5,$B52,$C52),'CAP2'!$A$6:$N$135,14,FALSE),0)</f>
        <v>0</v>
      </c>
      <c r="AF52" s="65">
        <f>_xlfn.IFNA(VLOOKUP(CONCATENATE($AF$5,$B52,$C52),FEST!$A$6:$N$135,14,FALSE),0)</f>
        <v>0</v>
      </c>
      <c r="AG52" s="65">
        <f>_xlfn.IFNA(VLOOKUP(CONCATENATE($AG$5,$B52,$C52),'ESP2'!$A$6:$N$131,14,FALSE),0)</f>
        <v>0</v>
      </c>
      <c r="AH52" s="65">
        <f>_xlfn.IFNA(VLOOKUP(CONCATENATE($AH$5,$B52,$C52),'OG3'!$A$6:$N$131,14,FALSE),0)</f>
        <v>0</v>
      </c>
      <c r="AI52" s="65">
        <f>_xlfn.IFNA(VLOOKUP(CONCATENATE($AI$5,$B52,$C52),'BUN2'!$A$6:$N$134,14,FALSE),0)</f>
        <v>0</v>
      </c>
      <c r="AJ52" s="65">
        <f>_xlfn.IFNA(VLOOKUP(CONCATENATE($AJ$5,$B52,$C52),SC!$A$6:$N$135,14,FALSE),0)</f>
        <v>0</v>
      </c>
      <c r="AK52" s="65">
        <f>_xlfn.IFNA(VLOOKUP(CONCATENATE($AK$5,$B52,$C52),'MR3'!$A$6:$N$133,14,FALSE),0)</f>
        <v>0</v>
      </c>
      <c r="AL52" s="66">
        <f>_xlfn.IFNA(VLOOKUP(CONCATENATE($AK$5,$B52,$C52),BAL!$A$6:$N$133,14,FALSE),0)</f>
        <v>0</v>
      </c>
      <c r="AM52" s="66">
        <f>_xlfn.IFNA(VLOOKUP(CONCATENATE($AM$5,$B52,$C52),'ESP4'!$A$6:$N$135,14,FALSE),0)</f>
        <v>0</v>
      </c>
      <c r="AN52" s="66">
        <f>_xlfn.IFNA(VLOOKUP(CONCATENATE($AN$5,$B52,$C52),'MR2'!$A$6:$N$77,14,FALSE),0)</f>
        <v>0</v>
      </c>
      <c r="AO52" s="66">
        <f>_xlfn.IFNA(VLOOKUP(CONCATENATE($AO$5,$B52,$C52),'BUS4'!$A$6:$N$250,14,FALSE),0)</f>
        <v>0</v>
      </c>
      <c r="AP52" s="398"/>
      <c r="AQ52" s="67"/>
      <c r="AR52" s="63"/>
    </row>
    <row r="53" spans="1:44" ht="14.4" thickBot="1" x14ac:dyDescent="0.35">
      <c r="A53" s="830"/>
      <c r="B53" s="139"/>
      <c r="C53" s="140"/>
      <c r="D53" s="140"/>
      <c r="E53" s="140"/>
      <c r="F53" s="141"/>
      <c r="G53" s="142"/>
      <c r="H53" s="192">
        <f t="shared" si="4"/>
        <v>0</v>
      </c>
      <c r="I53" s="65">
        <f t="shared" si="5"/>
        <v>0</v>
      </c>
      <c r="J53" s="65">
        <f t="shared" si="6"/>
        <v>15</v>
      </c>
      <c r="K53" s="65">
        <f>_xlfn.IFNA(VLOOKUP(CONCATENATE($K$5,$B53,$C53),'CAP1'!$A$6:$N$107,14,FALSE),0)</f>
        <v>0</v>
      </c>
      <c r="L53" s="65">
        <f>_xlfn.IFNA(VLOOKUP(CONCATENATE($L$5,$B53,$C53),'ESP1'!$A$6:$N$135,14,FALSE),0)</f>
        <v>0</v>
      </c>
      <c r="M53" s="65">
        <f>_xlfn.IFNA(VLOOKUP(CONCATENATE($M$5,$B53,$C53),WEST!$A$6:$N$95,14,FALSE),0)</f>
        <v>0</v>
      </c>
      <c r="N53" s="65">
        <f>_xlfn.IFNA(VLOOKUP(CONCATENATE($N$5,$B53,$C53),MUR!$A$6:$L$131,14,FALSE),0)</f>
        <v>0</v>
      </c>
      <c r="O53" s="65">
        <f>_xlfn.IFNA(VLOOKUP(CONCATENATE($O$5,$B53,$C53),'SER1'!$A$6:$N$110,14,FALSE),0)</f>
        <v>0</v>
      </c>
      <c r="P53" s="65">
        <f>_xlfn.IFNA(VLOOKUP(CONCATENATE($P$5,$B53,$C53),'BUS1'!$A$6:$N$135,14,FALSE),0)</f>
        <v>0</v>
      </c>
      <c r="Q53" s="65">
        <f>_xlfn.IFNA(VLOOKUP(CONCATENATE($Q$5,$B53,$C53),DARD!$A$6:$N$133,14,FALSE),0)</f>
        <v>0</v>
      </c>
      <c r="R53" s="65">
        <f>_xlfn.IFNA(VLOOKUP(CONCATENATE($R$5,$B53,$C53),'BUS2'!F67,FALSE),0)</f>
        <v>0</v>
      </c>
      <c r="S53" s="65">
        <f>_xlfn.IFNA(VLOOKUP(CONCATENATE($S$5,$B53,$C53),'OG1'!$A$6:$N$56,14,FALSE),0)</f>
        <v>0</v>
      </c>
      <c r="T53" s="65">
        <f>_xlfn.IFNA(VLOOKUP(CONCATENATE($T$5,$B53,$C53),'DRY1'!$A$6:$N$135,14,FALSE),0)</f>
        <v>0</v>
      </c>
      <c r="U53" s="65">
        <f>_xlfn.IFNA(VLOOKUP(CONCATENATE($U$5,$B53,$C53),'HO1'!$A$8:$N$135,14,FALSE),0)</f>
        <v>0</v>
      </c>
      <c r="V53" s="65">
        <f>_xlfn.IFNA(VLOOKUP(CONCATENATE($V$5,$B53,$C53),'BUS3'!$A$8:$N$135,14,FALSE),0)</f>
        <v>0</v>
      </c>
      <c r="W53" s="65">
        <f>_xlfn.IFNA(VLOOKUP(CONCATENATE($W$5,$B53,$C53),'DRY2'!$A$6:$N$169,14,FALSE),0)</f>
        <v>0</v>
      </c>
      <c r="X53" s="65">
        <f>_xlfn.IFNA(VLOOKUP(CONCATENATE($X$5,$B53,$C53),'OG2'!$A$6:$N$133,14,FALSE),0)</f>
        <v>0</v>
      </c>
      <c r="Y53" s="65">
        <f>_xlfn.IFNA(VLOOKUP(CONCATENATE($Y$5,$B53,$C53),'MR1'!$A$6:$N$133,14,FALSE),0)</f>
        <v>0</v>
      </c>
      <c r="Z53" s="65">
        <f>_xlfn.IFNA(VLOOKUP(CONCATENATE($Z$5,$B53,$C53),BEV!$A$6:$N$124,14,FALSE),0)</f>
        <v>0</v>
      </c>
      <c r="AA53" s="65">
        <f>_xlfn.IFNA(VLOOKUP(CONCATENATE($AA$5,$B53,$C53),'SER2'!$A$6:$N$135,14,FALSE),0)</f>
        <v>0</v>
      </c>
      <c r="AC53" s="65">
        <f>_xlfn.IFNA(VLOOKUP(CONCATENATE($AC$5,$B53,$C53),VIR!$A$6:$O$129,14,FALSE),0)</f>
        <v>0</v>
      </c>
      <c r="AD53" s="65" cm="1">
        <f t="array" ref="AD53">_xlfn.IFNA(VLOOKUP(CONCATENATE($AD$5,$B53,$C53),BUP48,AD54:AE65,FALSE),0)</f>
        <v>0</v>
      </c>
      <c r="AE53" s="65">
        <f>_xlfn.IFNA(VLOOKUP(CONCATENATE($AE$5,$B53,$C53),'CAP2'!$A$6:$N$135,14,FALSE),0)</f>
        <v>0</v>
      </c>
      <c r="AF53" s="65">
        <f>_xlfn.IFNA(VLOOKUP(CONCATENATE($AF$5,$B53,$C53),FEST!$A$6:$N$135,14,FALSE),0)</f>
        <v>0</v>
      </c>
      <c r="AG53" s="65">
        <f>_xlfn.IFNA(VLOOKUP(CONCATENATE($AG$5,$B53,$C53),'ESP2'!$A$6:$N$131,14,FALSE),0)</f>
        <v>0</v>
      </c>
      <c r="AH53" s="65">
        <f>_xlfn.IFNA(VLOOKUP(CONCATENATE($AG$5,$B53,$C53),'OG2'!$A$6:$N$131,14,FALSE),0)</f>
        <v>0</v>
      </c>
      <c r="AI53" s="65">
        <f>_xlfn.IFNA(VLOOKUP(CONCATENATE($AI$5,$B53,$C53),'BUN2'!$A$6:$N$134,14,FALSE),0)</f>
        <v>0</v>
      </c>
      <c r="AJ53" s="65">
        <f>_xlfn.IFNA(VLOOKUP(CONCATENATE($AJ$5,$B53,$C53),SC!$A$6:$N$135,14,FALSE),0)</f>
        <v>0</v>
      </c>
      <c r="AK53" s="65">
        <f>_xlfn.IFNA(VLOOKUP(CONCATENATE($AK$5,$B53,$C53),'MR3'!$A$6:$N$133,14,FALSE),0)</f>
        <v>0</v>
      </c>
      <c r="AL53" s="66">
        <f>_xlfn.IFNA(VLOOKUP(CONCATENATE($AK$5,$B53,$C53),BAL!$A$6:$N$133,14,FALSE),0)</f>
        <v>0</v>
      </c>
      <c r="AM53" s="66">
        <f>_xlfn.IFNA(VLOOKUP(CONCATENATE($AM$5,$B53,$C53),'ESP4'!$A$6:$N$135,14,FALSE),0)</f>
        <v>0</v>
      </c>
      <c r="AN53" s="66">
        <f>_xlfn.IFNA(VLOOKUP(CONCATENATE($AN$5,$B53,$C53),'MR2'!$A$6:$N$77,14,FALSE),0)</f>
        <v>0</v>
      </c>
      <c r="AO53" s="66">
        <f>_xlfn.IFNA(VLOOKUP(CONCATENATE($AO$5,$B53,$C53),'BUS4'!$A$6:$N$250,14,FALSE),0)</f>
        <v>0</v>
      </c>
      <c r="AP53" s="398"/>
      <c r="AQ53" s="67"/>
      <c r="AR53" s="63"/>
    </row>
    <row r="54" spans="1:44" x14ac:dyDescent="0.3">
      <c r="A54" s="830"/>
      <c r="B54" s="60"/>
      <c r="C54" s="60"/>
      <c r="D54" s="60"/>
      <c r="E54" s="60"/>
      <c r="F54" s="59"/>
      <c r="G54" s="19"/>
      <c r="H54" s="19"/>
      <c r="I54" s="61"/>
      <c r="J54" s="62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3"/>
    </row>
    <row r="55" spans="1:44" x14ac:dyDescent="0.3">
      <c r="AO55" s="4"/>
    </row>
    <row r="56" spans="1:44" x14ac:dyDescent="0.3">
      <c r="B56" s="11"/>
      <c r="C56" s="11"/>
      <c r="D56" s="11"/>
      <c r="E56" s="11"/>
      <c r="G56" s="11"/>
      <c r="AO56" s="4"/>
    </row>
    <row r="57" spans="1:44" x14ac:dyDescent="0.3">
      <c r="B57" s="11"/>
      <c r="C57" s="11"/>
      <c r="D57" s="11"/>
      <c r="E57" s="11"/>
      <c r="G57" s="11"/>
      <c r="AO57" s="4"/>
    </row>
    <row r="58" spans="1:44" x14ac:dyDescent="0.3">
      <c r="AO58" s="4"/>
    </row>
    <row r="60" spans="1:44" x14ac:dyDescent="0.3">
      <c r="C60" s="8"/>
      <c r="D60" s="8"/>
    </row>
    <row r="61" spans="1:44" x14ac:dyDescent="0.3">
      <c r="C61" s="8"/>
      <c r="D61" s="8"/>
    </row>
    <row r="62" spans="1:44" x14ac:dyDescent="0.3">
      <c r="C62" s="8"/>
      <c r="D62" s="8"/>
    </row>
    <row r="63" spans="1:44" x14ac:dyDescent="0.3">
      <c r="C63" s="8"/>
      <c r="D63" s="8"/>
    </row>
    <row r="64" spans="1:44" x14ac:dyDescent="0.3">
      <c r="C64" s="8"/>
      <c r="D64" s="8"/>
    </row>
    <row r="65" spans="3:4" x14ac:dyDescent="0.3">
      <c r="C65" s="8"/>
      <c r="D65" s="8"/>
    </row>
    <row r="66" spans="3:4" x14ac:dyDescent="0.3">
      <c r="C66" s="8"/>
      <c r="D66" s="8"/>
    </row>
  </sheetData>
  <sortState xmlns:xlrd2="http://schemas.microsoft.com/office/spreadsheetml/2017/richdata2" ref="B5:AS47">
    <sortCondition descending="1" ref="K5:K47"/>
    <sortCondition ref="L5:L47"/>
  </sortState>
  <mergeCells count="80">
    <mergeCell ref="L1:L2"/>
    <mergeCell ref="H1:H2"/>
    <mergeCell ref="J1:J2"/>
    <mergeCell ref="AQ1:AQ2"/>
    <mergeCell ref="AP3:AP4"/>
    <mergeCell ref="AQ3:AQ4"/>
    <mergeCell ref="AP1:AP2"/>
    <mergeCell ref="AO3:AO4"/>
    <mergeCell ref="AO1:AO2"/>
    <mergeCell ref="A1:A54"/>
    <mergeCell ref="W3:W4"/>
    <mergeCell ref="B1:B2"/>
    <mergeCell ref="C1:C2"/>
    <mergeCell ref="E1:E2"/>
    <mergeCell ref="F1:F2"/>
    <mergeCell ref="G1:G4"/>
    <mergeCell ref="C3:C4"/>
    <mergeCell ref="E3:E4"/>
    <mergeCell ref="Q1:Q2"/>
    <mergeCell ref="S1:S2"/>
    <mergeCell ref="W1:W2"/>
    <mergeCell ref="R1:R2"/>
    <mergeCell ref="M1:M2"/>
    <mergeCell ref="I1:I2"/>
    <mergeCell ref="K1:K2"/>
    <mergeCell ref="H3:H4"/>
    <mergeCell ref="I3:I4"/>
    <mergeCell ref="J3:J4"/>
    <mergeCell ref="AA3:AA4"/>
    <mergeCell ref="K3:K4"/>
    <mergeCell ref="L3:L4"/>
    <mergeCell ref="M3:M4"/>
    <mergeCell ref="AN1:AN2"/>
    <mergeCell ref="R3:R4"/>
    <mergeCell ref="AD1:AD2"/>
    <mergeCell ref="AE1:AE2"/>
    <mergeCell ref="V3:V4"/>
    <mergeCell ref="AD3:AD4"/>
    <mergeCell ref="AE3:AE4"/>
    <mergeCell ref="U1:U2"/>
    <mergeCell ref="V1:V2"/>
    <mergeCell ref="Z1:Z2"/>
    <mergeCell ref="Y1:Y2"/>
    <mergeCell ref="AA1:AA2"/>
    <mergeCell ref="AN3:AN4"/>
    <mergeCell ref="U3:U4"/>
    <mergeCell ref="AH1:AH2"/>
    <mergeCell ref="AI1:AI2"/>
    <mergeCell ref="O1:O2"/>
    <mergeCell ref="AL3:AL4"/>
    <mergeCell ref="AM3:AM4"/>
    <mergeCell ref="AM1:AM2"/>
    <mergeCell ref="AG3:AG4"/>
    <mergeCell ref="AH3:AH4"/>
    <mergeCell ref="AI3:AI4"/>
    <mergeCell ref="AJ3:AJ4"/>
    <mergeCell ref="AG1:AG2"/>
    <mergeCell ref="AJ1:AJ2"/>
    <mergeCell ref="AL1:AL2"/>
    <mergeCell ref="AK1:AK2"/>
    <mergeCell ref="AK3:AK4"/>
    <mergeCell ref="Y3:Y4"/>
    <mergeCell ref="Z3:Z4"/>
    <mergeCell ref="AC3:AC4"/>
    <mergeCell ref="P1:P2"/>
    <mergeCell ref="AF1:AF2"/>
    <mergeCell ref="AF3:AF4"/>
    <mergeCell ref="AC1:AC2"/>
    <mergeCell ref="D1:D2"/>
    <mergeCell ref="D3:D4"/>
    <mergeCell ref="X3:X4"/>
    <mergeCell ref="X1:X2"/>
    <mergeCell ref="N3:N4"/>
    <mergeCell ref="O3:O4"/>
    <mergeCell ref="T1:T2"/>
    <mergeCell ref="T3:T4"/>
    <mergeCell ref="P3:P4"/>
    <mergeCell ref="Q3:Q4"/>
    <mergeCell ref="S3:S4"/>
    <mergeCell ref="N1:N2"/>
  </mergeCells>
  <phoneticPr fontId="39" type="noConversion"/>
  <conditionalFormatting sqref="B6:C38">
    <cfRule type="duplicateValues" dxfId="98" priority="946"/>
  </conditionalFormatting>
  <conditionalFormatting sqref="C43:D52">
    <cfRule type="duplicateValues" dxfId="97" priority="789"/>
  </conditionalFormatting>
  <conditionalFormatting sqref="C58:D1048576 C53:D55 D1 C42:D43 C5:D5 C1:C2">
    <cfRule type="duplicateValues" dxfId="96" priority="791"/>
  </conditionalFormatting>
  <conditionalFormatting sqref="AB31:AB45 AC6:AQ53 K6:AA53">
    <cfRule type="cellIs" dxfId="95" priority="11" operator="lessThan">
      <formula>1</formula>
    </cfRule>
  </conditionalFormatting>
  <conditionalFormatting sqref="AB6:AB29">
    <cfRule type="cellIs" dxfId="94" priority="2" operator="lessThan">
      <formula>1</formula>
    </cfRule>
  </conditionalFormatting>
  <conditionalFormatting sqref="AL5">
    <cfRule type="cellIs" dxfId="93" priority="8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07A0-8D2D-4D37-AA5B-32C12AF81CB5}">
  <sheetPr codeName="Sheet12">
    <tabColor rgb="FFFCE4D6"/>
    <pageSetUpPr fitToPage="1"/>
  </sheetPr>
  <dimension ref="A1:CJ58"/>
  <sheetViews>
    <sheetView topLeftCell="B1" zoomScale="80" zoomScaleNormal="80" zoomScaleSheetLayoutView="90" workbookViewId="0">
      <pane xSplit="8" ySplit="17" topLeftCell="J35" activePane="bottomRight" state="frozen"/>
      <selection activeCell="B1" sqref="B1"/>
      <selection pane="topRight" activeCell="J1" sqref="J1"/>
      <selection pane="bottomLeft" activeCell="B19" sqref="B19"/>
      <selection pane="bottomRight" activeCell="L6" sqref="L6"/>
    </sheetView>
  </sheetViews>
  <sheetFormatPr defaultColWidth="26.88671875" defaultRowHeight="13.8" x14ac:dyDescent="0.3"/>
  <cols>
    <col min="1" max="1" width="4.5546875" style="11" bestFit="1" customWidth="1"/>
    <col min="2" max="2" width="20.33203125" style="6" bestFit="1" customWidth="1"/>
    <col min="3" max="3" width="25.44140625" style="6" bestFit="1" customWidth="1"/>
    <col min="4" max="4" width="25.44140625" style="6" customWidth="1"/>
    <col min="5" max="5" width="29.33203125" style="6" bestFit="1" customWidth="1"/>
    <col min="6" max="6" width="14" style="11" customWidth="1"/>
    <col min="7" max="7" width="5.88671875" style="7" bestFit="1" customWidth="1"/>
    <col min="8" max="8" width="8.5546875" style="7" bestFit="1" customWidth="1"/>
    <col min="9" max="9" width="8.6640625" style="5" bestFit="1" customWidth="1"/>
    <col min="10" max="10" width="10.6640625" style="2" bestFit="1" customWidth="1"/>
    <col min="11" max="11" width="11.44140625" style="4" bestFit="1" customWidth="1"/>
    <col min="12" max="12" width="10.88671875" style="4" bestFit="1" customWidth="1"/>
    <col min="13" max="14" width="11" style="4" bestFit="1" customWidth="1"/>
    <col min="15" max="16" width="11.6640625" style="4" bestFit="1" customWidth="1"/>
    <col min="17" max="17" width="7.44140625" style="4" bestFit="1" customWidth="1"/>
    <col min="18" max="21" width="11.6640625" style="4" bestFit="1" customWidth="1"/>
    <col min="22" max="24" width="11" style="4" bestFit="1" customWidth="1"/>
    <col min="25" max="27" width="12" style="4" bestFit="1" customWidth="1"/>
    <col min="28" max="28" width="12" style="4" customWidth="1"/>
    <col min="29" max="31" width="12" style="4" bestFit="1" customWidth="1"/>
    <col min="32" max="34" width="10.88671875" style="4" bestFit="1" customWidth="1"/>
    <col min="35" max="38" width="10.33203125" style="4" bestFit="1" customWidth="1"/>
    <col min="39" max="40" width="11" style="4" bestFit="1" customWidth="1"/>
    <col min="41" max="43" width="11" style="43" bestFit="1" customWidth="1"/>
    <col min="44" max="44" width="10.6640625" style="43" bestFit="1" customWidth="1"/>
    <col min="45" max="45" width="22.44140625" style="41" bestFit="1" customWidth="1"/>
    <col min="46" max="46" width="11.109375" style="11" bestFit="1" customWidth="1"/>
    <col min="47" max="47" width="11" style="11" bestFit="1" customWidth="1"/>
    <col min="48" max="48" width="16.33203125" style="11" bestFit="1" customWidth="1"/>
    <col min="49" max="16384" width="26.88671875" style="11"/>
  </cols>
  <sheetData>
    <row r="1" spans="1:88" s="9" customFormat="1" ht="12.75" customHeight="1" x14ac:dyDescent="0.25">
      <c r="A1" s="830" t="s">
        <v>46</v>
      </c>
      <c r="B1" s="832" t="s">
        <v>0</v>
      </c>
      <c r="C1" s="758" t="s">
        <v>26</v>
      </c>
      <c r="D1" s="758" t="s">
        <v>251</v>
      </c>
      <c r="E1" s="758" t="s">
        <v>1</v>
      </c>
      <c r="F1" s="758" t="s">
        <v>2</v>
      </c>
      <c r="G1" s="759" t="s">
        <v>3</v>
      </c>
      <c r="H1" s="832" t="s">
        <v>68</v>
      </c>
      <c r="I1" s="758" t="s">
        <v>5</v>
      </c>
      <c r="J1" s="835" t="s">
        <v>45</v>
      </c>
      <c r="K1" s="841" t="s">
        <v>168</v>
      </c>
      <c r="L1" s="771" t="s">
        <v>420</v>
      </c>
      <c r="M1" s="771" t="s">
        <v>424</v>
      </c>
      <c r="N1" s="771" t="s">
        <v>169</v>
      </c>
      <c r="O1" s="771" t="s">
        <v>133</v>
      </c>
      <c r="P1" s="771" t="s">
        <v>47</v>
      </c>
      <c r="Q1" s="771" t="s">
        <v>49</v>
      </c>
      <c r="R1" s="771" t="s">
        <v>134</v>
      </c>
      <c r="S1" s="771" t="s">
        <v>425</v>
      </c>
      <c r="T1" s="771" t="s">
        <v>170</v>
      </c>
      <c r="U1" s="771" t="s">
        <v>426</v>
      </c>
      <c r="V1" s="771" t="s">
        <v>48</v>
      </c>
      <c r="W1" s="771" t="s">
        <v>427</v>
      </c>
      <c r="X1" s="771" t="s">
        <v>51</v>
      </c>
      <c r="Y1" s="771" t="s">
        <v>54</v>
      </c>
      <c r="Z1" s="771" t="s">
        <v>135</v>
      </c>
      <c r="AA1" s="771" t="s">
        <v>50</v>
      </c>
      <c r="AB1" s="840" t="s">
        <v>532</v>
      </c>
      <c r="AC1" s="771" t="s">
        <v>125</v>
      </c>
      <c r="AD1" s="771" t="s">
        <v>428</v>
      </c>
      <c r="AE1" s="771" t="s">
        <v>171</v>
      </c>
      <c r="AF1" s="771" t="s">
        <v>52</v>
      </c>
      <c r="AG1" s="771" t="s">
        <v>55</v>
      </c>
      <c r="AH1" s="771" t="s">
        <v>53</v>
      </c>
      <c r="AI1" s="771" t="s">
        <v>126</v>
      </c>
      <c r="AJ1" s="771" t="s">
        <v>151</v>
      </c>
      <c r="AK1" s="771" t="s">
        <v>172</v>
      </c>
      <c r="AL1" s="771" t="s">
        <v>136</v>
      </c>
      <c r="AM1" s="771" t="s">
        <v>147</v>
      </c>
      <c r="AN1" s="771" t="s">
        <v>173</v>
      </c>
      <c r="AO1" s="771"/>
      <c r="AP1" s="771"/>
      <c r="AQ1" s="771"/>
      <c r="AR1" s="837"/>
      <c r="AS1" s="35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</row>
    <row r="2" spans="1:88" s="9" customFormat="1" ht="12.75" customHeight="1" x14ac:dyDescent="0.25">
      <c r="A2" s="830"/>
      <c r="B2" s="833"/>
      <c r="C2" s="750"/>
      <c r="D2" s="750"/>
      <c r="E2" s="750"/>
      <c r="F2" s="750"/>
      <c r="G2" s="760"/>
      <c r="H2" s="833"/>
      <c r="I2" s="750"/>
      <c r="J2" s="834"/>
      <c r="K2" s="842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840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838"/>
      <c r="AS2" s="3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1:88" s="9" customFormat="1" ht="15.75" customHeight="1" x14ac:dyDescent="0.25">
      <c r="A3" s="830"/>
      <c r="B3" s="833" t="s">
        <v>6</v>
      </c>
      <c r="C3" s="750" t="s">
        <v>138</v>
      </c>
      <c r="D3" s="750" t="s">
        <v>332</v>
      </c>
      <c r="E3" s="750" t="s">
        <v>12</v>
      </c>
      <c r="F3" s="750" t="s">
        <v>8</v>
      </c>
      <c r="G3" s="760"/>
      <c r="H3" s="833" t="s">
        <v>69</v>
      </c>
      <c r="I3" s="750" t="s">
        <v>10</v>
      </c>
      <c r="J3" s="834" t="s">
        <v>44</v>
      </c>
      <c r="K3" s="831">
        <v>45304</v>
      </c>
      <c r="L3" s="762">
        <v>45340</v>
      </c>
      <c r="M3" s="762">
        <v>45346</v>
      </c>
      <c r="N3" s="762">
        <v>45347</v>
      </c>
      <c r="O3" s="762">
        <v>45355</v>
      </c>
      <c r="P3" s="762">
        <v>45361</v>
      </c>
      <c r="Q3" s="839">
        <v>45361</v>
      </c>
      <c r="R3" s="762">
        <v>45367</v>
      </c>
      <c r="S3" s="762">
        <v>45367</v>
      </c>
      <c r="T3" s="762">
        <v>45368</v>
      </c>
      <c r="U3" s="762" t="s">
        <v>421</v>
      </c>
      <c r="V3" s="762" t="s">
        <v>422</v>
      </c>
      <c r="W3" s="762">
        <v>45395</v>
      </c>
      <c r="X3" s="762">
        <v>45403</v>
      </c>
      <c r="Y3" s="762">
        <v>45409</v>
      </c>
      <c r="Z3" s="762">
        <v>45423</v>
      </c>
      <c r="AA3" s="762">
        <v>45438</v>
      </c>
      <c r="AB3" s="762">
        <v>45438</v>
      </c>
      <c r="AC3" s="762">
        <v>45459</v>
      </c>
      <c r="AD3" s="762">
        <v>45459</v>
      </c>
      <c r="AE3" s="762">
        <v>45472</v>
      </c>
      <c r="AF3" s="762">
        <v>45473</v>
      </c>
      <c r="AG3" s="762" t="s">
        <v>423</v>
      </c>
      <c r="AH3" s="762">
        <v>45494</v>
      </c>
      <c r="AI3" s="762">
        <v>45508</v>
      </c>
      <c r="AJ3" s="762">
        <v>45564</v>
      </c>
      <c r="AK3" s="762">
        <v>45564</v>
      </c>
      <c r="AL3" s="762">
        <v>45565</v>
      </c>
      <c r="AM3" s="762">
        <v>45571</v>
      </c>
      <c r="AN3" s="762">
        <v>45585</v>
      </c>
      <c r="AO3" s="762"/>
      <c r="AP3" s="762"/>
      <c r="AQ3" s="762"/>
      <c r="AR3" s="762"/>
      <c r="AS3" s="35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s="10" customFormat="1" ht="15.75" customHeight="1" x14ac:dyDescent="0.25">
      <c r="A4" s="830"/>
      <c r="B4" s="833" t="s">
        <v>6</v>
      </c>
      <c r="C4" s="750"/>
      <c r="D4" s="750"/>
      <c r="E4" s="750" t="s">
        <v>12</v>
      </c>
      <c r="F4" s="750" t="s">
        <v>8</v>
      </c>
      <c r="G4" s="760"/>
      <c r="H4" s="833"/>
      <c r="I4" s="750" t="s">
        <v>10</v>
      </c>
      <c r="J4" s="834"/>
      <c r="K4" s="831"/>
      <c r="L4" s="762"/>
      <c r="M4" s="762"/>
      <c r="N4" s="762"/>
      <c r="O4" s="762"/>
      <c r="P4" s="762"/>
      <c r="Q4" s="839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3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</row>
    <row r="5" spans="1:88" s="10" customFormat="1" ht="16.2" thickBot="1" x14ac:dyDescent="0.3">
      <c r="A5" s="830"/>
      <c r="B5" s="38"/>
      <c r="C5" s="35"/>
      <c r="D5" s="35"/>
      <c r="E5" s="35"/>
      <c r="F5" s="35"/>
      <c r="G5" s="36"/>
      <c r="H5" s="208" t="s">
        <v>66</v>
      </c>
      <c r="I5" s="209" t="s">
        <v>10</v>
      </c>
      <c r="J5" s="210" t="s">
        <v>11</v>
      </c>
      <c r="K5" s="375" t="s">
        <v>24</v>
      </c>
      <c r="L5" s="376" t="s">
        <v>24</v>
      </c>
      <c r="M5" s="376" t="s">
        <v>24</v>
      </c>
      <c r="N5" s="376" t="s">
        <v>24</v>
      </c>
      <c r="O5" s="376" t="s">
        <v>24</v>
      </c>
      <c r="P5" s="376" t="s">
        <v>24</v>
      </c>
      <c r="Q5" s="376" t="s">
        <v>24</v>
      </c>
      <c r="R5" s="376" t="s">
        <v>24</v>
      </c>
      <c r="S5" s="376" t="s">
        <v>24</v>
      </c>
      <c r="T5" s="376" t="s">
        <v>24</v>
      </c>
      <c r="U5" s="376" t="s">
        <v>24</v>
      </c>
      <c r="V5" s="376" t="s">
        <v>24</v>
      </c>
      <c r="W5" s="376" t="s">
        <v>24</v>
      </c>
      <c r="X5" s="376" t="s">
        <v>24</v>
      </c>
      <c r="Y5" s="376" t="s">
        <v>24</v>
      </c>
      <c r="Z5" s="376" t="s">
        <v>24</v>
      </c>
      <c r="AA5" s="376" t="s">
        <v>24</v>
      </c>
      <c r="AB5" s="721" t="s">
        <v>24</v>
      </c>
      <c r="AC5" s="376" t="s">
        <v>24</v>
      </c>
      <c r="AD5" s="376" t="s">
        <v>24</v>
      </c>
      <c r="AE5" s="376" t="s">
        <v>24</v>
      </c>
      <c r="AF5" s="376" t="s">
        <v>24</v>
      </c>
      <c r="AG5" s="376" t="s">
        <v>24</v>
      </c>
      <c r="AH5" s="376" t="s">
        <v>24</v>
      </c>
      <c r="AI5" s="376" t="s">
        <v>24</v>
      </c>
      <c r="AJ5" s="376" t="s">
        <v>24</v>
      </c>
      <c r="AK5" s="376" t="s">
        <v>24</v>
      </c>
      <c r="AL5" s="377" t="s">
        <v>24</v>
      </c>
      <c r="AM5" s="377" t="s">
        <v>24</v>
      </c>
      <c r="AN5" s="377" t="s">
        <v>24</v>
      </c>
      <c r="AO5" s="377"/>
      <c r="AP5" s="377"/>
      <c r="AQ5" s="396"/>
      <c r="AR5" s="400"/>
      <c r="AS5" s="3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</row>
    <row r="6" spans="1:88" s="1" customFormat="1" x14ac:dyDescent="0.3">
      <c r="A6" s="830"/>
      <c r="B6" s="84" t="s">
        <v>261</v>
      </c>
      <c r="C6" s="85" t="s">
        <v>357</v>
      </c>
      <c r="D6" s="85"/>
      <c r="E6" s="85" t="s">
        <v>224</v>
      </c>
      <c r="F6" s="86">
        <v>45257</v>
      </c>
      <c r="G6" s="87">
        <v>9</v>
      </c>
      <c r="H6" s="146">
        <f t="shared" ref="H6:H30" si="0">COUNTIF(K6:AS6,"&gt;0")</f>
        <v>0</v>
      </c>
      <c r="I6" s="65">
        <f t="shared" ref="I6:I30" si="1">SUM(K6:AN6)</f>
        <v>0</v>
      </c>
      <c r="J6" s="669">
        <f t="shared" ref="J6:J35" si="2">RANK(I6,$I$6:$I$50)</f>
        <v>14</v>
      </c>
      <c r="K6" s="65">
        <f>_xlfn.IFNA(VLOOKUP(CONCATENATE($J$5,$B6,$C6),'ESP1'!$A$6:$N$135,14,FALSE),0)</f>
        <v>0</v>
      </c>
      <c r="L6" s="65">
        <f>_xlfn.IFNA(VLOOKUP(CONCATENATE($L$5,$B6,$C6),'CAP1'!$A$6:$N$107,14,FALSE),0)</f>
        <v>0</v>
      </c>
      <c r="M6" s="65">
        <f>_xlfn.IFNA(VLOOKUP(CONCATENATE($M$5,$B6,$C6),WEST!$A$6:$N$107,14,FALSE),0)</f>
        <v>0</v>
      </c>
      <c r="N6" s="65">
        <f>_xlfn.IFNA(VLOOKUP(CONCATENATE($N$5,$B6,$C6),MUR!$A$6:$N$95,14,FALSE),0)</f>
        <v>0</v>
      </c>
      <c r="O6" s="65">
        <f>_xlfn.IFNA(VLOOKUP(CONCATENATE($O$5,$B6,$C6),'SER1'!$A$6:$N$131,14,FALSE),0)</f>
        <v>0</v>
      </c>
      <c r="P6" s="65">
        <f>_xlfn.IFNA(VLOOKUP(CONCATENATE($P$5,$B6,$C6),'BUS1'!$A$6:$N$110,14,FALSE),0)</f>
        <v>0</v>
      </c>
      <c r="Q6" s="65">
        <f>_xlfn.IFNA(VLOOKUP(CONCATENATE($Q$5,$B6,$C6),'OG1'!$A$6:$N$135,14,FALSE),0)</f>
        <v>0</v>
      </c>
      <c r="R6" s="65">
        <f>_xlfn.IFNA(VLOOKUP(CONCATENATE($RR$5,$B6,$C6),'DRY1'!$A$6:$N$133,14,FALSE),0)</f>
        <v>0</v>
      </c>
      <c r="S6" s="65">
        <f>_xlfn.IFNA(VLOOKUP(CONCATENATE($S$5,$B6,$C6),DARD!G8,FALSE),0)</f>
        <v>0</v>
      </c>
      <c r="T6" s="65">
        <f>_xlfn.IFNA(VLOOKUP(CONCATENATE($T$5,$B6,$C6),'HO1'!$A$6:$N$56,14,FALSE),0)</f>
        <v>0</v>
      </c>
      <c r="U6" s="65">
        <f>_xlfn.IFNA(VLOOKUP(CONCATENATE($U$5,$B6,$C6),VIR!$A$6:$N$135,14,FALSE),0)</f>
        <v>0</v>
      </c>
      <c r="V6" s="65">
        <f>_xlfn.IFNA(VLOOKUP(CONCATENATE($UW$5,$B6,$C6),'BUS2'!$A$8:$N$135,14,FALSE),0)</f>
        <v>0</v>
      </c>
      <c r="W6" s="65">
        <f>_xlfn.IFNA(VLOOKUP(CONCATENATE($W$5,$B6,$C6),BEV!$A$8:$N$135,14,FALSE),0)</f>
        <v>0</v>
      </c>
      <c r="X6" s="65">
        <f>_xlfn.IFNA(VLOOKUP(CONCATENATE($X$5,$B6,$C6),'OG2'!$A$6:$N$169,14,FALSE),0)</f>
        <v>0</v>
      </c>
      <c r="Y6" s="65">
        <f>_xlfn.IFNA(VLOOKUP(CONCATENATE($Y$5,$B6,$C6),'SER2'!$A$6:$N$133,14,FALSE),0)</f>
        <v>0</v>
      </c>
      <c r="Z6" s="65">
        <f>_xlfn.IFNA(VLOOKUP(CONCATENATE($Z$5,$B6,$C6),'DRY2'!$A$6:$N$133,14,FALSE),0)</f>
        <v>0</v>
      </c>
      <c r="AA6" s="65">
        <f>_xlfn.IFNA(VLOOKUP(CONCATENATE($AA$5,$B6,$C6),'BUN1'!$A$6:$N$124,14,FALSE),0)</f>
        <v>0</v>
      </c>
      <c r="AB6" s="66">
        <f>_xlfn.IFNA(VLOOKUP(CONCATENATE($AB$5,$B6,$C6),BAL!$A$6:$N$124,14,FALSE),0)</f>
        <v>0</v>
      </c>
      <c r="AC6" s="65">
        <f>_xlfn.IFNA(VLOOKUP(CONCATENATE($AC$5,$B6,$C6),'MR1'!$A$6:$N$135,14,FALSE),0)</f>
        <v>0</v>
      </c>
      <c r="AD6" s="65">
        <f>_xlfn.IFNA(VLOOKUP(CONCATENATE($AD$5,$B6,$C6),'CAP2'!$A$6:$O$129,14,FALSE),0)</f>
        <v>0</v>
      </c>
      <c r="AE6" s="65">
        <f>_xlfn.IFNA(VLOOKUP(CONCATENATE($AE$5,$B6,$C6),'ESP2'!$A$6:$O$129,14,FALSE),0)</f>
        <v>0</v>
      </c>
      <c r="AF6" s="65">
        <f>_xlfn.IFNA(VLOOKUP(CONCATENATE($AF$5,$B6,$C6),'BUN2'!$A$6:$N$134,14,FALSE),0)</f>
        <v>0</v>
      </c>
      <c r="AG6" s="65">
        <f>_xlfn.IFNA(VLOOKUP(CONCATENATE($AG$5,$B6,$C6),SC!$A$6:$N$135,14,FALSE),0)</f>
        <v>0</v>
      </c>
      <c r="AH6" s="65">
        <f>_xlfn.IFNA(VLOOKUP(CONCATENATE($AH$5,$B6,$C6),'OG3'!$A$6:$N$131,14,FALSE),0)</f>
        <v>0</v>
      </c>
      <c r="AI6" s="65">
        <f>_xlfn.IFNA(VLOOKUP(CONCATENATE($AI$5,$B6,$C6),'MR2'!$A$6:$N$131,14,FALSE),0)</f>
        <v>0</v>
      </c>
      <c r="AJ6" s="65">
        <f>_xlfn.IFNA(VLOOKUP(CONCATENATE($AJ$5,$B6,$C6),'BUS3'!$A$6:$N$135,14,FALSE),0)</f>
        <v>0</v>
      </c>
      <c r="AK6" s="65">
        <f>_xlfn.IFNA(VLOOKUP(CONCATENATE($AK$5,$B6,$C6),'ESP4'!$A$6:$N$135,14,FALSE),0)</f>
        <v>0</v>
      </c>
      <c r="AL6" s="66">
        <f>_xlfn.IFNA(VLOOKUP(CONCATENATE($AL$5,$B6,$C6),FEST!$A$6:$N$133,14,FALSE),0)</f>
        <v>0</v>
      </c>
      <c r="AM6" s="66">
        <f>_xlfn.IFNA(VLOOKUP(CONCATENATE($AM$5,$B6,$C6),'MR3'!$A$6:$N$133,14,FALSE),0)</f>
        <v>0</v>
      </c>
      <c r="AN6" s="66">
        <f>_xlfn.IFNA(VLOOKUP(CONCATENATE($AN$5,$B6,$C6),'BUS4'!$A$6:$N$133,14,FALSE),0)</f>
        <v>0</v>
      </c>
      <c r="AO6" s="66"/>
      <c r="AP6" s="66"/>
      <c r="AQ6" s="398"/>
      <c r="AR6" s="67"/>
      <c r="AS6" s="35"/>
    </row>
    <row r="7" spans="1:88" s="1" customFormat="1" x14ac:dyDescent="0.3">
      <c r="A7" s="830"/>
      <c r="B7" s="84" t="s">
        <v>358</v>
      </c>
      <c r="C7" s="85" t="s">
        <v>359</v>
      </c>
      <c r="D7" s="85"/>
      <c r="E7" s="85" t="s">
        <v>298</v>
      </c>
      <c r="F7" s="86">
        <v>45367</v>
      </c>
      <c r="G7" s="87">
        <v>11</v>
      </c>
      <c r="H7" s="146">
        <f t="shared" si="0"/>
        <v>0</v>
      </c>
      <c r="I7" s="65">
        <f t="shared" si="1"/>
        <v>0</v>
      </c>
      <c r="J7" s="669">
        <f t="shared" si="2"/>
        <v>14</v>
      </c>
      <c r="K7" s="65">
        <f>_xlfn.IFNA(VLOOKUP(CONCATENATE($J$5,$B7,$C7),'ESP1'!$A$6:$N$135,14,FALSE),0)</f>
        <v>0</v>
      </c>
      <c r="L7" s="65">
        <f>_xlfn.IFNA(VLOOKUP(CONCATENATE($L$5,$B7,$C7),'CAP1'!$A$6:$N$107,14,FALSE),0)</f>
        <v>0</v>
      </c>
      <c r="M7" s="65">
        <f>_xlfn.IFNA(VLOOKUP(CONCATENATE($M$5,$B7,$C7),WEST!$A$6:$N$107,14,FALSE),0)</f>
        <v>0</v>
      </c>
      <c r="N7" s="65">
        <f>_xlfn.IFNA(VLOOKUP(CONCATENATE($N$5,$B7,$C7),MUR!$A$6:$N$95,14,FALSE),0)</f>
        <v>0</v>
      </c>
      <c r="O7" s="65">
        <f>_xlfn.IFNA(VLOOKUP(CONCATENATE($O$5,$B7,$C7),'SER1'!$A$6:$N$131,14,FALSE),0)</f>
        <v>0</v>
      </c>
      <c r="P7" s="65">
        <f>_xlfn.IFNA(VLOOKUP(CONCATENATE($P$5,$B7,$C7),'BUS1'!$A$6:$N$110,14,FALSE),0)</f>
        <v>0</v>
      </c>
      <c r="Q7" s="65">
        <f>_xlfn.IFNA(VLOOKUP(CONCATENATE($Q$5,$B7,$C7),'OG1'!$A$6:$N$135,14,FALSE),0)</f>
        <v>0</v>
      </c>
      <c r="R7" s="65">
        <f>_xlfn.IFNA(VLOOKUP(CONCATENATE($RR$5,$B7,$C7),'DRY1'!$A$6:$N$133,14,FALSE),0)</f>
        <v>0</v>
      </c>
      <c r="S7" s="65">
        <f>_xlfn.IFNA(VLOOKUP(CONCATENATE($S$5,$B7,$C7),DARD!G9,FALSE),0)</f>
        <v>0</v>
      </c>
      <c r="T7" s="65">
        <f>_xlfn.IFNA(VLOOKUP(CONCATENATE($T$5,$B7,$C7),'HO1'!$A$6:$N$56,14,FALSE),0)</f>
        <v>0</v>
      </c>
      <c r="U7" s="65">
        <f>_xlfn.IFNA(VLOOKUP(CONCATENATE($U$5,$B7,$C7),VIR!$A$6:$N$135,14,FALSE),0)</f>
        <v>0</v>
      </c>
      <c r="V7" s="65">
        <f>_xlfn.IFNA(VLOOKUP(CONCATENATE($UW$5,$B7,$C7),'BUS2'!$A$8:$N$135,14,FALSE),0)</f>
        <v>0</v>
      </c>
      <c r="W7" s="65">
        <f>_xlfn.IFNA(VLOOKUP(CONCATENATE($W$5,$B7,$C7),BEV!$A$8:$N$135,14,FALSE),0)</f>
        <v>0</v>
      </c>
      <c r="X7" s="65">
        <f>_xlfn.IFNA(VLOOKUP(CONCATENATE($X$5,$B7,$C7),'OG2'!$A$6:$N$169,14,FALSE),0)</f>
        <v>0</v>
      </c>
      <c r="Y7" s="65">
        <f>_xlfn.IFNA(VLOOKUP(CONCATENATE($Y$5,$B7,$C7),'SER2'!$A$6:$N$133,14,FALSE),0)</f>
        <v>0</v>
      </c>
      <c r="Z7" s="65">
        <f>_xlfn.IFNA(VLOOKUP(CONCATENATE($Z$5,$B7,$C7),'DRY2'!$A$6:$N$133,14,FALSE),0)</f>
        <v>0</v>
      </c>
      <c r="AA7" s="65">
        <f>_xlfn.IFNA(VLOOKUP(CONCATENATE($AA$5,$B7,$C7),'BUN1'!$A$6:$N$124,14,FALSE),0)</f>
        <v>0</v>
      </c>
      <c r="AB7" s="66">
        <f>_xlfn.IFNA(VLOOKUP(CONCATENATE($AB$5,$B7,$C7),BAL!$A$6:$N$124,14,FALSE),0)</f>
        <v>0</v>
      </c>
      <c r="AC7" s="65">
        <f>_xlfn.IFNA(VLOOKUP(CONCATENATE($AC$5,$B7,$C7),'MR1'!$A$6:$N$135,14,FALSE),0)</f>
        <v>0</v>
      </c>
      <c r="AD7" s="65">
        <f>_xlfn.IFNA(VLOOKUP(CONCATENATE($AD$5,$B7,$C7),'CAP2'!$A$6:$O$129,14,FALSE),0)</f>
        <v>0</v>
      </c>
      <c r="AE7" s="65">
        <f>_xlfn.IFNA(VLOOKUP(CONCATENATE($AE$5,$B7,$C7),'ESP2'!$A$6:$O$129,14,FALSE),0)</f>
        <v>0</v>
      </c>
      <c r="AF7" s="65">
        <f>_xlfn.IFNA(VLOOKUP(CONCATENATE($AF$5,$B7,$C7),'BUN2'!$A$6:$N$134,14,FALSE),0)</f>
        <v>0</v>
      </c>
      <c r="AG7" s="65">
        <f>_xlfn.IFNA(VLOOKUP(CONCATENATE($AG$5,$B7,$C7),SC!$A$6:$N$135,14,FALSE),0)</f>
        <v>0</v>
      </c>
      <c r="AH7" s="65">
        <f>_xlfn.IFNA(VLOOKUP(CONCATENATE($AH$5,$B7,$C7),'OG3'!$A$6:$N$131,14,FALSE),0)</f>
        <v>0</v>
      </c>
      <c r="AI7" s="65">
        <f>_xlfn.IFNA(VLOOKUP(CONCATENATE($AI$5,$B7,$C7),'MR2'!$A$6:$N$131,14,FALSE),0)</f>
        <v>0</v>
      </c>
      <c r="AJ7" s="65">
        <f>_xlfn.IFNA(VLOOKUP(CONCATENATE($AJ$5,$B7,$C7),'BUS3'!$A$6:$N$135,14,FALSE),0)</f>
        <v>0</v>
      </c>
      <c r="AK7" s="65">
        <f>_xlfn.IFNA(VLOOKUP(CONCATENATE($AK$5,$B7,$C7),'ESP4'!$A$6:$N$135,14,FALSE),0)</f>
        <v>0</v>
      </c>
      <c r="AL7" s="66">
        <f>_xlfn.IFNA(VLOOKUP(CONCATENATE($AL$5,$B7,$C7),FEST!$A$6:$N$133,14,FALSE),0)</f>
        <v>0</v>
      </c>
      <c r="AM7" s="66">
        <f>_xlfn.IFNA(VLOOKUP(CONCATENATE($AM$5,$B7,$C7),'MR3'!$A$6:$N$133,14,FALSE),0)</f>
        <v>0</v>
      </c>
      <c r="AN7" s="66">
        <f>_xlfn.IFNA(VLOOKUP(CONCATENATE($AN$5,$B7,$C7),'BUS4'!$A$6:$N$133,14,FALSE),0)</f>
        <v>0</v>
      </c>
      <c r="AO7" s="66"/>
      <c r="AP7" s="66"/>
      <c r="AQ7" s="398"/>
      <c r="AR7" s="67"/>
      <c r="AS7" s="35"/>
    </row>
    <row r="8" spans="1:88" s="1" customFormat="1" x14ac:dyDescent="0.3">
      <c r="A8" s="830"/>
      <c r="B8" s="84" t="s">
        <v>360</v>
      </c>
      <c r="C8" s="85" t="s">
        <v>361</v>
      </c>
      <c r="D8" s="85"/>
      <c r="E8" s="85" t="s">
        <v>238</v>
      </c>
      <c r="F8" s="86">
        <v>45368</v>
      </c>
      <c r="G8" s="87">
        <v>11</v>
      </c>
      <c r="H8" s="146">
        <f t="shared" si="0"/>
        <v>0</v>
      </c>
      <c r="I8" s="65">
        <f t="shared" si="1"/>
        <v>0</v>
      </c>
      <c r="J8" s="669">
        <f t="shared" si="2"/>
        <v>14</v>
      </c>
      <c r="K8" s="65">
        <f>_xlfn.IFNA(VLOOKUP(CONCATENATE($J$5,$B8,$C8),'ESP1'!$A$6:$N$135,14,FALSE),0)</f>
        <v>0</v>
      </c>
      <c r="L8" s="65">
        <f>_xlfn.IFNA(VLOOKUP(CONCATENATE($L$5,$B8,$C8),'CAP1'!$A$6:$N$107,14,FALSE),0)</f>
        <v>0</v>
      </c>
      <c r="M8" s="65">
        <f>_xlfn.IFNA(VLOOKUP(CONCATENATE($M$5,$B8,$C8),WEST!$A$6:$N$107,14,FALSE),0)</f>
        <v>0</v>
      </c>
      <c r="N8" s="65">
        <f>_xlfn.IFNA(VLOOKUP(CONCATENATE($N$5,$B8,$C8),MUR!$A$6:$N$95,14,FALSE),0)</f>
        <v>0</v>
      </c>
      <c r="O8" s="65">
        <f>_xlfn.IFNA(VLOOKUP(CONCATENATE($O$5,$B8,$C8),'SER1'!$A$6:$N$131,14,FALSE),0)</f>
        <v>0</v>
      </c>
      <c r="P8" s="65">
        <f>_xlfn.IFNA(VLOOKUP(CONCATENATE($P$5,$B8,$C8),'BUS1'!$A$6:$N$110,14,FALSE),0)</f>
        <v>0</v>
      </c>
      <c r="Q8" s="65">
        <f>_xlfn.IFNA(VLOOKUP(CONCATENATE($Q$5,$B8,$C8),'OG1'!$A$6:$N$135,14,FALSE),0)</f>
        <v>0</v>
      </c>
      <c r="R8" s="65">
        <f>_xlfn.IFNA(VLOOKUP(CONCATENATE($RR$5,$B8,$C8),'DRY1'!$A$6:$N$133,14,FALSE),0)</f>
        <v>0</v>
      </c>
      <c r="S8" s="65">
        <f>_xlfn.IFNA(VLOOKUP(CONCATENATE($S$5,$B8,$C8),DARD!G10,FALSE),0)</f>
        <v>0</v>
      </c>
      <c r="T8" s="65">
        <f>_xlfn.IFNA(VLOOKUP(CONCATENATE($T$5,$B8,$C8),'HO1'!$A$6:$N$56,14,FALSE),0)</f>
        <v>0</v>
      </c>
      <c r="U8" s="65">
        <f>_xlfn.IFNA(VLOOKUP(CONCATENATE($U$5,$B8,$C8),VIR!$A$6:$N$135,14,FALSE),0)</f>
        <v>0</v>
      </c>
      <c r="V8" s="65">
        <f>_xlfn.IFNA(VLOOKUP(CONCATENATE($UW$5,$B8,$C8),'BUS2'!$A$8:$N$135,14,FALSE),0)</f>
        <v>0</v>
      </c>
      <c r="W8" s="65">
        <f>_xlfn.IFNA(VLOOKUP(CONCATENATE($W$5,$B8,$C8),BEV!$A$8:$N$135,14,FALSE),0)</f>
        <v>0</v>
      </c>
      <c r="X8" s="65">
        <f>_xlfn.IFNA(VLOOKUP(CONCATENATE($X$5,$B8,$C8),'OG2'!$A$6:$N$169,14,FALSE),0)</f>
        <v>0</v>
      </c>
      <c r="Y8" s="65">
        <f>_xlfn.IFNA(VLOOKUP(CONCATENATE($Y$5,$B8,$C8),'SER2'!$A$6:$N$133,14,FALSE),0)</f>
        <v>0</v>
      </c>
      <c r="Z8" s="65">
        <f>_xlfn.IFNA(VLOOKUP(CONCATENATE($Z$5,$B8,$C8),'DRY2'!$A$6:$N$133,14,FALSE),0)</f>
        <v>0</v>
      </c>
      <c r="AA8" s="65">
        <f>_xlfn.IFNA(VLOOKUP(CONCATENATE($AA$5,$B8,$C8),'BUN1'!$A$6:$N$124,14,FALSE),0)</f>
        <v>0</v>
      </c>
      <c r="AB8" s="66">
        <f>_xlfn.IFNA(VLOOKUP(CONCATENATE($AB$5,$B8,$C8),BAL!$A$6:$N$124,14,FALSE),0)</f>
        <v>0</v>
      </c>
      <c r="AC8" s="65">
        <f>_xlfn.IFNA(VLOOKUP(CONCATENATE($AC$5,$B8,$C8),'MR1'!$A$6:$N$135,14,FALSE),0)</f>
        <v>0</v>
      </c>
      <c r="AD8" s="65">
        <f>_xlfn.IFNA(VLOOKUP(CONCATENATE($AD$5,$B8,$C8),'CAP2'!$A$6:$O$129,14,FALSE),0)</f>
        <v>0</v>
      </c>
      <c r="AE8" s="65">
        <f>_xlfn.IFNA(VLOOKUP(CONCATENATE($AE$5,$B8,$C8),'ESP2'!$A$6:$O$129,14,FALSE),0)</f>
        <v>0</v>
      </c>
      <c r="AF8" s="65">
        <f>_xlfn.IFNA(VLOOKUP(CONCATENATE($AF$5,$B8,$C8),'BUN2'!$A$6:$N$134,14,FALSE),0)</f>
        <v>0</v>
      </c>
      <c r="AG8" s="65">
        <f>_xlfn.IFNA(VLOOKUP(CONCATENATE($AG$5,$B8,$C8),SC!$A$6:$N$135,14,FALSE),0)</f>
        <v>0</v>
      </c>
      <c r="AH8" s="65">
        <f>_xlfn.IFNA(VLOOKUP(CONCATENATE($AH$5,$B8,$C8),'OG3'!$A$6:$N$131,14,FALSE),0)</f>
        <v>0</v>
      </c>
      <c r="AI8" s="65">
        <f>_xlfn.IFNA(VLOOKUP(CONCATENATE($AI$5,$B8,$C8),'MR2'!$A$6:$N$131,14,FALSE),0)</f>
        <v>0</v>
      </c>
      <c r="AJ8" s="65">
        <f>_xlfn.IFNA(VLOOKUP(CONCATENATE($AJ$5,$B8,$C8),'BUS3'!$A$6:$N$135,14,FALSE),0)</f>
        <v>0</v>
      </c>
      <c r="AK8" s="65">
        <f>_xlfn.IFNA(VLOOKUP(CONCATENATE($AK$5,$B8,$C8),'ESP4'!$A$6:$N$135,14,FALSE),0)</f>
        <v>0</v>
      </c>
      <c r="AL8" s="66">
        <f>_xlfn.IFNA(VLOOKUP(CONCATENATE($AL$5,$B8,$C8),FEST!$A$6:$N$133,14,FALSE),0)</f>
        <v>0</v>
      </c>
      <c r="AM8" s="66">
        <f>_xlfn.IFNA(VLOOKUP(CONCATENATE($AM$5,$B8,$C8),'MR3'!$A$6:$N$133,14,FALSE),0)</f>
        <v>0</v>
      </c>
      <c r="AN8" s="66">
        <f>_xlfn.IFNA(VLOOKUP(CONCATENATE($AN$5,$B8,$C8),'BUS4'!$A$6:$N$133,14,FALSE),0)</f>
        <v>0</v>
      </c>
      <c r="AO8" s="66"/>
      <c r="AP8" s="66"/>
      <c r="AQ8" s="398"/>
      <c r="AR8" s="67"/>
      <c r="AS8" s="35"/>
    </row>
    <row r="9" spans="1:88" s="1" customFormat="1" x14ac:dyDescent="0.3">
      <c r="A9" s="830"/>
      <c r="B9" s="84" t="s">
        <v>362</v>
      </c>
      <c r="C9" s="85" t="s">
        <v>363</v>
      </c>
      <c r="D9" s="85"/>
      <c r="E9" s="85" t="s">
        <v>200</v>
      </c>
      <c r="F9" s="86">
        <v>45370</v>
      </c>
      <c r="G9" s="87">
        <v>11</v>
      </c>
      <c r="H9" s="146">
        <f t="shared" si="0"/>
        <v>0</v>
      </c>
      <c r="I9" s="65">
        <f t="shared" si="1"/>
        <v>0</v>
      </c>
      <c r="J9" s="669">
        <f t="shared" si="2"/>
        <v>14</v>
      </c>
      <c r="K9" s="65">
        <f>_xlfn.IFNA(VLOOKUP(CONCATENATE($J$5,$B9,$C9),'ESP1'!$A$6:$N$135,14,FALSE),0)</f>
        <v>0</v>
      </c>
      <c r="L9" s="65">
        <f>_xlfn.IFNA(VLOOKUP(CONCATENATE($L$5,$B9,$C9),'CAP1'!$A$6:$N$107,14,FALSE),0)</f>
        <v>0</v>
      </c>
      <c r="M9" s="65">
        <f>_xlfn.IFNA(VLOOKUP(CONCATENATE($M$5,$B9,$C9),WEST!$A$6:$N$107,14,FALSE),0)</f>
        <v>0</v>
      </c>
      <c r="N9" s="65">
        <f>_xlfn.IFNA(VLOOKUP(CONCATENATE($N$5,$B9,$C9),MUR!$A$6:$N$95,14,FALSE),0)</f>
        <v>0</v>
      </c>
      <c r="O9" s="65">
        <f>_xlfn.IFNA(VLOOKUP(CONCATENATE($O$5,$B9,$C9),'SER1'!$A$6:$N$131,14,FALSE),0)</f>
        <v>0</v>
      </c>
      <c r="P9" s="65">
        <f>_xlfn.IFNA(VLOOKUP(CONCATENATE($P$5,$B9,$C9),'BUS1'!$A$6:$N$110,14,FALSE),0)</f>
        <v>0</v>
      </c>
      <c r="Q9" s="65">
        <f>_xlfn.IFNA(VLOOKUP(CONCATENATE($Q$5,$B9,$C9),'OG1'!$A$6:$N$135,14,FALSE),0)</f>
        <v>0</v>
      </c>
      <c r="R9" s="65">
        <f>_xlfn.IFNA(VLOOKUP(CONCATENATE($RR$5,$B9,$C9),'DRY1'!$A$6:$N$133,14,FALSE),0)</f>
        <v>0</v>
      </c>
      <c r="S9" s="65">
        <f>_xlfn.IFNA(VLOOKUP(CONCATENATE($S$5,$B9,$C9),DARD!G11,FALSE),0)</f>
        <v>0</v>
      </c>
      <c r="T9" s="65">
        <f>_xlfn.IFNA(VLOOKUP(CONCATENATE($T$5,$B9,$C9),'HO1'!$A$6:$N$56,14,FALSE),0)</f>
        <v>0</v>
      </c>
      <c r="U9" s="65">
        <f>_xlfn.IFNA(VLOOKUP(CONCATENATE($U$5,$B9,$C9),VIR!$A$6:$N$135,14,FALSE),0)</f>
        <v>0</v>
      </c>
      <c r="V9" s="65">
        <f>_xlfn.IFNA(VLOOKUP(CONCATENATE($UW$5,$B9,$C9),'BUS2'!$A$8:$N$135,14,FALSE),0)</f>
        <v>0</v>
      </c>
      <c r="W9" s="65">
        <f>_xlfn.IFNA(VLOOKUP(CONCATENATE($W$5,$B9,$C9),BEV!$A$8:$N$135,14,FALSE),0)</f>
        <v>0</v>
      </c>
      <c r="X9" s="65">
        <f>_xlfn.IFNA(VLOOKUP(CONCATENATE($X$5,$B9,$C9),'OG2'!$A$6:$N$169,14,FALSE),0)</f>
        <v>0</v>
      </c>
      <c r="Y9" s="65">
        <f>_xlfn.IFNA(VLOOKUP(CONCATENATE($Y$5,$B9,$C9),'SER2'!$A$6:$N$133,14,FALSE),0)</f>
        <v>0</v>
      </c>
      <c r="Z9" s="65">
        <f>_xlfn.IFNA(VLOOKUP(CONCATENATE($Z$5,$B9,$C9),'DRY2'!$A$6:$N$133,14,FALSE),0)</f>
        <v>0</v>
      </c>
      <c r="AA9" s="65">
        <f>_xlfn.IFNA(VLOOKUP(CONCATENATE($AA$5,$B9,$C9),'BUN1'!$A$6:$N$124,14,FALSE),0)</f>
        <v>0</v>
      </c>
      <c r="AB9" s="66">
        <f>_xlfn.IFNA(VLOOKUP(CONCATENATE($AB$5,$B9,$C9),BAL!$A$6:$N$124,14,FALSE),0)</f>
        <v>0</v>
      </c>
      <c r="AC9" s="65">
        <f>_xlfn.IFNA(VLOOKUP(CONCATENATE($AC$5,$B9,$C9),'MR1'!$A$6:$N$135,14,FALSE),0)</f>
        <v>0</v>
      </c>
      <c r="AD9" s="65">
        <f>_xlfn.IFNA(VLOOKUP(CONCATENATE($AD$5,$B9,$C9),'CAP2'!$A$6:$O$129,14,FALSE),0)</f>
        <v>0</v>
      </c>
      <c r="AE9" s="65">
        <f>_xlfn.IFNA(VLOOKUP(CONCATENATE($AE$5,$B9,$C9),'ESP2'!$A$6:$O$129,14,FALSE),0)</f>
        <v>0</v>
      </c>
      <c r="AF9" s="65">
        <f>_xlfn.IFNA(VLOOKUP(CONCATENATE($AF$5,$B9,$C9),'BUN2'!$A$6:$N$134,14,FALSE),0)</f>
        <v>0</v>
      </c>
      <c r="AG9" s="65">
        <f>_xlfn.IFNA(VLOOKUP(CONCATENATE($AG$5,$B9,$C9),SC!$A$6:$N$135,14,FALSE),0)</f>
        <v>0</v>
      </c>
      <c r="AH9" s="65">
        <f>_xlfn.IFNA(VLOOKUP(CONCATENATE($AH$5,$B9,$C9),'OG3'!$A$6:$N$131,14,FALSE),0)</f>
        <v>0</v>
      </c>
      <c r="AI9" s="65">
        <f>_xlfn.IFNA(VLOOKUP(CONCATENATE($AI$5,$B9,$C9),'MR2'!$A$6:$N$131,14,FALSE),0)</f>
        <v>0</v>
      </c>
      <c r="AJ9" s="65">
        <f>_xlfn.IFNA(VLOOKUP(CONCATENATE($AJ$5,$B9,$C9),'BUS3'!$A$6:$N$135,14,FALSE),0)</f>
        <v>0</v>
      </c>
      <c r="AK9" s="65">
        <f>_xlfn.IFNA(VLOOKUP(CONCATENATE($AK$5,$B9,$C9),'ESP4'!$A$6:$N$135,14,FALSE),0)</f>
        <v>0</v>
      </c>
      <c r="AL9" s="66">
        <f>_xlfn.IFNA(VLOOKUP(CONCATENATE($AL$5,$B9,$C9),FEST!$A$6:$N$133,14,FALSE),0)</f>
        <v>0</v>
      </c>
      <c r="AM9" s="66">
        <f>_xlfn.IFNA(VLOOKUP(CONCATENATE($AM$5,$B9,$C9),'MR3'!$A$6:$N$133,14,FALSE),0)</f>
        <v>0</v>
      </c>
      <c r="AN9" s="66">
        <f>_xlfn.IFNA(VLOOKUP(CONCATENATE($AN$5,$B9,$C9),'BUS4'!$A$6:$N$133,14,FALSE),0)</f>
        <v>0</v>
      </c>
      <c r="AO9" s="66"/>
      <c r="AP9" s="66"/>
      <c r="AQ9" s="398"/>
      <c r="AR9" s="67"/>
      <c r="AS9" s="35"/>
    </row>
    <row r="10" spans="1:88" s="1" customFormat="1" x14ac:dyDescent="0.3">
      <c r="A10" s="830"/>
      <c r="B10" s="483" t="s">
        <v>257</v>
      </c>
      <c r="C10" s="471" t="s">
        <v>258</v>
      </c>
      <c r="D10" s="471"/>
      <c r="E10" s="471" t="s">
        <v>224</v>
      </c>
      <c r="F10" s="472">
        <v>45371</v>
      </c>
      <c r="G10" s="473">
        <v>10</v>
      </c>
      <c r="H10" s="146">
        <f t="shared" si="0"/>
        <v>3</v>
      </c>
      <c r="I10" s="65">
        <f t="shared" si="1"/>
        <v>21</v>
      </c>
      <c r="J10" s="669">
        <f t="shared" si="2"/>
        <v>3</v>
      </c>
      <c r="K10" s="65">
        <f>_xlfn.IFNA(VLOOKUP(CONCATENATE($J$5,$B10,$C10),'ESP1'!$A$6:$N$135,14,FALSE),0)</f>
        <v>0</v>
      </c>
      <c r="L10" s="65">
        <f>_xlfn.IFNA(VLOOKUP(CONCATENATE($L$5,$B10,$C10),'CAP1'!$A$6:$N$107,14,FALSE),0)</f>
        <v>0</v>
      </c>
      <c r="M10" s="65">
        <f>_xlfn.IFNA(VLOOKUP(CONCATENATE($M$5,$B10,$C10),WEST!$A$6:$N$107,14,FALSE),0)</f>
        <v>0</v>
      </c>
      <c r="N10" s="65">
        <f>_xlfn.IFNA(VLOOKUP(CONCATENATE($N$5,$B10,$C10),MUR!$A$6:$N$95,14,FALSE),0)</f>
        <v>0</v>
      </c>
      <c r="O10" s="65">
        <f>_xlfn.IFNA(VLOOKUP(CONCATENATE($O$5,$B10,$C10),'SER1'!$A$6:$N$131,14,FALSE),0)</f>
        <v>0</v>
      </c>
      <c r="P10" s="65">
        <f>_xlfn.IFNA(VLOOKUP(CONCATENATE($P$5,$B10,$C10),'BUS1'!$A$6:$N$110,14,FALSE),0)</f>
        <v>0</v>
      </c>
      <c r="Q10" s="65">
        <f>_xlfn.IFNA(VLOOKUP(CONCATENATE($Q$5,$B10,$C10),'OG1'!$A$6:$N$135,14,FALSE),0)</f>
        <v>7</v>
      </c>
      <c r="R10" s="65">
        <f>_xlfn.IFNA(VLOOKUP(CONCATENATE($RR$5,$B10,$C10),'DRY1'!$A$6:$N$133,14,FALSE),0)</f>
        <v>0</v>
      </c>
      <c r="S10" s="65">
        <f>_xlfn.IFNA(VLOOKUP(CONCATENATE($S$5,$B10,$C10),DARD!G12,FALSE),0)</f>
        <v>0</v>
      </c>
      <c r="T10" s="65">
        <f>_xlfn.IFNA(VLOOKUP(CONCATENATE($T$5,$B10,$C10),'HO1'!$A$6:$N$56,14,FALSE),0)</f>
        <v>0</v>
      </c>
      <c r="U10" s="65">
        <f>_xlfn.IFNA(VLOOKUP(CONCATENATE($U$5,$B10,$C10),VIR!$A$6:$N$135,14,FALSE),0)</f>
        <v>0</v>
      </c>
      <c r="V10" s="65">
        <f>_xlfn.IFNA(VLOOKUP(CONCATENATE($UW$5,$B10,$C10),'BUS2'!$A$8:$N$135,14,FALSE),0)</f>
        <v>0</v>
      </c>
      <c r="W10" s="65">
        <f>_xlfn.IFNA(VLOOKUP(CONCATENATE($W$5,$B10,$C10),BEV!$A$8:$N$135,14,FALSE),0)</f>
        <v>0</v>
      </c>
      <c r="X10" s="65">
        <f>_xlfn.IFNA(VLOOKUP(CONCATENATE($X$5,$B10,$C10),'OG2'!$A$6:$N$169,14,FALSE),0)</f>
        <v>7</v>
      </c>
      <c r="Y10" s="65">
        <f>_xlfn.IFNA(VLOOKUP(CONCATENATE($Y$5,$B10,$C10),'SER2'!$A$6:$N$133,14,FALSE),0)</f>
        <v>0</v>
      </c>
      <c r="Z10" s="65">
        <f>_xlfn.IFNA(VLOOKUP(CONCATENATE($Z$5,$B10,$C10),'DRY2'!$A$6:$N$133,14,FALSE),0)</f>
        <v>0</v>
      </c>
      <c r="AA10" s="65">
        <f>_xlfn.IFNA(VLOOKUP(CONCATENATE($AA$5,$B10,$C10),'BUN1'!$A$6:$N$124,14,FALSE),0)</f>
        <v>0</v>
      </c>
      <c r="AB10" s="66">
        <f>_xlfn.IFNA(VLOOKUP(CONCATENATE($AB$5,$B10,$C10),BAL!$A$6:$N$124,14,FALSE),0)</f>
        <v>0</v>
      </c>
      <c r="AC10" s="65">
        <f>_xlfn.IFNA(VLOOKUP(CONCATENATE($AC$5,$B10,$C10),'MR1'!$A$6:$N$135,14,FALSE),0)</f>
        <v>0</v>
      </c>
      <c r="AD10" s="65">
        <f>_xlfn.IFNA(VLOOKUP(CONCATENATE($AD$5,$B10,$C10),'CAP2'!$A$6:$O$129,14,FALSE),0)</f>
        <v>0</v>
      </c>
      <c r="AE10" s="65">
        <f>_xlfn.IFNA(VLOOKUP(CONCATENATE($AE$5,$B10,$C10),'ESP2'!$A$6:$O$129,14,FALSE),0)</f>
        <v>0</v>
      </c>
      <c r="AF10" s="65">
        <f>_xlfn.IFNA(VLOOKUP(CONCATENATE($AF$5,$B10,$C10),'BUN2'!$A$6:$N$134,14,FALSE),0)</f>
        <v>0</v>
      </c>
      <c r="AG10" s="65">
        <f>_xlfn.IFNA(VLOOKUP(CONCATENATE($AG$5,$B10,$C10),SC!$A$6:$N$135,14,FALSE),0)</f>
        <v>0</v>
      </c>
      <c r="AH10" s="65">
        <f>_xlfn.IFNA(VLOOKUP(CONCATENATE($AH$5,$B10,$C10),'OG3'!$A$6:$N$131,14,FALSE),0)</f>
        <v>7</v>
      </c>
      <c r="AI10" s="65">
        <f>_xlfn.IFNA(VLOOKUP(CONCATENATE($AI$5,$B10,$C10),'MR2'!$A$6:$N$131,14,FALSE),0)</f>
        <v>0</v>
      </c>
      <c r="AJ10" s="65">
        <f>_xlfn.IFNA(VLOOKUP(CONCATENATE($AJ$5,$B10,$C10),'BUS3'!$A$6:$N$135,14,FALSE),0)</f>
        <v>0</v>
      </c>
      <c r="AK10" s="65">
        <f>_xlfn.IFNA(VLOOKUP(CONCATENATE($AK$5,$B10,$C10),'ESP4'!$A$6:$N$135,14,FALSE),0)</f>
        <v>0</v>
      </c>
      <c r="AL10" s="66">
        <f>_xlfn.IFNA(VLOOKUP(CONCATENATE($AL$5,$B10,$C10),FEST!$A$6:$N$133,14,FALSE),0)</f>
        <v>0</v>
      </c>
      <c r="AM10" s="66">
        <f>_xlfn.IFNA(VLOOKUP(CONCATENATE($AM$5,$B10,$C10),'MR3'!$A$6:$N$133,14,FALSE),0)</f>
        <v>0</v>
      </c>
      <c r="AN10" s="66">
        <f>_xlfn.IFNA(VLOOKUP(CONCATENATE($AN$5,$B10,$C10),'BUS4'!$A$6:$N$133,14,FALSE),0)</f>
        <v>0</v>
      </c>
      <c r="AO10" s="66"/>
      <c r="AP10" s="66"/>
      <c r="AQ10" s="398"/>
      <c r="AR10" s="67"/>
      <c r="AS10" s="63"/>
    </row>
    <row r="11" spans="1:88" s="1" customFormat="1" x14ac:dyDescent="0.3">
      <c r="A11" s="830"/>
      <c r="B11" s="84" t="s">
        <v>259</v>
      </c>
      <c r="C11" s="22" t="s">
        <v>260</v>
      </c>
      <c r="D11" s="22"/>
      <c r="E11" s="22" t="s">
        <v>224</v>
      </c>
      <c r="F11" s="602">
        <v>45371</v>
      </c>
      <c r="G11" s="484">
        <v>11</v>
      </c>
      <c r="H11" s="146">
        <f t="shared" si="0"/>
        <v>4</v>
      </c>
      <c r="I11" s="65">
        <f t="shared" si="1"/>
        <v>24</v>
      </c>
      <c r="J11" s="669">
        <f t="shared" si="2"/>
        <v>1</v>
      </c>
      <c r="K11" s="65">
        <f>_xlfn.IFNA(VLOOKUP(CONCATENATE($K$5,$B11,$C11),'ESP1'!$A$6:$N$135,14,FALSE),0)</f>
        <v>6</v>
      </c>
      <c r="L11" s="65">
        <f>_xlfn.IFNA(VLOOKUP(CONCATENATE($L$5,$B11,$C11),'CAP1'!$A$6:$N$107,14,FALSE),0)</f>
        <v>0</v>
      </c>
      <c r="M11" s="65">
        <f>_xlfn.IFNA(VLOOKUP(CONCATENATE($M$5,$B11,$C11),WEST!$A$6:$N$107,14,FALSE),0)</f>
        <v>0</v>
      </c>
      <c r="N11" s="65">
        <f>_xlfn.IFNA(VLOOKUP(CONCATENATE($N$5,$B11,$C11),MUR!$A$6:$N$95,14,FALSE),0)</f>
        <v>0</v>
      </c>
      <c r="O11" s="65">
        <f>_xlfn.IFNA(VLOOKUP(CONCATENATE($O$5,$B11,$C11),'SER1'!$A$6:$N$131,14,FALSE),0)</f>
        <v>0</v>
      </c>
      <c r="P11" s="65">
        <f>_xlfn.IFNA(VLOOKUP(CONCATENATE($P$5,$B11,$C11),'BUS1'!$A$6:$N$110,14,FALSE),0)</f>
        <v>0</v>
      </c>
      <c r="Q11" s="65">
        <f>_xlfn.IFNA(VLOOKUP(CONCATENATE($Q$5,$B11,$C11),'OG1'!$A$6:$N$135,14,FALSE),0)</f>
        <v>6</v>
      </c>
      <c r="R11" s="65">
        <f>_xlfn.IFNA(VLOOKUP(CONCATENATE($RR$5,$B11,$C11),'DRY1'!$A$6:$N$133,14,FALSE),0)</f>
        <v>0</v>
      </c>
      <c r="S11" s="65">
        <f>_xlfn.IFNA(VLOOKUP(CONCATENATE($S$5,$B11,$C11),DARD!G13,FALSE),0)</f>
        <v>0</v>
      </c>
      <c r="T11" s="65">
        <f>_xlfn.IFNA(VLOOKUP(CONCATENATE($T$5,$B11,$C11),'HO1'!$A$6:$N$56,14,FALSE),0)</f>
        <v>0</v>
      </c>
      <c r="U11" s="65">
        <f>_xlfn.IFNA(VLOOKUP(CONCATENATE($U$5,$B11,$C11),VIR!$A$6:$N$135,14,FALSE),0)</f>
        <v>0</v>
      </c>
      <c r="V11" s="65">
        <f>_xlfn.IFNA(VLOOKUP(CONCATENATE($UW$5,$B11,$C11),'BUS2'!$A$8:$N$135,14,FALSE),0)</f>
        <v>0</v>
      </c>
      <c r="W11" s="65">
        <f>_xlfn.IFNA(VLOOKUP(CONCATENATE($W$5,$B11,$C11),BEV!$A$8:$N$135,14,FALSE),0)</f>
        <v>0</v>
      </c>
      <c r="X11" s="65">
        <f>_xlfn.IFNA(VLOOKUP(CONCATENATE($X$5,$B11,$C11),'OG2'!$A$6:$N$169,14,FALSE),0)</f>
        <v>6</v>
      </c>
      <c r="Y11" s="65">
        <f>_xlfn.IFNA(VLOOKUP(CONCATENATE($Y$5,$B11,$C11),'SER2'!$A$6:$N$133,14,FALSE),0)</f>
        <v>0</v>
      </c>
      <c r="Z11" s="65">
        <f>_xlfn.IFNA(VLOOKUP(CONCATENATE($Z$5,$B11,$C11),'DRY2'!$A$6:$N$133,14,FALSE),0)</f>
        <v>0</v>
      </c>
      <c r="AA11" s="65">
        <f>_xlfn.IFNA(VLOOKUP(CONCATENATE($AA$5,$B11,$C11),'BUN1'!$A$6:$N$124,14,FALSE),0)</f>
        <v>0</v>
      </c>
      <c r="AB11" s="66">
        <f>_xlfn.IFNA(VLOOKUP(CONCATENATE($AB$5,$B11,$C11),BAL!$A$6:$N$124,14,FALSE),0)</f>
        <v>0</v>
      </c>
      <c r="AC11" s="65">
        <f>_xlfn.IFNA(VLOOKUP(CONCATENATE($AC$5,$B11,$C11),'MR1'!$A$6:$N$135,14,FALSE),0)</f>
        <v>0</v>
      </c>
      <c r="AD11" s="65">
        <f>_xlfn.IFNA(VLOOKUP(CONCATENATE($AD$5,$B11,$C11),'CAP2'!$A$6:$O$129,14,FALSE),0)</f>
        <v>0</v>
      </c>
      <c r="AE11" s="65">
        <f>_xlfn.IFNA(VLOOKUP(CONCATENATE($AE$5,$B11,$C11),'ESP2'!$A$6:$O$129,14,FALSE),0)</f>
        <v>0</v>
      </c>
      <c r="AF11" s="65">
        <f>_xlfn.IFNA(VLOOKUP(CONCATENATE($AF$5,$B11,$C11),'BUN2'!$A$6:$N$134,14,FALSE),0)</f>
        <v>0</v>
      </c>
      <c r="AG11" s="65">
        <f>_xlfn.IFNA(VLOOKUP(CONCATENATE($AG$5,$B11,$C11),SC!$A$6:$N$135,14,FALSE),0)</f>
        <v>0</v>
      </c>
      <c r="AH11" s="65">
        <f>_xlfn.IFNA(VLOOKUP(CONCATENATE($AH$5,$B11,$C11),'OG3'!$A$6:$N$131,14,FALSE),0)</f>
        <v>6</v>
      </c>
      <c r="AI11" s="65">
        <f>_xlfn.IFNA(VLOOKUP(CONCATENATE($AI$5,$B11,$C11),'MR2'!$A$6:$N$131,14,FALSE),0)</f>
        <v>0</v>
      </c>
      <c r="AJ11" s="65">
        <f>_xlfn.IFNA(VLOOKUP(CONCATENATE($AJ$5,$B11,$C11),'BUS3'!$A$6:$N$135,14,FALSE),0)</f>
        <v>0</v>
      </c>
      <c r="AK11" s="65">
        <f>_xlfn.IFNA(VLOOKUP(CONCATENATE($AK$5,$B11,$C11),'ESP4'!$A$6:$N$135,14,FALSE),0)</f>
        <v>0</v>
      </c>
      <c r="AL11" s="66">
        <f>_xlfn.IFNA(VLOOKUP(CONCATENATE($AL$5,$B11,$C11),FEST!$A$6:$N$133,14,FALSE),0)</f>
        <v>0</v>
      </c>
      <c r="AM11" s="66">
        <f>_xlfn.IFNA(VLOOKUP(CONCATENATE($AM$5,$B11,$C11),'MR3'!$A$6:$N$133,14,FALSE),0)</f>
        <v>0</v>
      </c>
      <c r="AN11" s="66">
        <f>_xlfn.IFNA(VLOOKUP(CONCATENATE($AN$5,$B11,$C11),'BUS4'!$A$6:$N$133,14,FALSE),0)</f>
        <v>0</v>
      </c>
      <c r="AO11" s="66"/>
      <c r="AP11" s="66"/>
      <c r="AQ11" s="398"/>
      <c r="AR11" s="67"/>
      <c r="AS11" s="63"/>
    </row>
    <row r="12" spans="1:88" s="1" customFormat="1" x14ac:dyDescent="0.3">
      <c r="A12" s="830"/>
      <c r="B12" s="84" t="s">
        <v>261</v>
      </c>
      <c r="C12" s="22" t="s">
        <v>653</v>
      </c>
      <c r="D12" s="22"/>
      <c r="E12" s="22" t="s">
        <v>224</v>
      </c>
      <c r="F12" s="602">
        <v>45371</v>
      </c>
      <c r="G12" s="484">
        <v>9</v>
      </c>
      <c r="H12" s="146">
        <f t="shared" si="0"/>
        <v>3</v>
      </c>
      <c r="I12" s="65">
        <f t="shared" si="1"/>
        <v>14</v>
      </c>
      <c r="J12" s="669">
        <f t="shared" si="2"/>
        <v>6</v>
      </c>
      <c r="K12" s="65">
        <f>_xlfn.IFNA(VLOOKUP(CONCATENATE($K$5,$B12,$C12),'ESP1'!$A$6:$N$135,14,FALSE),0)</f>
        <v>5</v>
      </c>
      <c r="L12" s="65">
        <f>_xlfn.IFNA(VLOOKUP(CONCATENATE($L$5,$B12,$C12),'CAP1'!$A$6:$N$107,14,FALSE),0)</f>
        <v>0</v>
      </c>
      <c r="M12" s="65">
        <f>_xlfn.IFNA(VLOOKUP(CONCATENATE($M$5,$B12,$C12),WEST!$A$6:$N$107,14,FALSE),0)</f>
        <v>0</v>
      </c>
      <c r="N12" s="65">
        <f>_xlfn.IFNA(VLOOKUP(CONCATENATE($N$5,$B12,$C12),MUR!$A$6:$N$95,14,FALSE),0)</f>
        <v>0</v>
      </c>
      <c r="O12" s="65">
        <f>_xlfn.IFNA(VLOOKUP(CONCATENATE($O$5,$B12,$C12),'SER1'!$A$6:$N$131,14,FALSE),0)</f>
        <v>0</v>
      </c>
      <c r="P12" s="65">
        <f>_xlfn.IFNA(VLOOKUP(CONCATENATE($P$5,$B12,$C12),'BUS1'!$A$6:$N$110,14,FALSE),0)</f>
        <v>0</v>
      </c>
      <c r="Q12" s="65">
        <f>_xlfn.IFNA(VLOOKUP(CONCATENATE($Q$5,$B12,$C12),'OG1'!$A$6:$N$135,14,FALSE),0)</f>
        <v>5</v>
      </c>
      <c r="R12" s="65">
        <f>_xlfn.IFNA(VLOOKUP(CONCATENATE($RR$5,$B12,$C12),'DRY1'!$A$6:$N$133,14,FALSE),0)</f>
        <v>0</v>
      </c>
      <c r="S12" s="65">
        <f>_xlfn.IFNA(VLOOKUP(CONCATENATE($S$5,$B12,$C12),DARD!G14,FALSE),0)</f>
        <v>0</v>
      </c>
      <c r="T12" s="65">
        <f>_xlfn.IFNA(VLOOKUP(CONCATENATE($T$5,$B12,$C12),'HO1'!$A$6:$N$56,14,FALSE),0)</f>
        <v>0</v>
      </c>
      <c r="U12" s="65">
        <f>_xlfn.IFNA(VLOOKUP(CONCATENATE($U$5,$B12,$C12),VIR!$A$6:$N$135,14,FALSE),0)</f>
        <v>0</v>
      </c>
      <c r="V12" s="65">
        <f>_xlfn.IFNA(VLOOKUP(CONCATENATE($UW$5,$B12,$C12),'BUS2'!$A$8:$N$135,14,FALSE),0)</f>
        <v>0</v>
      </c>
      <c r="W12" s="65">
        <f>_xlfn.IFNA(VLOOKUP(CONCATENATE($W$5,$B12,$C12),BEV!$A$8:$N$135,14,FALSE),0)</f>
        <v>0</v>
      </c>
      <c r="X12" s="65">
        <f>_xlfn.IFNA(VLOOKUP(CONCATENATE($X$5,$B12,$C12),'OG2'!$A$6:$N$169,14,FALSE),0)</f>
        <v>4</v>
      </c>
      <c r="Y12" s="65">
        <f>_xlfn.IFNA(VLOOKUP(CONCATENATE($Y$5,$B12,$C12),'SER2'!$A$6:$N$133,14,FALSE),0)</f>
        <v>0</v>
      </c>
      <c r="Z12" s="65">
        <f>_xlfn.IFNA(VLOOKUP(CONCATENATE($Z$5,$B12,$C12),'DRY2'!$A$6:$N$133,14,FALSE),0)</f>
        <v>0</v>
      </c>
      <c r="AA12" s="65">
        <f>_xlfn.IFNA(VLOOKUP(CONCATENATE($AA$5,$B12,$C12),'BUN1'!$A$6:$N$124,14,FALSE),0)</f>
        <v>0</v>
      </c>
      <c r="AB12" s="66">
        <f>_xlfn.IFNA(VLOOKUP(CONCATENATE($AB$5,$B12,$C12),BAL!$A$6:$N$124,14,FALSE),0)</f>
        <v>0</v>
      </c>
      <c r="AC12" s="65">
        <f>_xlfn.IFNA(VLOOKUP(CONCATENATE($AC$5,$B12,$C12),'MR1'!$A$6:$N$135,14,FALSE),0)</f>
        <v>0</v>
      </c>
      <c r="AD12" s="65">
        <f>_xlfn.IFNA(VLOOKUP(CONCATENATE($AD$5,$B12,$C12),'CAP2'!$A$6:$O$129,14,FALSE),0)</f>
        <v>0</v>
      </c>
      <c r="AE12" s="65">
        <f>_xlfn.IFNA(VLOOKUP(CONCATENATE($AE$5,$B12,$C12),'ESP2'!$A$6:$O$129,14,FALSE),0)</f>
        <v>0</v>
      </c>
      <c r="AF12" s="65">
        <f>_xlfn.IFNA(VLOOKUP(CONCATENATE($AF$5,$B12,$C12),'BUN2'!$A$6:$N$134,14,FALSE),0)</f>
        <v>0</v>
      </c>
      <c r="AG12" s="65">
        <f>_xlfn.IFNA(VLOOKUP(CONCATENATE($AG$5,$B12,$C12),SC!$A$6:$N$135,14,FALSE),0)</f>
        <v>0</v>
      </c>
      <c r="AH12" s="65">
        <f>_xlfn.IFNA(VLOOKUP(CONCATENATE($AH$5,$B12,$C12),'OG3'!$A$6:$N$131,14,FALSE),0)</f>
        <v>0</v>
      </c>
      <c r="AI12" s="65">
        <f>_xlfn.IFNA(VLOOKUP(CONCATENATE($AI$5,$B12,$C12),'MR2'!$A$6:$N$131,14,FALSE),0)</f>
        <v>0</v>
      </c>
      <c r="AJ12" s="65">
        <f>_xlfn.IFNA(VLOOKUP(CONCATENATE($AJ$5,$B12,$C12),'BUS3'!$A$6:$N$135,14,FALSE),0)</f>
        <v>0</v>
      </c>
      <c r="AK12" s="65">
        <f>_xlfn.IFNA(VLOOKUP(CONCATENATE($AK$5,$B12,$C12),'ESP4'!$A$6:$N$135,14,FALSE),0)</f>
        <v>0</v>
      </c>
      <c r="AL12" s="66">
        <f>_xlfn.IFNA(VLOOKUP(CONCATENATE($AL$5,$B12,$C12),FEST!$A$6:$N$133,14,FALSE),0)</f>
        <v>0</v>
      </c>
      <c r="AM12" s="66">
        <f>_xlfn.IFNA(VLOOKUP(CONCATENATE($AM$5,$B12,$C12),'MR3'!$A$6:$N$133,14,FALSE),0)</f>
        <v>0</v>
      </c>
      <c r="AN12" s="66">
        <f>_xlfn.IFNA(VLOOKUP(CONCATENATE($AN$5,$B12,$C12),'BUS4'!$A$6:$N$133,14,FALSE),0)</f>
        <v>0</v>
      </c>
      <c r="AO12" s="66"/>
      <c r="AP12" s="66"/>
      <c r="AQ12" s="398"/>
      <c r="AR12" s="67"/>
      <c r="AS12" s="63"/>
    </row>
    <row r="13" spans="1:88" x14ac:dyDescent="0.3">
      <c r="A13" s="830"/>
      <c r="B13" s="84" t="s">
        <v>262</v>
      </c>
      <c r="C13" s="22" t="s">
        <v>263</v>
      </c>
      <c r="D13" s="22"/>
      <c r="E13" s="22" t="s">
        <v>224</v>
      </c>
      <c r="F13" s="602">
        <v>45371</v>
      </c>
      <c r="G13" s="484">
        <v>9</v>
      </c>
      <c r="H13" s="146">
        <f t="shared" si="0"/>
        <v>4</v>
      </c>
      <c r="I13" s="65">
        <f t="shared" si="1"/>
        <v>15</v>
      </c>
      <c r="J13" s="669">
        <f t="shared" si="2"/>
        <v>5</v>
      </c>
      <c r="K13" s="65">
        <f>_xlfn.IFNA(VLOOKUP(CONCATENATE($K$5,$B13,$C13),'ESP1'!$A$6:$N$135,14,FALSE),0)</f>
        <v>3</v>
      </c>
      <c r="L13" s="65">
        <f>_xlfn.IFNA(VLOOKUP(CONCATENATE($L$5,$B13,$C13),'CAP1'!$A$6:$N$107,14,FALSE),0)</f>
        <v>0</v>
      </c>
      <c r="M13" s="65">
        <f>_xlfn.IFNA(VLOOKUP(CONCATENATE($M$5,$B13,$C13),WEST!$A$6:$N$107,14,FALSE),0)</f>
        <v>0</v>
      </c>
      <c r="N13" s="65">
        <f>_xlfn.IFNA(VLOOKUP(CONCATENATE($N$5,$B13,$C13),MUR!$A$6:$N$95,14,FALSE),0)</f>
        <v>0</v>
      </c>
      <c r="O13" s="65">
        <f>_xlfn.IFNA(VLOOKUP(CONCATENATE($O$5,$B13,$C13),'SER1'!$A$6:$N$131,14,FALSE),0)</f>
        <v>0</v>
      </c>
      <c r="P13" s="65">
        <f>_xlfn.IFNA(VLOOKUP(CONCATENATE($P$5,$B13,$C13),'BUS1'!$A$6:$N$110,14,FALSE),0)</f>
        <v>0</v>
      </c>
      <c r="Q13" s="65">
        <f>_xlfn.IFNA(VLOOKUP(CONCATENATE($Q$5,$B13,$C13),'OG1'!$A$6:$N$135,14,FALSE),0)</f>
        <v>3</v>
      </c>
      <c r="R13" s="65">
        <f>_xlfn.IFNA(VLOOKUP(CONCATENATE($RR$5,$B13,$C13),'DRY1'!$A$6:$N$133,14,FALSE),0)</f>
        <v>0</v>
      </c>
      <c r="S13" s="65">
        <f>_xlfn.IFNA(VLOOKUP(CONCATENATE($S$5,$B13,$C13),DARD!G15,FALSE),0)</f>
        <v>0</v>
      </c>
      <c r="T13" s="65">
        <f>_xlfn.IFNA(VLOOKUP(CONCATENATE($T$5,$B13,$C13),'HO1'!$A$6:$N$56,14,FALSE),0)</f>
        <v>0</v>
      </c>
      <c r="U13" s="65">
        <f>_xlfn.IFNA(VLOOKUP(CONCATENATE($U$5,$B13,$C13),VIR!$A$6:$N$135,14,FALSE),0)</f>
        <v>0</v>
      </c>
      <c r="V13" s="65">
        <f>_xlfn.IFNA(VLOOKUP(CONCATENATE($UW$5,$B13,$C13),'BUS2'!$A$8:$N$135,14,FALSE),0)</f>
        <v>0</v>
      </c>
      <c r="W13" s="65">
        <f>_xlfn.IFNA(VLOOKUP(CONCATENATE($W$5,$B13,$C13),BEV!$A$8:$N$135,14,FALSE),0)</f>
        <v>0</v>
      </c>
      <c r="X13" s="65">
        <f>_xlfn.IFNA(VLOOKUP(CONCATENATE($X$5,$B13,$C13),'OG2'!$A$6:$N$169,14,FALSE),0)</f>
        <v>5</v>
      </c>
      <c r="Y13" s="65">
        <f>_xlfn.IFNA(VLOOKUP(CONCATENATE($Y$5,$B13,$C13),'SER2'!$A$6:$N$133,14,FALSE),0)</f>
        <v>0</v>
      </c>
      <c r="Z13" s="65">
        <f>_xlfn.IFNA(VLOOKUP(CONCATENATE($Z$5,$B13,$C13),'DRY2'!$A$6:$N$133,14,FALSE),0)</f>
        <v>0</v>
      </c>
      <c r="AA13" s="65">
        <f>_xlfn.IFNA(VLOOKUP(CONCATENATE($AA$5,$B13,$C13),'BUN1'!$A$6:$N$124,14,FALSE),0)</f>
        <v>0</v>
      </c>
      <c r="AB13" s="66">
        <f>_xlfn.IFNA(VLOOKUP(CONCATENATE($AB$5,$B13,$C13),BAL!$A$6:$N$124,14,FALSE),0)</f>
        <v>0</v>
      </c>
      <c r="AC13" s="65">
        <f>_xlfn.IFNA(VLOOKUP(CONCATENATE($AC$5,$B13,$C13),'MR1'!$A$6:$N$135,14,FALSE),0)</f>
        <v>0</v>
      </c>
      <c r="AD13" s="65">
        <f>_xlfn.IFNA(VLOOKUP(CONCATENATE($AD$5,$B13,$C13),'CAP2'!$A$6:$O$129,14,FALSE),0)</f>
        <v>0</v>
      </c>
      <c r="AE13" s="65">
        <f>_xlfn.IFNA(VLOOKUP(CONCATENATE($AE$5,$B13,$C13),'ESP2'!$A$6:$O$129,14,FALSE),0)</f>
        <v>0</v>
      </c>
      <c r="AF13" s="65">
        <f>_xlfn.IFNA(VLOOKUP(CONCATENATE($AF$5,$B13,$C13),'BUN2'!$A$6:$N$134,14,FALSE),0)</f>
        <v>0</v>
      </c>
      <c r="AG13" s="65">
        <f>_xlfn.IFNA(VLOOKUP(CONCATENATE($AG$5,$B13,$C13),SC!$A$6:$N$135,14,FALSE),0)</f>
        <v>0</v>
      </c>
      <c r="AH13" s="65">
        <f>_xlfn.IFNA(VLOOKUP(CONCATENATE($AH$5,$B13,$C13),'OG3'!$A$6:$N$131,14,FALSE),0)</f>
        <v>4</v>
      </c>
      <c r="AI13" s="65">
        <f>_xlfn.IFNA(VLOOKUP(CONCATENATE($AI$5,$B13,$C13),'MR2'!$A$6:$N$131,14,FALSE),0)</f>
        <v>0</v>
      </c>
      <c r="AJ13" s="65">
        <f>_xlfn.IFNA(VLOOKUP(CONCATENATE($AJ$5,$B13,$C13),'BUS3'!$A$6:$N$135,14,FALSE),0)</f>
        <v>0</v>
      </c>
      <c r="AK13" s="65">
        <f>_xlfn.IFNA(VLOOKUP(CONCATENATE($AK$5,$B13,$C13),'ESP4'!$A$6:$N$135,14,FALSE),0)</f>
        <v>0</v>
      </c>
      <c r="AL13" s="66">
        <f>_xlfn.IFNA(VLOOKUP(CONCATENATE($AL$5,$B13,$C13),FEST!$A$6:$N$133,14,FALSE),0)</f>
        <v>0</v>
      </c>
      <c r="AM13" s="66">
        <f>_xlfn.IFNA(VLOOKUP(CONCATENATE($AM$5,$B13,$C13),'MR3'!$A$6:$N$133,14,FALSE),0)</f>
        <v>0</v>
      </c>
      <c r="AN13" s="66">
        <f>_xlfn.IFNA(VLOOKUP(CONCATENATE($AN$5,$B13,$C13),'BUS4'!$A$6:$N$133,14,FALSE),0)</f>
        <v>0</v>
      </c>
      <c r="AO13" s="66"/>
      <c r="AP13" s="66"/>
      <c r="AQ13" s="398"/>
      <c r="AR13" s="67"/>
      <c r="AS13" s="63"/>
    </row>
    <row r="14" spans="1:88" s="1" customFormat="1" x14ac:dyDescent="0.3">
      <c r="A14" s="830"/>
      <c r="B14" s="84" t="s">
        <v>392</v>
      </c>
      <c r="C14" s="22" t="s">
        <v>394</v>
      </c>
      <c r="D14" s="22"/>
      <c r="E14" s="22" t="s">
        <v>237</v>
      </c>
      <c r="F14" s="602">
        <v>45380</v>
      </c>
      <c r="G14" s="484">
        <v>11</v>
      </c>
      <c r="H14" s="146">
        <f t="shared" si="0"/>
        <v>0</v>
      </c>
      <c r="I14" s="65">
        <f t="shared" si="1"/>
        <v>0</v>
      </c>
      <c r="J14" s="669">
        <f t="shared" si="2"/>
        <v>14</v>
      </c>
      <c r="K14" s="65">
        <f>_xlfn.IFNA(VLOOKUP(CONCATENATE($K$5,$B14,$C14),'ESP1'!$A$6:$N$135,14,FALSE),0)</f>
        <v>0</v>
      </c>
      <c r="L14" s="65">
        <f>_xlfn.IFNA(VLOOKUP(CONCATENATE($L$5,$B14,$C14),'CAP1'!$A$6:$N$107,14,FALSE),0)</f>
        <v>0</v>
      </c>
      <c r="M14" s="65">
        <f>_xlfn.IFNA(VLOOKUP(CONCATENATE($M$5,$B14,$C14),WEST!$A$6:$N$107,14,FALSE),0)</f>
        <v>0</v>
      </c>
      <c r="N14" s="65">
        <f>_xlfn.IFNA(VLOOKUP(CONCATENATE($N$5,$B14,$C14),MUR!$A$6:$N$95,14,FALSE),0)</f>
        <v>0</v>
      </c>
      <c r="O14" s="65">
        <f>_xlfn.IFNA(VLOOKUP(CONCATENATE($O$5,$B14,$C14),'SER1'!$A$6:$N$131,14,FALSE),0)</f>
        <v>0</v>
      </c>
      <c r="P14" s="65">
        <f>_xlfn.IFNA(VLOOKUP(CONCATENATE($P$5,$B14,$C14),'BUS1'!$A$6:$N$110,14,FALSE),0)</f>
        <v>0</v>
      </c>
      <c r="Q14" s="65">
        <f>_xlfn.IFNA(VLOOKUP(CONCATENATE($Q$5,$B14,$C14),'OG1'!$A$6:$N$135,14,FALSE),0)</f>
        <v>0</v>
      </c>
      <c r="R14" s="65">
        <f>_xlfn.IFNA(VLOOKUP(CONCATENATE($RR$5,$B14,$C14),'DRY1'!$A$6:$N$133,14,FALSE),0)</f>
        <v>0</v>
      </c>
      <c r="S14" s="65">
        <f>_xlfn.IFNA(VLOOKUP(CONCATENATE($S$5,$B14,$C14),DARD!G16,FALSE),0)</f>
        <v>0</v>
      </c>
      <c r="T14" s="65">
        <f>_xlfn.IFNA(VLOOKUP(CONCATENATE($T$5,$B14,$C14),'HO1'!$A$6:$N$56,14,FALSE),0)</f>
        <v>0</v>
      </c>
      <c r="U14" s="65">
        <f>_xlfn.IFNA(VLOOKUP(CONCATENATE($U$5,$B14,$C14),VIR!$A$6:$N$135,14,FALSE),0)</f>
        <v>0</v>
      </c>
      <c r="V14" s="65">
        <f>_xlfn.IFNA(VLOOKUP(CONCATENATE($UW$5,$B14,$C14),'BUS2'!$A$8:$N$135,14,FALSE),0)</f>
        <v>0</v>
      </c>
      <c r="W14" s="65">
        <f>_xlfn.IFNA(VLOOKUP(CONCATENATE($W$5,$B14,$C14),BEV!$A$8:$N$135,14,FALSE),0)</f>
        <v>0</v>
      </c>
      <c r="X14" s="65">
        <f>_xlfn.IFNA(VLOOKUP(CONCATENATE($X$5,$B14,$C14),'OG2'!$A$6:$N$169,14,FALSE),0)</f>
        <v>0</v>
      </c>
      <c r="Y14" s="65">
        <f>_xlfn.IFNA(VLOOKUP(CONCATENATE($Y$5,$B14,$C14),'SER2'!$A$6:$N$133,14,FALSE),0)</f>
        <v>0</v>
      </c>
      <c r="Z14" s="65">
        <f>_xlfn.IFNA(VLOOKUP(CONCATENATE($Z$5,$B14,$C14),'DRY2'!$A$6:$N$133,14,FALSE),0)</f>
        <v>0</v>
      </c>
      <c r="AA14" s="65">
        <f>_xlfn.IFNA(VLOOKUP(CONCATENATE($AA$5,$B14,$C14),'BUN1'!$A$6:$N$124,14,FALSE),0)</f>
        <v>0</v>
      </c>
      <c r="AB14" s="66">
        <f>_xlfn.IFNA(VLOOKUP(CONCATENATE($AB$5,$B14,$C14),BAL!$A$6:$N$124,14,FALSE),0)</f>
        <v>0</v>
      </c>
      <c r="AC14" s="65">
        <f>_xlfn.IFNA(VLOOKUP(CONCATENATE($AC$5,$B14,$C14),'MR1'!$A$6:$N$135,14,FALSE),0)</f>
        <v>0</v>
      </c>
      <c r="AD14" s="65">
        <f>_xlfn.IFNA(VLOOKUP(CONCATENATE($AD$5,$B14,$C14),'CAP2'!$A$6:$O$129,14,FALSE),0)</f>
        <v>0</v>
      </c>
      <c r="AE14" s="65">
        <f>_xlfn.IFNA(VLOOKUP(CONCATENATE($AE$5,$B14,$C14),'ESP2'!$A$6:$O$129,14,FALSE),0)</f>
        <v>0</v>
      </c>
      <c r="AF14" s="65">
        <f>_xlfn.IFNA(VLOOKUP(CONCATENATE($AF$5,$B14,$C14),'BUN2'!$A$6:$N$134,14,FALSE),0)</f>
        <v>0</v>
      </c>
      <c r="AG14" s="65">
        <f>_xlfn.IFNA(VLOOKUP(CONCATENATE($AG$5,$B14,$C14),SC!$A$6:$N$135,14,FALSE),0)</f>
        <v>0</v>
      </c>
      <c r="AH14" s="65">
        <f>_xlfn.IFNA(VLOOKUP(CONCATENATE($AH$5,$B14,$C14),'OG3'!$A$6:$N$131,14,FALSE),0)</f>
        <v>0</v>
      </c>
      <c r="AI14" s="65">
        <f>_xlfn.IFNA(VLOOKUP(CONCATENATE($AI$5,$B14,$C14),'MR2'!$A$6:$N$131,14,FALSE),0)</f>
        <v>0</v>
      </c>
      <c r="AJ14" s="65">
        <f>_xlfn.IFNA(VLOOKUP(CONCATENATE($AJ$5,$B14,$C14),'BUS3'!$A$6:$N$135,14,FALSE),0)</f>
        <v>0</v>
      </c>
      <c r="AK14" s="65">
        <f>_xlfn.IFNA(VLOOKUP(CONCATENATE($AK$5,$B14,$C14),'ESP4'!$A$6:$N$135,14,FALSE),0)</f>
        <v>0</v>
      </c>
      <c r="AL14" s="66">
        <f>_xlfn.IFNA(VLOOKUP(CONCATENATE($AL$5,$B14,$C14),FEST!$A$6:$N$133,14,FALSE),0)</f>
        <v>0</v>
      </c>
      <c r="AM14" s="66">
        <f>_xlfn.IFNA(VLOOKUP(CONCATENATE($AM$5,$B14,$C14),'MR3'!$A$6:$N$133,14,FALSE),0)</f>
        <v>0</v>
      </c>
      <c r="AN14" s="66">
        <f>_xlfn.IFNA(VLOOKUP(CONCATENATE($AN$5,$B14,$C14),'BUS4'!$A$6:$N$133,14,FALSE),0)</f>
        <v>0</v>
      </c>
      <c r="AO14" s="66"/>
      <c r="AP14" s="66"/>
      <c r="AQ14" s="398"/>
      <c r="AR14" s="67"/>
      <c r="AS14" s="35"/>
    </row>
    <row r="15" spans="1:88" s="1" customFormat="1" x14ac:dyDescent="0.3">
      <c r="A15" s="830"/>
      <c r="B15" s="84" t="s">
        <v>392</v>
      </c>
      <c r="C15" s="85" t="s">
        <v>395</v>
      </c>
      <c r="D15" s="85"/>
      <c r="E15" s="85" t="s">
        <v>237</v>
      </c>
      <c r="F15" s="602">
        <v>45380</v>
      </c>
      <c r="G15" s="87">
        <v>11</v>
      </c>
      <c r="H15" s="146">
        <f t="shared" si="0"/>
        <v>0</v>
      </c>
      <c r="I15" s="65">
        <f t="shared" si="1"/>
        <v>0</v>
      </c>
      <c r="J15" s="669">
        <f t="shared" si="2"/>
        <v>14</v>
      </c>
      <c r="K15" s="65">
        <f>_xlfn.IFNA(VLOOKUP(CONCATENATE($K$5,$B15,$C15),'ESP1'!$A$6:$N$135,14,FALSE),0)</f>
        <v>0</v>
      </c>
      <c r="L15" s="65">
        <f>_xlfn.IFNA(VLOOKUP(CONCATENATE($L$5,$B15,$C15),'CAP1'!$A$6:$N$107,14,FALSE),0)</f>
        <v>0</v>
      </c>
      <c r="M15" s="65">
        <f>_xlfn.IFNA(VLOOKUP(CONCATENATE($M$5,$B15,$C15),WEST!$A$6:$N$107,14,FALSE),0)</f>
        <v>0</v>
      </c>
      <c r="N15" s="65">
        <f>_xlfn.IFNA(VLOOKUP(CONCATENATE($N$5,$B15,$C15),MUR!$A$6:$N$95,14,FALSE),0)</f>
        <v>0</v>
      </c>
      <c r="O15" s="65">
        <f>_xlfn.IFNA(VLOOKUP(CONCATENATE($O$5,$B15,$C15),'SER1'!$A$6:$N$131,14,FALSE),0)</f>
        <v>0</v>
      </c>
      <c r="P15" s="65">
        <f>_xlfn.IFNA(VLOOKUP(CONCATENATE($P$5,$B15,$C15),'BUS1'!$A$6:$N$110,14,FALSE),0)</f>
        <v>0</v>
      </c>
      <c r="Q15" s="65">
        <f>_xlfn.IFNA(VLOOKUP(CONCATENATE($Q$5,$B15,$C15),'OG1'!$A$6:$N$135,14,FALSE),0)</f>
        <v>0</v>
      </c>
      <c r="R15" s="65">
        <f>_xlfn.IFNA(VLOOKUP(CONCATENATE($RR$5,$B15,$C15),'DRY1'!$A$6:$N$133,14,FALSE),0)</f>
        <v>0</v>
      </c>
      <c r="S15" s="65">
        <f>_xlfn.IFNA(VLOOKUP(CONCATENATE($S$5,$B15,$C15),DARD!G17,FALSE),0)</f>
        <v>0</v>
      </c>
      <c r="T15" s="65">
        <f>_xlfn.IFNA(VLOOKUP(CONCATENATE($T$5,$B15,$C15),'HO1'!$A$6:$N$56,14,FALSE),0)</f>
        <v>0</v>
      </c>
      <c r="U15" s="65">
        <f>_xlfn.IFNA(VLOOKUP(CONCATENATE($U$5,$B15,$C15),VIR!$A$6:$N$135,14,FALSE),0)</f>
        <v>0</v>
      </c>
      <c r="V15" s="65">
        <f>_xlfn.IFNA(VLOOKUP(CONCATENATE($UW$5,$B15,$C15),'BUS2'!$A$8:$N$135,14,FALSE),0)</f>
        <v>0</v>
      </c>
      <c r="W15" s="65">
        <f>_xlfn.IFNA(VLOOKUP(CONCATENATE($W$5,$B15,$C15),BEV!$A$8:$N$135,14,FALSE),0)</f>
        <v>0</v>
      </c>
      <c r="X15" s="65">
        <f>_xlfn.IFNA(VLOOKUP(CONCATENATE($X$5,$B15,$C15),'OG2'!$A$6:$N$169,14,FALSE),0)</f>
        <v>0</v>
      </c>
      <c r="Y15" s="65">
        <f>_xlfn.IFNA(VLOOKUP(CONCATENATE($Y$5,$B15,$C15),'SER2'!$A$6:$N$133,14,FALSE),0)</f>
        <v>0</v>
      </c>
      <c r="Z15" s="65">
        <f>_xlfn.IFNA(VLOOKUP(CONCATENATE($Z$5,$B15,$C15),'DRY2'!$A$6:$N$133,14,FALSE),0)</f>
        <v>0</v>
      </c>
      <c r="AA15" s="65">
        <f>_xlfn.IFNA(VLOOKUP(CONCATENATE($AA$5,$B15,$C15),'BUN1'!$A$6:$N$124,14,FALSE),0)</f>
        <v>0</v>
      </c>
      <c r="AB15" s="66">
        <f>_xlfn.IFNA(VLOOKUP(CONCATENATE($AB$5,$B15,$C15),BAL!$A$6:$N$124,14,FALSE),0)</f>
        <v>0</v>
      </c>
      <c r="AC15" s="65">
        <f>_xlfn.IFNA(VLOOKUP(CONCATENATE($AC$5,$B15,$C15),'MR1'!$A$6:$N$135,14,FALSE),0)</f>
        <v>0</v>
      </c>
      <c r="AD15" s="65">
        <f>_xlfn.IFNA(VLOOKUP(CONCATENATE($AD$5,$B15,$C15),'CAP2'!$A$6:$O$129,14,FALSE),0)</f>
        <v>0</v>
      </c>
      <c r="AE15" s="65">
        <f>_xlfn.IFNA(VLOOKUP(CONCATENATE($AE$5,$B15,$C15),'ESP2'!$A$6:$O$129,14,FALSE),0)</f>
        <v>0</v>
      </c>
      <c r="AF15" s="65">
        <f>_xlfn.IFNA(VLOOKUP(CONCATENATE($AF$5,$B15,$C15),'BUN2'!$A$6:$N$134,14,FALSE),0)</f>
        <v>0</v>
      </c>
      <c r="AG15" s="65">
        <f>_xlfn.IFNA(VLOOKUP(CONCATENATE($AG$5,$B15,$C15),SC!$A$6:$N$135,14,FALSE),0)</f>
        <v>0</v>
      </c>
      <c r="AH15" s="65">
        <f>_xlfn.IFNA(VLOOKUP(CONCATENATE($AH$5,$B15,$C15),'OG3'!$A$6:$N$131,14,FALSE),0)</f>
        <v>0</v>
      </c>
      <c r="AI15" s="65">
        <f>_xlfn.IFNA(VLOOKUP(CONCATENATE($AI$5,$B15,$C15),'MR2'!$A$6:$N$131,14,FALSE),0)</f>
        <v>0</v>
      </c>
      <c r="AJ15" s="65">
        <f>_xlfn.IFNA(VLOOKUP(CONCATENATE($AJ$5,$B15,$C15),'BUS3'!$A$6:$N$135,14,FALSE),0)</f>
        <v>0</v>
      </c>
      <c r="AK15" s="65">
        <f>_xlfn.IFNA(VLOOKUP(CONCATENATE($AK$5,$B15,$C15),'ESP4'!$A$6:$N$135,14,FALSE),0)</f>
        <v>0</v>
      </c>
      <c r="AL15" s="66">
        <f>_xlfn.IFNA(VLOOKUP(CONCATENATE($AL$5,$B15,$C15),FEST!$A$6:$N$133,14,FALSE),0)</f>
        <v>0</v>
      </c>
      <c r="AM15" s="66">
        <f>_xlfn.IFNA(VLOOKUP(CONCATENATE($AM$5,$B15,$C15),'MR3'!$A$6:$N$133,14,FALSE),0)</f>
        <v>0</v>
      </c>
      <c r="AN15" s="66">
        <f>_xlfn.IFNA(VLOOKUP(CONCATENATE($AN$5,$B15,$C15),'BUS4'!$A$6:$N$133,14,FALSE),0)</f>
        <v>0</v>
      </c>
      <c r="AO15" s="66"/>
      <c r="AP15" s="66"/>
      <c r="AQ15" s="398"/>
      <c r="AR15" s="67"/>
      <c r="AS15" s="35"/>
    </row>
    <row r="16" spans="1:88" s="1" customFormat="1" x14ac:dyDescent="0.3">
      <c r="A16" s="830"/>
      <c r="B16" s="84" t="s">
        <v>393</v>
      </c>
      <c r="C16" s="85" t="s">
        <v>396</v>
      </c>
      <c r="D16" s="85"/>
      <c r="E16" s="85" t="s">
        <v>286</v>
      </c>
      <c r="F16" s="602">
        <v>45380</v>
      </c>
      <c r="G16" s="87">
        <v>11</v>
      </c>
      <c r="H16" s="146">
        <f t="shared" si="0"/>
        <v>0</v>
      </c>
      <c r="I16" s="65">
        <f t="shared" si="1"/>
        <v>0</v>
      </c>
      <c r="J16" s="669">
        <f t="shared" si="2"/>
        <v>14</v>
      </c>
      <c r="K16" s="65">
        <f>_xlfn.IFNA(VLOOKUP(CONCATENATE($K$5,$B16,$C16),'ESP1'!$A$6:$N$135,14,FALSE),0)</f>
        <v>0</v>
      </c>
      <c r="L16" s="65">
        <f>_xlfn.IFNA(VLOOKUP(CONCATENATE($L$5,$B16,$C16),'CAP1'!$A$6:$N$107,14,FALSE),0)</f>
        <v>0</v>
      </c>
      <c r="M16" s="65">
        <f>_xlfn.IFNA(VLOOKUP(CONCATENATE($M$5,$B16,$C16),WEST!$A$6:$N$107,14,FALSE),0)</f>
        <v>0</v>
      </c>
      <c r="N16" s="65">
        <f>_xlfn.IFNA(VLOOKUP(CONCATENATE($N$5,$B16,$C16),MUR!$A$6:$N$95,14,FALSE),0)</f>
        <v>0</v>
      </c>
      <c r="O16" s="65">
        <f>_xlfn.IFNA(VLOOKUP(CONCATENATE($O$5,$B16,$C16),'SER1'!$A$6:$N$131,14,FALSE),0)</f>
        <v>0</v>
      </c>
      <c r="P16" s="65">
        <f>_xlfn.IFNA(VLOOKUP(CONCATENATE($P$5,$B16,$C16),'BUS1'!$A$6:$N$110,14,FALSE),0)</f>
        <v>0</v>
      </c>
      <c r="Q16" s="65">
        <f>_xlfn.IFNA(VLOOKUP(CONCATENATE($Q$5,$B16,$C16),'OG1'!$A$6:$N$135,14,FALSE),0)</f>
        <v>0</v>
      </c>
      <c r="R16" s="65">
        <f>_xlfn.IFNA(VLOOKUP(CONCATENATE($RR$5,$B16,$C16),'DRY1'!$A$6:$N$133,14,FALSE),0)</f>
        <v>0</v>
      </c>
      <c r="S16" s="65">
        <f>_xlfn.IFNA(VLOOKUP(CONCATENATE($S$5,$B16,$C16),DARD!G18,FALSE),0)</f>
        <v>0</v>
      </c>
      <c r="T16" s="65">
        <f>_xlfn.IFNA(VLOOKUP(CONCATENATE($T$5,$B16,$C16),'HO1'!$A$6:$N$56,14,FALSE),0)</f>
        <v>0</v>
      </c>
      <c r="U16" s="65">
        <f>_xlfn.IFNA(VLOOKUP(CONCATENATE($U$5,$B16,$C16),VIR!$A$6:$N$135,14,FALSE),0)</f>
        <v>0</v>
      </c>
      <c r="V16" s="65">
        <f>_xlfn.IFNA(VLOOKUP(CONCATENATE($UW$5,$B16,$C16),'BUS2'!$A$8:$N$135,14,FALSE),0)</f>
        <v>0</v>
      </c>
      <c r="W16" s="65">
        <f>_xlfn.IFNA(VLOOKUP(CONCATENATE($W$5,$B16,$C16),BEV!$A$8:$N$135,14,FALSE),0)</f>
        <v>0</v>
      </c>
      <c r="X16" s="65">
        <f>_xlfn.IFNA(VLOOKUP(CONCATENATE($X$5,$B16,$C16),'OG2'!$A$6:$N$169,14,FALSE),0)</f>
        <v>0</v>
      </c>
      <c r="Y16" s="65">
        <f>_xlfn.IFNA(VLOOKUP(CONCATENATE($Y$5,$B16,$C16),'SER2'!$A$6:$N$133,14,FALSE),0)</f>
        <v>0</v>
      </c>
      <c r="Z16" s="65">
        <f>_xlfn.IFNA(VLOOKUP(CONCATENATE($Z$5,$B16,$C16),'DRY2'!$A$6:$N$133,14,FALSE),0)</f>
        <v>0</v>
      </c>
      <c r="AA16" s="65">
        <f>_xlfn.IFNA(VLOOKUP(CONCATENATE($AA$5,$B16,$C16),'BUN1'!$A$6:$N$124,14,FALSE),0)</f>
        <v>0</v>
      </c>
      <c r="AB16" s="66">
        <f>_xlfn.IFNA(VLOOKUP(CONCATENATE($AB$5,$B16,$C16),BAL!$A$6:$N$124,14,FALSE),0)</f>
        <v>0</v>
      </c>
      <c r="AC16" s="65">
        <f>_xlfn.IFNA(VLOOKUP(CONCATENATE($AC$5,$B16,$C16),'MR1'!$A$6:$N$135,14,FALSE),0)</f>
        <v>0</v>
      </c>
      <c r="AD16" s="65">
        <f>_xlfn.IFNA(VLOOKUP(CONCATENATE($AD$5,$B16,$C16),'CAP2'!$A$6:$O$129,14,FALSE),0)</f>
        <v>0</v>
      </c>
      <c r="AE16" s="65">
        <f>_xlfn.IFNA(VLOOKUP(CONCATENATE($AE$5,$B16,$C16),'ESP2'!$A$6:$O$129,14,FALSE),0)</f>
        <v>0</v>
      </c>
      <c r="AF16" s="65">
        <f>_xlfn.IFNA(VLOOKUP(CONCATENATE($AF$5,$B16,$C16),'BUN2'!$A$6:$N$134,14,FALSE),0)</f>
        <v>0</v>
      </c>
      <c r="AG16" s="65">
        <f>_xlfn.IFNA(VLOOKUP(CONCATENATE($AG$5,$B16,$C16),SC!$A$6:$N$135,14,FALSE),0)</f>
        <v>0</v>
      </c>
      <c r="AH16" s="65">
        <f>_xlfn.IFNA(VLOOKUP(CONCATENATE($AH$5,$B16,$C16),'OG3'!$A$6:$N$131,14,FALSE),0)</f>
        <v>0</v>
      </c>
      <c r="AI16" s="65">
        <f>_xlfn.IFNA(VLOOKUP(CONCATENATE($AI$5,$B16,$C16),'MR2'!$A$6:$N$131,14,FALSE),0)</f>
        <v>0</v>
      </c>
      <c r="AJ16" s="65">
        <f>_xlfn.IFNA(VLOOKUP(CONCATENATE($AJ$5,$B16,$C16),'BUS3'!$A$6:$N$135,14,FALSE),0)</f>
        <v>0</v>
      </c>
      <c r="AK16" s="65">
        <f>_xlfn.IFNA(VLOOKUP(CONCATENATE($AK$5,$B16,$C16),'ESP4'!$A$6:$N$135,14,FALSE),0)</f>
        <v>0</v>
      </c>
      <c r="AL16" s="66">
        <f>_xlfn.IFNA(VLOOKUP(CONCATENATE($AL$5,$B16,$C16),FEST!$A$6:$N$133,14,FALSE),0)</f>
        <v>0</v>
      </c>
      <c r="AM16" s="66">
        <f>_xlfn.IFNA(VLOOKUP(CONCATENATE($AM$5,$B16,$C16),'MR3'!$A$6:$N$133,14,FALSE),0)</f>
        <v>0</v>
      </c>
      <c r="AN16" s="66">
        <f>_xlfn.IFNA(VLOOKUP(CONCATENATE($AN$5,$B16,$C16),'BUS4'!$A$6:$N$133,14,FALSE),0)</f>
        <v>0</v>
      </c>
      <c r="AO16" s="66"/>
      <c r="AP16" s="66"/>
      <c r="AQ16" s="398"/>
      <c r="AR16" s="67"/>
      <c r="AS16" s="35"/>
    </row>
    <row r="17" spans="1:45" s="1" customFormat="1" x14ac:dyDescent="0.3">
      <c r="A17" s="830"/>
      <c r="B17" s="84" t="s">
        <v>393</v>
      </c>
      <c r="C17" s="85" t="s">
        <v>397</v>
      </c>
      <c r="D17" s="85"/>
      <c r="E17" s="85" t="s">
        <v>286</v>
      </c>
      <c r="F17" s="86">
        <v>45380</v>
      </c>
      <c r="G17" s="87">
        <v>11</v>
      </c>
      <c r="H17" s="146">
        <f t="shared" si="0"/>
        <v>1</v>
      </c>
      <c r="I17" s="65">
        <f t="shared" si="1"/>
        <v>5</v>
      </c>
      <c r="J17" s="669">
        <f t="shared" si="2"/>
        <v>12</v>
      </c>
      <c r="K17" s="65">
        <f>_xlfn.IFNA(VLOOKUP(CONCATENATE($K$5,$B17,$C17),'ESP1'!$A$6:$N$135,14,FALSE),0)</f>
        <v>0</v>
      </c>
      <c r="L17" s="65">
        <f>_xlfn.IFNA(VLOOKUP(CONCATENATE($L$5,$B17,$C17),'CAP1'!$A$6:$N$107,14,FALSE),0)</f>
        <v>5</v>
      </c>
      <c r="M17" s="65">
        <f>_xlfn.IFNA(VLOOKUP(CONCATENATE($M$5,$B17,$C17),WEST!$A$6:$N$107,14,FALSE),0)</f>
        <v>0</v>
      </c>
      <c r="N17" s="65">
        <f>_xlfn.IFNA(VLOOKUP(CONCATENATE($N$5,$B17,$C17),MUR!$A$6:$N$95,14,FALSE),0)</f>
        <v>0</v>
      </c>
      <c r="O17" s="65">
        <f>_xlfn.IFNA(VLOOKUP(CONCATENATE($O$5,$B17,$C17),'SER1'!$A$6:$N$131,14,FALSE),0)</f>
        <v>0</v>
      </c>
      <c r="P17" s="65">
        <f>_xlfn.IFNA(VLOOKUP(CONCATENATE($P$5,$B17,$C17),'BUS1'!$A$6:$N$110,14,FALSE),0)</f>
        <v>0</v>
      </c>
      <c r="Q17" s="65">
        <f>_xlfn.IFNA(VLOOKUP(CONCATENATE($Q$5,$B17,$C17),'OG1'!$A$6:$N$135,14,FALSE),0)</f>
        <v>0</v>
      </c>
      <c r="R17" s="65">
        <f>_xlfn.IFNA(VLOOKUP(CONCATENATE($RR$5,$B17,$C17),'DRY1'!$A$6:$N$133,14,FALSE),0)</f>
        <v>0</v>
      </c>
      <c r="S17" s="65">
        <f>_xlfn.IFNA(VLOOKUP(CONCATENATE($S$5,$B17,$C17),DARD!G19,FALSE),0)</f>
        <v>0</v>
      </c>
      <c r="T17" s="65">
        <f>_xlfn.IFNA(VLOOKUP(CONCATENATE($T$5,$B17,$C17),'HO1'!$A$6:$N$56,14,FALSE),0)</f>
        <v>0</v>
      </c>
      <c r="U17" s="65">
        <f>_xlfn.IFNA(VLOOKUP(CONCATENATE($U$5,$B17,$C17),VIR!$A$6:$N$135,14,FALSE),0)</f>
        <v>0</v>
      </c>
      <c r="V17" s="65">
        <f>_xlfn.IFNA(VLOOKUP(CONCATENATE($UW$5,$B17,$C17),'BUS2'!$A$8:$N$135,14,FALSE),0)</f>
        <v>0</v>
      </c>
      <c r="W17" s="65">
        <f>_xlfn.IFNA(VLOOKUP(CONCATENATE($W$5,$B17,$C17),BEV!$A$8:$N$135,14,FALSE),0)</f>
        <v>0</v>
      </c>
      <c r="X17" s="65">
        <f>_xlfn.IFNA(VLOOKUP(CONCATENATE($X$5,$B17,$C17),'OG2'!$A$6:$N$169,14,FALSE),0)</f>
        <v>0</v>
      </c>
      <c r="Y17" s="65">
        <f>_xlfn.IFNA(VLOOKUP(CONCATENATE($Y$5,$B17,$C17),'SER2'!$A$6:$N$133,14,FALSE),0)</f>
        <v>0</v>
      </c>
      <c r="Z17" s="65">
        <f>_xlfn.IFNA(VLOOKUP(CONCATENATE($Z$5,$B17,$C17),'DRY2'!$A$6:$N$133,14,FALSE),0)</f>
        <v>0</v>
      </c>
      <c r="AA17" s="65">
        <f>_xlfn.IFNA(VLOOKUP(CONCATENATE($AA$5,$B17,$C17),'BUN1'!$A$6:$N$124,14,FALSE),0)</f>
        <v>0</v>
      </c>
      <c r="AB17" s="66">
        <f>_xlfn.IFNA(VLOOKUP(CONCATENATE($AB$5,$B17,$C17),BAL!$A$6:$N$124,14,FALSE),0)</f>
        <v>0</v>
      </c>
      <c r="AC17" s="65">
        <f>_xlfn.IFNA(VLOOKUP(CONCATENATE($AC$5,$B17,$C17),'MR1'!$A$6:$N$135,14,FALSE),0)</f>
        <v>0</v>
      </c>
      <c r="AD17" s="65">
        <f>_xlfn.IFNA(VLOOKUP(CONCATENATE($AD$5,$B17,$C17),'CAP2'!$A$6:$O$129,14,FALSE),0)</f>
        <v>0</v>
      </c>
      <c r="AE17" s="65">
        <f>_xlfn.IFNA(VLOOKUP(CONCATENATE($AE$5,$B17,$C17),'ESP2'!$A$6:$O$129,14,FALSE),0)</f>
        <v>0</v>
      </c>
      <c r="AF17" s="65">
        <f>_xlfn.IFNA(VLOOKUP(CONCATENATE($AF$5,$B17,$C17),'BUN2'!$A$6:$N$134,14,FALSE),0)</f>
        <v>0</v>
      </c>
      <c r="AG17" s="65">
        <f>_xlfn.IFNA(VLOOKUP(CONCATENATE($AG$5,$B17,$C17),SC!$A$6:$N$135,14,FALSE),0)</f>
        <v>0</v>
      </c>
      <c r="AH17" s="65">
        <f>_xlfn.IFNA(VLOOKUP(CONCATENATE($AH$5,$B17,$C17),'OG3'!$A$6:$N$131,14,FALSE),0)</f>
        <v>0</v>
      </c>
      <c r="AI17" s="65">
        <f>_xlfn.IFNA(VLOOKUP(CONCATENATE($AI$5,$B17,$C17),'MR2'!$A$6:$N$131,14,FALSE),0)</f>
        <v>0</v>
      </c>
      <c r="AJ17" s="65">
        <f>_xlfn.IFNA(VLOOKUP(CONCATENATE($AJ$5,$B17,$C17),'BUS3'!$A$6:$N$135,14,FALSE),0)</f>
        <v>0</v>
      </c>
      <c r="AK17" s="65">
        <f>_xlfn.IFNA(VLOOKUP(CONCATENATE($AK$5,$B17,$C17),'ESP4'!$A$6:$N$135,14,FALSE),0)</f>
        <v>0</v>
      </c>
      <c r="AL17" s="66">
        <f>_xlfn.IFNA(VLOOKUP(CONCATENATE($AL$5,$B17,$C17),FEST!$A$6:$N$133,14,FALSE),0)</f>
        <v>0</v>
      </c>
      <c r="AM17" s="66">
        <f>_xlfn.IFNA(VLOOKUP(CONCATENATE($AM$5,$B17,$C17),'MR3'!$A$6:$N$133,14,FALSE),0)</f>
        <v>0</v>
      </c>
      <c r="AN17" s="66">
        <f>_xlfn.IFNA(VLOOKUP(CONCATENATE($AN$5,$B17,$C17),'BUS4'!$A$6:$N$133,14,FALSE),0)</f>
        <v>0</v>
      </c>
      <c r="AO17" s="66"/>
      <c r="AP17" s="66"/>
      <c r="AQ17" s="398"/>
      <c r="AR17" s="67"/>
      <c r="AS17" s="63"/>
    </row>
    <row r="18" spans="1:45" x14ac:dyDescent="0.3">
      <c r="A18" s="830"/>
      <c r="B18" s="84" t="s">
        <v>364</v>
      </c>
      <c r="C18" s="85" t="s">
        <v>398</v>
      </c>
      <c r="D18" s="85"/>
      <c r="E18" s="85" t="s">
        <v>223</v>
      </c>
      <c r="F18" s="86">
        <v>45384</v>
      </c>
      <c r="G18" s="87">
        <v>11</v>
      </c>
      <c r="H18" s="146">
        <f t="shared" si="0"/>
        <v>2</v>
      </c>
      <c r="I18" s="65">
        <f t="shared" si="1"/>
        <v>14</v>
      </c>
      <c r="J18" s="669">
        <f t="shared" si="2"/>
        <v>6</v>
      </c>
      <c r="K18" s="65">
        <f>_xlfn.IFNA(VLOOKUP(CONCATENATE($K$5,$B18,$C18),'ESP1'!$A$6:$N$135,14,FALSE),0)</f>
        <v>0</v>
      </c>
      <c r="L18" s="65">
        <f>_xlfn.IFNA(VLOOKUP(CONCATENATE($L$5,$B18,$C18),'CAP1'!$A$6:$N$107,14,FALSE),0)</f>
        <v>0</v>
      </c>
      <c r="M18" s="65">
        <f>_xlfn.IFNA(VLOOKUP(CONCATENATE($M$5,$B18,$C18),WEST!$A$6:$N$107,14,FALSE),0)</f>
        <v>0</v>
      </c>
      <c r="N18" s="65">
        <f>_xlfn.IFNA(VLOOKUP(CONCATENATE($N$5,$B18,$C18),MUR!$A$6:$N$95,14,FALSE),0)</f>
        <v>0</v>
      </c>
      <c r="O18" s="65">
        <f>_xlfn.IFNA(VLOOKUP(CONCATENATE($O$5,$B18,$C18),'SER1'!$A$6:$N$131,14,FALSE),0)</f>
        <v>0</v>
      </c>
      <c r="P18" s="65">
        <f>_xlfn.IFNA(VLOOKUP(CONCATENATE($P$5,$B18,$C18),'BUS1'!$A$6:$N$110,14,FALSE),0)</f>
        <v>0</v>
      </c>
      <c r="Q18" s="65">
        <f>_xlfn.IFNA(VLOOKUP(CONCATENATE($Q$5,$B18,$C18),'OG1'!$A$6:$N$135,14,FALSE),0)</f>
        <v>0</v>
      </c>
      <c r="R18" s="65">
        <f>_xlfn.IFNA(VLOOKUP(CONCATENATE($RR$5,$B18,$C18),'DRY1'!$A$6:$N$133,14,FALSE),0)</f>
        <v>0</v>
      </c>
      <c r="S18" s="65">
        <f>_xlfn.IFNA(VLOOKUP(CONCATENATE($S$5,$B18,$C18),DARD!G20,FALSE),0)</f>
        <v>0</v>
      </c>
      <c r="T18" s="65">
        <f>_xlfn.IFNA(VLOOKUP(CONCATENATE($T$5,$B18,$C18),'HO1'!$A$6:$N$56,14,FALSE),0)</f>
        <v>0</v>
      </c>
      <c r="U18" s="65">
        <f>_xlfn.IFNA(VLOOKUP(CONCATENATE($U$5,$B18,$C18),VIR!$A$6:$N$135,14,FALSE),0)</f>
        <v>0</v>
      </c>
      <c r="V18" s="65">
        <f>_xlfn.IFNA(VLOOKUP(CONCATENATE($UW$5,$B18,$C18),'BUS2'!$A$8:$N$135,14,FALSE),0)</f>
        <v>0</v>
      </c>
      <c r="W18" s="65">
        <f>_xlfn.IFNA(VLOOKUP(CONCATENATE($W$5,$B18,$C18),BEV!$A$8:$N$135,14,FALSE),0)</f>
        <v>0</v>
      </c>
      <c r="X18" s="65">
        <f>_xlfn.IFNA(VLOOKUP(CONCATENATE($X$5,$B18,$C18),'OG2'!$A$6:$N$169,14,FALSE),0)</f>
        <v>0</v>
      </c>
      <c r="Y18" s="65">
        <f>_xlfn.IFNA(VLOOKUP(CONCATENATE($Y$5,$B18,$C18),'SER2'!$A$6:$N$133,14,FALSE),0)</f>
        <v>0</v>
      </c>
      <c r="Z18" s="65">
        <f>_xlfn.IFNA(VLOOKUP(CONCATENATE($Z$5,$B18,$C18),'DRY2'!$A$6:$N$133,14,FALSE),0)</f>
        <v>0</v>
      </c>
      <c r="AA18" s="65">
        <f>_xlfn.IFNA(VLOOKUP(CONCATENATE($AA$5,$B18,$C18),'BUN1'!$A$6:$N$124,14,FALSE),0)</f>
        <v>0</v>
      </c>
      <c r="AB18" s="66">
        <f>_xlfn.IFNA(VLOOKUP(CONCATENATE($AB$5,$B18,$C18),BAL!$A$6:$N$124,14,FALSE),0)</f>
        <v>0</v>
      </c>
      <c r="AC18" s="65">
        <f>_xlfn.IFNA(VLOOKUP(CONCATENATE($AC$5,$B18,$C18),'MR1'!$A$6:$N$135,14,FALSE),0)</f>
        <v>0</v>
      </c>
      <c r="AD18" s="65">
        <f>_xlfn.IFNA(VLOOKUP(CONCATENATE($AD$5,$B18,$C18),'CAP2'!$A$6:$O$129,14,FALSE),0)</f>
        <v>7</v>
      </c>
      <c r="AE18" s="65">
        <f>_xlfn.IFNA(VLOOKUP(CONCATENATE($AE$5,$B18,$C18),'ESP2'!$A$6:$O$129,14,FALSE),0)</f>
        <v>0</v>
      </c>
      <c r="AF18" s="65">
        <f>_xlfn.IFNA(VLOOKUP(CONCATENATE($AF$5,$B18,$C18),'BUN2'!$A$6:$N$134,14,FALSE),0)</f>
        <v>7</v>
      </c>
      <c r="AG18" s="65">
        <f>_xlfn.IFNA(VLOOKUP(CONCATENATE($AG$5,$B18,$C18),SC!$A$6:$N$135,14,FALSE),0)</f>
        <v>0</v>
      </c>
      <c r="AH18" s="65">
        <f>_xlfn.IFNA(VLOOKUP(CONCATENATE($AH$5,$B18,$C18),'OG3'!$A$6:$N$131,14,FALSE),0)</f>
        <v>0</v>
      </c>
      <c r="AI18" s="65">
        <f>_xlfn.IFNA(VLOOKUP(CONCATENATE($AI$5,$B18,$C18),'MR2'!$A$6:$N$131,14,FALSE),0)</f>
        <v>0</v>
      </c>
      <c r="AJ18" s="65">
        <f>_xlfn.IFNA(VLOOKUP(CONCATENATE($AJ$5,$B18,$C18),'BUS3'!$A$6:$N$135,14,FALSE),0)</f>
        <v>0</v>
      </c>
      <c r="AK18" s="65">
        <f>_xlfn.IFNA(VLOOKUP(CONCATENATE($AK$5,$B18,$C18),'ESP4'!$A$6:$N$135,14,FALSE),0)</f>
        <v>0</v>
      </c>
      <c r="AL18" s="66">
        <f>_xlfn.IFNA(VLOOKUP(CONCATENATE($AL$5,$B18,$C18),FEST!$A$6:$N$133,14,FALSE),0)</f>
        <v>0</v>
      </c>
      <c r="AM18" s="66">
        <f>_xlfn.IFNA(VLOOKUP(CONCATENATE($AM$5,$B18,$C18),'MR3'!$A$6:$N$133,14,FALSE),0)</f>
        <v>0</v>
      </c>
      <c r="AN18" s="66">
        <f>_xlfn.IFNA(VLOOKUP(CONCATENATE($AN$5,$B18,$C18),'BUS4'!$A$6:$N$133,14,FALSE),0)</f>
        <v>0</v>
      </c>
      <c r="AO18" s="66"/>
      <c r="AP18" s="66"/>
      <c r="AQ18" s="398"/>
      <c r="AR18" s="67"/>
      <c r="AS18" s="63"/>
    </row>
    <row r="19" spans="1:45" s="1" customFormat="1" x14ac:dyDescent="0.3">
      <c r="A19" s="830"/>
      <c r="B19" s="84" t="s">
        <v>274</v>
      </c>
      <c r="C19" s="85" t="s">
        <v>275</v>
      </c>
      <c r="D19" s="85"/>
      <c r="E19" s="85" t="s">
        <v>238</v>
      </c>
      <c r="F19" s="86">
        <v>45399</v>
      </c>
      <c r="G19" s="87">
        <v>9</v>
      </c>
      <c r="H19" s="146">
        <f t="shared" si="0"/>
        <v>0</v>
      </c>
      <c r="I19" s="65">
        <f t="shared" si="1"/>
        <v>0</v>
      </c>
      <c r="J19" s="669">
        <f t="shared" si="2"/>
        <v>14</v>
      </c>
      <c r="K19" s="65">
        <f>_xlfn.IFNA(VLOOKUP(CONCATENATE($K$5,$B19,$C19),'ESP1'!$A$6:$N$135,14,FALSE),0)</f>
        <v>0</v>
      </c>
      <c r="L19" s="65">
        <f>_xlfn.IFNA(VLOOKUP(CONCATENATE($L$5,$B19,$C19),'CAP1'!$A$6:$N$107,14,FALSE),0)</f>
        <v>0</v>
      </c>
      <c r="M19" s="65">
        <f>_xlfn.IFNA(VLOOKUP(CONCATENATE($M$5,$B19,$C19),WEST!$A$6:$N$107,14,FALSE),0)</f>
        <v>0</v>
      </c>
      <c r="N19" s="65">
        <f>_xlfn.IFNA(VLOOKUP(CONCATENATE($N$5,$B19,$C19),MUR!$A$6:$N$95,14,FALSE),0)</f>
        <v>0</v>
      </c>
      <c r="O19" s="65">
        <f>_xlfn.IFNA(VLOOKUP(CONCATENATE($O$5,$B19,$C19),'SER1'!$A$6:$N$131,14,FALSE),0)</f>
        <v>0</v>
      </c>
      <c r="P19" s="65">
        <f>_xlfn.IFNA(VLOOKUP(CONCATENATE($P$5,$B19,$C19),'BUS1'!$A$6:$N$110,14,FALSE),0)</f>
        <v>0</v>
      </c>
      <c r="Q19" s="65">
        <f>_xlfn.IFNA(VLOOKUP(CONCATENATE($Q$5,$B19,$C19),'OG1'!$A$6:$N$135,14,FALSE),0)</f>
        <v>0</v>
      </c>
      <c r="R19" s="65">
        <f>_xlfn.IFNA(VLOOKUP(CONCATENATE($RR$5,$B19,$C19),'DRY1'!$A$6:$N$133,14,FALSE),0)</f>
        <v>0</v>
      </c>
      <c r="S19" s="65">
        <f>_xlfn.IFNA(VLOOKUP(CONCATENATE($S$5,$B19,$C19),DARD!G21,FALSE),0)</f>
        <v>0</v>
      </c>
      <c r="T19" s="65">
        <f>_xlfn.IFNA(VLOOKUP(CONCATENATE($T$5,$B19,$C19),'HO1'!$A$6:$N$56,14,FALSE),0)</f>
        <v>0</v>
      </c>
      <c r="U19" s="65">
        <f>_xlfn.IFNA(VLOOKUP(CONCATENATE($U$5,$B19,$C19),VIR!$A$6:$N$135,14,FALSE),0)</f>
        <v>0</v>
      </c>
      <c r="V19" s="65">
        <f>_xlfn.IFNA(VLOOKUP(CONCATENATE($UW$5,$B19,$C19),'BUS2'!$A$8:$N$135,14,FALSE),0)</f>
        <v>0</v>
      </c>
      <c r="W19" s="65">
        <f>_xlfn.IFNA(VLOOKUP(CONCATENATE($W$5,$B19,$C19),BEV!$A$8:$N$135,14,FALSE),0)</f>
        <v>0</v>
      </c>
      <c r="X19" s="65">
        <f>_xlfn.IFNA(VLOOKUP(CONCATENATE($X$5,$B19,$C19),'OG2'!$A$6:$N$169,14,FALSE),0)</f>
        <v>0</v>
      </c>
      <c r="Y19" s="65">
        <f>_xlfn.IFNA(VLOOKUP(CONCATENATE($Y$5,$B19,$C19),'SER2'!$A$6:$N$133,14,FALSE),0)</f>
        <v>0</v>
      </c>
      <c r="Z19" s="65">
        <f>_xlfn.IFNA(VLOOKUP(CONCATENATE($Z$5,$B19,$C19),'DRY2'!$A$6:$N$133,14,FALSE),0)</f>
        <v>0</v>
      </c>
      <c r="AA19" s="65">
        <f>_xlfn.IFNA(VLOOKUP(CONCATENATE($AA$5,$B19,$C19),'BUN1'!$A$6:$N$124,14,FALSE),0)</f>
        <v>0</v>
      </c>
      <c r="AB19" s="66">
        <f>_xlfn.IFNA(VLOOKUP(CONCATENATE($AB$5,$B19,$C19),BAL!$A$6:$N$124,14,FALSE),0)</f>
        <v>0</v>
      </c>
      <c r="AC19" s="65">
        <f>_xlfn.IFNA(VLOOKUP(CONCATENATE($AC$5,$B19,$C19),'MR1'!$A$6:$N$135,14,FALSE),0)</f>
        <v>0</v>
      </c>
      <c r="AD19" s="65">
        <f>_xlfn.IFNA(VLOOKUP(CONCATENATE($AD$5,$B19,$C19),'CAP2'!$A$6:$O$129,14,FALSE),0)</f>
        <v>0</v>
      </c>
      <c r="AE19" s="65">
        <f>_xlfn.IFNA(VLOOKUP(CONCATENATE($AE$5,$B19,$C19),'ESP2'!$A$6:$O$129,14,FALSE),0)</f>
        <v>0</v>
      </c>
      <c r="AF19" s="65">
        <f>_xlfn.IFNA(VLOOKUP(CONCATENATE($AF$5,$B19,$C19),'BUN2'!$A$6:$N$134,14,FALSE),0)</f>
        <v>0</v>
      </c>
      <c r="AG19" s="65">
        <f>_xlfn.IFNA(VLOOKUP(CONCATENATE($AG$5,$B19,$C19),SC!$A$6:$N$135,14,FALSE),0)</f>
        <v>0</v>
      </c>
      <c r="AH19" s="65">
        <f>_xlfn.IFNA(VLOOKUP(CONCATENATE($AH$5,$B19,$C19),'OG3'!$A$6:$N$131,14,FALSE),0)</f>
        <v>0</v>
      </c>
      <c r="AI19" s="65">
        <f>_xlfn.IFNA(VLOOKUP(CONCATENATE($AI$5,$B19,$C19),'MR2'!$A$6:$N$131,14,FALSE),0)</f>
        <v>0</v>
      </c>
      <c r="AJ19" s="65">
        <f>_xlfn.IFNA(VLOOKUP(CONCATENATE($AJ$5,$B19,$C19),'BUS3'!$A$6:$N$135,14,FALSE),0)</f>
        <v>0</v>
      </c>
      <c r="AK19" s="65">
        <f>_xlfn.IFNA(VLOOKUP(CONCATENATE($AK$5,$B19,$C19),'ESP4'!$A$6:$N$135,14,FALSE),0)</f>
        <v>0</v>
      </c>
      <c r="AL19" s="66">
        <f>_xlfn.IFNA(VLOOKUP(CONCATENATE($AL$5,$B19,$C19),FEST!$A$6:$N$133,14,FALSE),0)</f>
        <v>0</v>
      </c>
      <c r="AM19" s="66">
        <f>_xlfn.IFNA(VLOOKUP(CONCATENATE($AM$5,$B19,$C19),'MR3'!$A$6:$N$133,14,FALSE),0)</f>
        <v>0</v>
      </c>
      <c r="AN19" s="66">
        <f>_xlfn.IFNA(VLOOKUP(CONCATENATE($AN$5,$B19,$C19),'BUS4'!$A$6:$N$133,14,FALSE),0)</f>
        <v>0</v>
      </c>
      <c r="AO19" s="66"/>
      <c r="AP19" s="66"/>
      <c r="AQ19" s="398"/>
      <c r="AR19" s="67"/>
      <c r="AS19" s="35"/>
    </row>
    <row r="20" spans="1:45" s="1" customFormat="1" x14ac:dyDescent="0.3">
      <c r="A20" s="830"/>
      <c r="B20" s="84" t="s">
        <v>365</v>
      </c>
      <c r="C20" s="85" t="s">
        <v>366</v>
      </c>
      <c r="D20" s="85" t="s">
        <v>367</v>
      </c>
      <c r="E20" s="85" t="s">
        <v>370</v>
      </c>
      <c r="F20" s="86">
        <v>45404</v>
      </c>
      <c r="G20" s="87">
        <v>10</v>
      </c>
      <c r="H20" s="146">
        <f t="shared" si="0"/>
        <v>0</v>
      </c>
      <c r="I20" s="65">
        <f t="shared" si="1"/>
        <v>0</v>
      </c>
      <c r="J20" s="669">
        <f t="shared" si="2"/>
        <v>14</v>
      </c>
      <c r="K20" s="65">
        <f>_xlfn.IFNA(VLOOKUP(CONCATENATE($K$5,$B20,$C20),'ESP1'!$A$6:$N$135,14,FALSE),0)</f>
        <v>0</v>
      </c>
      <c r="L20" s="65">
        <f>_xlfn.IFNA(VLOOKUP(CONCATENATE($L$5,$B20,$C20),'CAP1'!$A$6:$N$107,14,FALSE),0)</f>
        <v>0</v>
      </c>
      <c r="M20" s="65">
        <f>_xlfn.IFNA(VLOOKUP(CONCATENATE($M$5,$B20,$C20),WEST!$A$6:$N$107,14,FALSE),0)</f>
        <v>0</v>
      </c>
      <c r="N20" s="65">
        <f>_xlfn.IFNA(VLOOKUP(CONCATENATE($N$5,$B20,$C20),MUR!$A$6:$N$95,14,FALSE),0)</f>
        <v>0</v>
      </c>
      <c r="O20" s="65">
        <f>_xlfn.IFNA(VLOOKUP(CONCATENATE($O$5,$B20,$C20),'SER1'!$A$6:$N$131,14,FALSE),0)</f>
        <v>0</v>
      </c>
      <c r="P20" s="65">
        <f>_xlfn.IFNA(VLOOKUP(CONCATENATE($P$5,$B20,$C20),'BUS1'!$A$6:$N$110,14,FALSE),0)</f>
        <v>0</v>
      </c>
      <c r="Q20" s="65">
        <f>_xlfn.IFNA(VLOOKUP(CONCATENATE($Q$5,$B20,$C20),'OG1'!$A$6:$N$135,14,FALSE),0)</f>
        <v>0</v>
      </c>
      <c r="R20" s="65">
        <f>_xlfn.IFNA(VLOOKUP(CONCATENATE($RR$5,$B20,$C20),'DRY1'!$A$6:$N$133,14,FALSE),0)</f>
        <v>0</v>
      </c>
      <c r="S20" s="65">
        <f>_xlfn.IFNA(VLOOKUP(CONCATENATE($S$5,$B20,$C20),DARD!G22,FALSE),0)</f>
        <v>0</v>
      </c>
      <c r="T20" s="65">
        <f>_xlfn.IFNA(VLOOKUP(CONCATENATE($T$5,$B20,$C20),'HO1'!$A$6:$N$56,14,FALSE),0)</f>
        <v>0</v>
      </c>
      <c r="U20" s="65">
        <f>_xlfn.IFNA(VLOOKUP(CONCATENATE($U$5,$B20,$C20),VIR!$A$6:$N$135,14,FALSE),0)</f>
        <v>0</v>
      </c>
      <c r="V20" s="65">
        <f>_xlfn.IFNA(VLOOKUP(CONCATENATE($UW$5,$B20,$C20),'BUS2'!$A$8:$N$135,14,FALSE),0)</f>
        <v>0</v>
      </c>
      <c r="W20" s="65">
        <f>_xlfn.IFNA(VLOOKUP(CONCATENATE($W$5,$B20,$C20),BEV!$A$8:$N$135,14,FALSE),0)</f>
        <v>0</v>
      </c>
      <c r="X20" s="65">
        <f>_xlfn.IFNA(VLOOKUP(CONCATENATE($X$5,$B20,$C20),'OG2'!$A$6:$N$169,14,FALSE),0)</f>
        <v>0</v>
      </c>
      <c r="Y20" s="65">
        <f>_xlfn.IFNA(VLOOKUP(CONCATENATE($Y$5,$B20,$C20),'SER2'!$A$6:$N$133,14,FALSE),0)</f>
        <v>0</v>
      </c>
      <c r="Z20" s="65">
        <f>_xlfn.IFNA(VLOOKUP(CONCATENATE($Z$5,$B20,$C20),'DRY2'!$A$6:$N$133,14,FALSE),0)</f>
        <v>0</v>
      </c>
      <c r="AA20" s="65">
        <f>_xlfn.IFNA(VLOOKUP(CONCATENATE($AA$5,$B20,$C20),'BUN1'!$A$6:$N$124,14,FALSE),0)</f>
        <v>0</v>
      </c>
      <c r="AB20" s="66">
        <f>_xlfn.IFNA(VLOOKUP(CONCATENATE($AB$5,$B20,$C20),BAL!$A$6:$N$124,14,FALSE),0)</f>
        <v>0</v>
      </c>
      <c r="AC20" s="65">
        <f>_xlfn.IFNA(VLOOKUP(CONCATENATE($AC$5,$B20,$C20),'MR1'!$A$6:$N$135,14,FALSE),0)</f>
        <v>0</v>
      </c>
      <c r="AD20" s="65">
        <f>_xlfn.IFNA(VLOOKUP(CONCATENATE($AD$5,$B20,$C20),'CAP2'!$A$6:$O$129,14,FALSE),0)</f>
        <v>0</v>
      </c>
      <c r="AE20" s="65">
        <f>_xlfn.IFNA(VLOOKUP(CONCATENATE($AE$5,$B20,$C20),'ESP2'!$A$6:$O$129,14,FALSE),0)</f>
        <v>0</v>
      </c>
      <c r="AF20" s="65">
        <f>_xlfn.IFNA(VLOOKUP(CONCATENATE($AF$5,$B20,$C20),'BUN2'!$A$6:$N$134,14,FALSE),0)</f>
        <v>0</v>
      </c>
      <c r="AG20" s="65">
        <f>_xlfn.IFNA(VLOOKUP(CONCATENATE($AG$5,$B20,$C20),SC!$A$6:$N$135,14,FALSE),0)</f>
        <v>0</v>
      </c>
      <c r="AH20" s="65">
        <f>_xlfn.IFNA(VLOOKUP(CONCATENATE($AH$5,$B20,$C20),'OG3'!$A$6:$N$131,14,FALSE),0)</f>
        <v>0</v>
      </c>
      <c r="AI20" s="65">
        <f>_xlfn.IFNA(VLOOKUP(CONCATENATE($AI$5,$B20,$C20),'MR2'!$A$6:$N$131,14,FALSE),0)</f>
        <v>0</v>
      </c>
      <c r="AJ20" s="65">
        <f>_xlfn.IFNA(VLOOKUP(CONCATENATE($AJ$5,$B20,$C20),'BUS3'!$A$6:$N$135,14,FALSE),0)</f>
        <v>0</v>
      </c>
      <c r="AK20" s="65">
        <f>_xlfn.IFNA(VLOOKUP(CONCATENATE($AK$5,$B20,$C20),'ESP4'!$A$6:$N$135,14,FALSE),0)</f>
        <v>0</v>
      </c>
      <c r="AL20" s="66">
        <f>_xlfn.IFNA(VLOOKUP(CONCATENATE($AL$5,$B20,$C20),FEST!$A$6:$N$133,14,FALSE),0)</f>
        <v>0</v>
      </c>
      <c r="AM20" s="66">
        <f>_xlfn.IFNA(VLOOKUP(CONCATENATE($AM$5,$B20,$C20),'MR3'!$A$6:$N$133,14,FALSE),0)</f>
        <v>0</v>
      </c>
      <c r="AN20" s="66">
        <f>_xlfn.IFNA(VLOOKUP(CONCATENATE($AN$5,$B20,$C20),'BUS4'!$A$6:$N$133,14,FALSE),0)</f>
        <v>0</v>
      </c>
      <c r="AO20" s="66"/>
      <c r="AP20" s="66"/>
      <c r="AQ20" s="398"/>
      <c r="AR20" s="67"/>
      <c r="AS20" s="35"/>
    </row>
    <row r="21" spans="1:45" s="1" customFormat="1" x14ac:dyDescent="0.3">
      <c r="A21" s="830"/>
      <c r="B21" s="84" t="s">
        <v>368</v>
      </c>
      <c r="C21" s="85" t="s">
        <v>369</v>
      </c>
      <c r="D21" s="85"/>
      <c r="E21" s="85" t="s">
        <v>371</v>
      </c>
      <c r="F21" s="86">
        <v>45425</v>
      </c>
      <c r="G21" s="87">
        <v>8</v>
      </c>
      <c r="H21" s="146">
        <f t="shared" si="0"/>
        <v>0</v>
      </c>
      <c r="I21" s="65">
        <f t="shared" si="1"/>
        <v>0</v>
      </c>
      <c r="J21" s="669">
        <f t="shared" si="2"/>
        <v>14</v>
      </c>
      <c r="K21" s="65">
        <f>_xlfn.IFNA(VLOOKUP(CONCATENATE($K$5,$B21,$C21),'ESP1'!$A$6:$N$135,14,FALSE),0)</f>
        <v>0</v>
      </c>
      <c r="L21" s="65">
        <f>_xlfn.IFNA(VLOOKUP(CONCATENATE($L$5,$B21,$C21),'CAP1'!$A$6:$N$107,14,FALSE),0)</f>
        <v>0</v>
      </c>
      <c r="M21" s="65">
        <f>_xlfn.IFNA(VLOOKUP(CONCATENATE($M$5,$B21,$C21),WEST!$A$6:$N$107,14,FALSE),0)</f>
        <v>0</v>
      </c>
      <c r="N21" s="65">
        <f>_xlfn.IFNA(VLOOKUP(CONCATENATE($N$5,$B21,$C21),MUR!$A$6:$N$95,14,FALSE),0)</f>
        <v>0</v>
      </c>
      <c r="O21" s="65">
        <f>_xlfn.IFNA(VLOOKUP(CONCATENATE($O$5,$B21,$C21),'SER1'!$A$6:$N$131,14,FALSE),0)</f>
        <v>0</v>
      </c>
      <c r="P21" s="65">
        <f>_xlfn.IFNA(VLOOKUP(CONCATENATE($P$5,$B21,$C21),'BUS1'!$A$6:$N$110,14,FALSE),0)</f>
        <v>0</v>
      </c>
      <c r="Q21" s="65">
        <f>_xlfn.IFNA(VLOOKUP(CONCATENATE($Q$5,$B21,$C21),'OG1'!$A$6:$N$135,14,FALSE),0)</f>
        <v>0</v>
      </c>
      <c r="R21" s="65">
        <f>_xlfn.IFNA(VLOOKUP(CONCATENATE($RR$5,$B21,$C21),'DRY1'!$A$6:$N$133,14,FALSE),0)</f>
        <v>0</v>
      </c>
      <c r="S21" s="65">
        <f>_xlfn.IFNA(VLOOKUP(CONCATENATE($S$5,$B21,$C21),DARD!G23,FALSE),0)</f>
        <v>0</v>
      </c>
      <c r="T21" s="65">
        <f>_xlfn.IFNA(VLOOKUP(CONCATENATE($T$5,$B21,$C21),'HO1'!$A$6:$N$56,14,FALSE),0)</f>
        <v>0</v>
      </c>
      <c r="U21" s="65">
        <f>_xlfn.IFNA(VLOOKUP(CONCATENATE($U$5,$B21,$C21),VIR!$A$6:$N$135,14,FALSE),0)</f>
        <v>0</v>
      </c>
      <c r="V21" s="65">
        <f>_xlfn.IFNA(VLOOKUP(CONCATENATE($UW$5,$B21,$C21),'BUS2'!$A$8:$N$135,14,FALSE),0)</f>
        <v>0</v>
      </c>
      <c r="W21" s="65">
        <f>_xlfn.IFNA(VLOOKUP(CONCATENATE($W$5,$B21,$C21),BEV!$A$8:$N$135,14,FALSE),0)</f>
        <v>0</v>
      </c>
      <c r="X21" s="65">
        <f>_xlfn.IFNA(VLOOKUP(CONCATENATE($X$5,$B21,$C21),'OG2'!$A$6:$N$169,14,FALSE),0)</f>
        <v>0</v>
      </c>
      <c r="Y21" s="65">
        <f>_xlfn.IFNA(VLOOKUP(CONCATENATE($Y$5,$B21,$C21),'SER2'!$A$6:$N$133,14,FALSE),0)</f>
        <v>0</v>
      </c>
      <c r="Z21" s="65">
        <f>_xlfn.IFNA(VLOOKUP(CONCATENATE($Z$5,$B21,$C21),'DRY2'!$A$6:$N$133,14,FALSE),0)</f>
        <v>0</v>
      </c>
      <c r="AA21" s="65">
        <f>_xlfn.IFNA(VLOOKUP(CONCATENATE($AA$5,$B21,$C21),'BUN1'!$A$6:$N$124,14,FALSE),0)</f>
        <v>0</v>
      </c>
      <c r="AB21" s="66">
        <f>_xlfn.IFNA(VLOOKUP(CONCATENATE($AB$5,$B21,$C21),BAL!$A$6:$N$124,14,FALSE),0)</f>
        <v>0</v>
      </c>
      <c r="AC21" s="65">
        <f>_xlfn.IFNA(VLOOKUP(CONCATENATE($AC$5,$B21,$C21),'MR1'!$A$6:$N$135,14,FALSE),0)</f>
        <v>0</v>
      </c>
      <c r="AD21" s="65">
        <f>_xlfn.IFNA(VLOOKUP(CONCATENATE($AD$5,$B21,$C21),'CAP2'!$A$6:$O$129,14,FALSE),0)</f>
        <v>0</v>
      </c>
      <c r="AE21" s="65">
        <f>_xlfn.IFNA(VLOOKUP(CONCATENATE($AE$5,$B21,$C21),'ESP2'!$A$6:$O$129,14,FALSE),0)</f>
        <v>0</v>
      </c>
      <c r="AF21" s="65">
        <f>_xlfn.IFNA(VLOOKUP(CONCATENATE($AF$5,$B21,$C21),'BUN2'!$A$6:$N$134,14,FALSE),0)</f>
        <v>0</v>
      </c>
      <c r="AG21" s="65">
        <f>_xlfn.IFNA(VLOOKUP(CONCATENATE($AG$5,$B21,$C21),SC!$A$6:$N$135,14,FALSE),0)</f>
        <v>0</v>
      </c>
      <c r="AH21" s="65">
        <f>_xlfn.IFNA(VLOOKUP(CONCATENATE($AH$5,$B21,$C21),'OG3'!$A$6:$N$131,14,FALSE),0)</f>
        <v>0</v>
      </c>
      <c r="AI21" s="65">
        <f>_xlfn.IFNA(VLOOKUP(CONCATENATE($AI$5,$B21,$C21),'MR2'!$A$6:$N$131,14,FALSE),0)</f>
        <v>0</v>
      </c>
      <c r="AJ21" s="65">
        <f>_xlfn.IFNA(VLOOKUP(CONCATENATE($AJ$5,$B21,$C21),'BUS3'!$A$6:$N$135,14,FALSE),0)</f>
        <v>0</v>
      </c>
      <c r="AK21" s="65">
        <f>_xlfn.IFNA(VLOOKUP(CONCATENATE($AK$5,$B21,$C21),'ESP4'!$A$6:$N$135,14,FALSE),0)</f>
        <v>0</v>
      </c>
      <c r="AL21" s="66">
        <f>_xlfn.IFNA(VLOOKUP(CONCATENATE($AL$5,$B21,$C21),FEST!$A$6:$N$133,14,FALSE),0)</f>
        <v>0</v>
      </c>
      <c r="AM21" s="66">
        <f>_xlfn.IFNA(VLOOKUP(CONCATENATE($AM$5,$B21,$C21),'MR3'!$A$6:$N$133,14,FALSE),0)</f>
        <v>0</v>
      </c>
      <c r="AN21" s="66">
        <f>_xlfn.IFNA(VLOOKUP(CONCATENATE($AN$5,$B21,$C21),'BUS4'!$A$6:$N$133,14,FALSE),0)</f>
        <v>0</v>
      </c>
      <c r="AO21" s="66"/>
      <c r="AP21" s="66"/>
      <c r="AQ21" s="398"/>
      <c r="AR21" s="67"/>
      <c r="AS21" s="35"/>
    </row>
    <row r="22" spans="1:45" s="1" customFormat="1" x14ac:dyDescent="0.3">
      <c r="A22" s="830"/>
      <c r="B22" s="84" t="s">
        <v>372</v>
      </c>
      <c r="C22" s="85" t="s">
        <v>373</v>
      </c>
      <c r="D22" s="85"/>
      <c r="E22" s="85" t="s">
        <v>238</v>
      </c>
      <c r="F22" s="86">
        <v>45366</v>
      </c>
      <c r="G22" s="87">
        <v>11</v>
      </c>
      <c r="H22" s="146">
        <f t="shared" si="0"/>
        <v>3</v>
      </c>
      <c r="I22" s="65">
        <f t="shared" si="1"/>
        <v>20</v>
      </c>
      <c r="J22" s="669">
        <f t="shared" si="2"/>
        <v>4</v>
      </c>
      <c r="K22" s="65">
        <f>_xlfn.IFNA(VLOOKUP(CONCATENATE($K$5,$B22,$C22),'ESP1'!$A$6:$N$135,14,FALSE),0)</f>
        <v>0</v>
      </c>
      <c r="L22" s="65">
        <f>_xlfn.IFNA(VLOOKUP(CONCATENATE($L$5,$B22,$C22),'CAP1'!$A$6:$N$107,14,FALSE),0)</f>
        <v>0</v>
      </c>
      <c r="M22" s="65">
        <f>_xlfn.IFNA(VLOOKUP(CONCATENATE($M$5,$B22,$C22),WEST!$A$6:$N$107,14,FALSE),0)</f>
        <v>0</v>
      </c>
      <c r="N22" s="65">
        <f>_xlfn.IFNA(VLOOKUP(CONCATENATE($N$5,$B22,$C22),MUR!$A$6:$N$95,14,FALSE),0)</f>
        <v>7</v>
      </c>
      <c r="O22" s="65">
        <f>_xlfn.IFNA(VLOOKUP(CONCATENATE($O$5,$B22,$C22),'SER1'!$A$6:$N$131,14,FALSE),0)</f>
        <v>0</v>
      </c>
      <c r="P22" s="65">
        <f>_xlfn.IFNA(VLOOKUP(CONCATENATE($P$5,$B22,$C22),'BUS1'!$A$6:$N$110,14,FALSE),0)</f>
        <v>0</v>
      </c>
      <c r="Q22" s="65">
        <f>_xlfn.IFNA(VLOOKUP(CONCATENATE($Q$5,$B22,$C22),'OG1'!$A$6:$N$135,14,FALSE),0)</f>
        <v>0</v>
      </c>
      <c r="R22" s="65">
        <f>_xlfn.IFNA(VLOOKUP(CONCATENATE($RR$5,$B22,$C22),'DRY1'!$A$6:$N$133,14,FALSE),0)</f>
        <v>0</v>
      </c>
      <c r="S22" s="65">
        <f>_xlfn.IFNA(VLOOKUP(CONCATENATE($S$5,$B22,$C22),DARD!G24,FALSE),0)</f>
        <v>0</v>
      </c>
      <c r="T22" s="65">
        <f>_xlfn.IFNA(VLOOKUP(CONCATENATE($T$5,$B22,$C22),'HO1'!$A$6:$N$56,14,FALSE),0)</f>
        <v>0</v>
      </c>
      <c r="U22" s="65">
        <f>_xlfn.IFNA(VLOOKUP(CONCATENATE($U$5,$B22,$C22),VIR!$A$6:$N$135,14,FALSE),0)</f>
        <v>0</v>
      </c>
      <c r="V22" s="65">
        <f>_xlfn.IFNA(VLOOKUP(CONCATENATE($UW$5,$B22,$C22),'BUS2'!$A$8:$N$135,14,FALSE),0)</f>
        <v>0</v>
      </c>
      <c r="W22" s="65">
        <f>_xlfn.IFNA(VLOOKUP(CONCATENATE($W$5,$B22,$C22),BEV!$A$8:$N$135,14,FALSE),0)</f>
        <v>0</v>
      </c>
      <c r="X22" s="65">
        <f>_xlfn.IFNA(VLOOKUP(CONCATENATE($X$5,$B22,$C22),'OG2'!$A$6:$N$169,14,FALSE),0)</f>
        <v>0</v>
      </c>
      <c r="Y22" s="65">
        <f>_xlfn.IFNA(VLOOKUP(CONCATENATE($Y$5,$B22,$C22),'SER2'!$A$6:$N$133,14,FALSE),0)</f>
        <v>7</v>
      </c>
      <c r="Z22" s="65">
        <f>_xlfn.IFNA(VLOOKUP(CONCATENATE($Z$5,$B22,$C22),'DRY2'!$A$6:$N$133,14,FALSE),0)</f>
        <v>0</v>
      </c>
      <c r="AA22" s="65">
        <f>_xlfn.IFNA(VLOOKUP(CONCATENATE($AA$5,$B22,$C22),'BUN1'!$A$6:$N$124,14,FALSE),0)</f>
        <v>0</v>
      </c>
      <c r="AB22" s="66">
        <f>_xlfn.IFNA(VLOOKUP(CONCATENATE($AB$5,$B22,$C22),BAL!$A$6:$N$124,14,FALSE),0)</f>
        <v>6</v>
      </c>
      <c r="AC22" s="65">
        <f>_xlfn.IFNA(VLOOKUP(CONCATENATE($AC$5,$B22,$C22),'MR1'!$A$6:$N$135,14,FALSE),0)</f>
        <v>0</v>
      </c>
      <c r="AD22" s="65">
        <f>_xlfn.IFNA(VLOOKUP(CONCATENATE($AD$5,$B22,$C22),'CAP2'!$A$6:$O$129,14,FALSE),0)</f>
        <v>0</v>
      </c>
      <c r="AE22" s="65">
        <f>_xlfn.IFNA(VLOOKUP(CONCATENATE($AE$5,$B22,$C22),'ESP2'!$A$6:$O$129,14,FALSE),0)</f>
        <v>0</v>
      </c>
      <c r="AF22" s="65">
        <f>_xlfn.IFNA(VLOOKUP(CONCATENATE($AF$5,$B22,$C22),'BUN2'!$A$6:$N$134,14,FALSE),0)</f>
        <v>0</v>
      </c>
      <c r="AG22" s="65">
        <f>_xlfn.IFNA(VLOOKUP(CONCATENATE($AG$5,$B22,$C22),SC!$A$6:$N$135,14,FALSE),0)</f>
        <v>0</v>
      </c>
      <c r="AH22" s="65">
        <f>_xlfn.IFNA(VLOOKUP(CONCATENATE($AH$5,$B22,$C22),'OG3'!$A$6:$N$131,14,FALSE),0)</f>
        <v>0</v>
      </c>
      <c r="AI22" s="65">
        <f>_xlfn.IFNA(VLOOKUP(CONCATENATE($AI$5,$B22,$C22),'MR2'!$A$6:$N$131,14,FALSE),0)</f>
        <v>0</v>
      </c>
      <c r="AJ22" s="65">
        <f>_xlfn.IFNA(VLOOKUP(CONCATENATE($AJ$5,$B22,$C22),'BUS3'!$A$6:$N$135,14,FALSE),0)</f>
        <v>0</v>
      </c>
      <c r="AK22" s="65">
        <f>_xlfn.IFNA(VLOOKUP(CONCATENATE($AK$5,$B22,$C22),'ESP4'!$A$6:$N$135,14,FALSE),0)</f>
        <v>0</v>
      </c>
      <c r="AL22" s="66">
        <f>_xlfn.IFNA(VLOOKUP(CONCATENATE($AL$5,$B22,$C22),FEST!$A$6:$N$133,14,FALSE),0)</f>
        <v>0</v>
      </c>
      <c r="AM22" s="66">
        <f>_xlfn.IFNA(VLOOKUP(CONCATENATE($AM$5,$B22,$C22),'MR3'!$A$6:$N$133,14,FALSE),0)</f>
        <v>0</v>
      </c>
      <c r="AN22" s="66">
        <f>_xlfn.IFNA(VLOOKUP(CONCATENATE($AN$5,$B22,$C22),'BUS4'!$A$6:$N$133,14,FALSE),0)</f>
        <v>0</v>
      </c>
      <c r="AO22" s="66"/>
      <c r="AP22" s="66"/>
      <c r="AQ22" s="398"/>
      <c r="AR22" s="67"/>
      <c r="AS22" s="63"/>
    </row>
    <row r="23" spans="1:45" x14ac:dyDescent="0.3">
      <c r="A23" s="830"/>
      <c r="B23" s="84" t="s">
        <v>374</v>
      </c>
      <c r="C23" s="85" t="s">
        <v>388</v>
      </c>
      <c r="D23" s="85"/>
      <c r="E23" s="85" t="s">
        <v>239</v>
      </c>
      <c r="F23" s="86">
        <v>45367</v>
      </c>
      <c r="G23" s="87">
        <v>9</v>
      </c>
      <c r="H23" s="146">
        <f t="shared" si="0"/>
        <v>0</v>
      </c>
      <c r="I23" s="65">
        <f t="shared" si="1"/>
        <v>0</v>
      </c>
      <c r="J23" s="669">
        <f t="shared" si="2"/>
        <v>14</v>
      </c>
      <c r="K23" s="65">
        <f>_xlfn.IFNA(VLOOKUP(CONCATENATE($K$5,$B23,$C23),'ESP1'!$A$6:$N$135,14,FALSE),0)</f>
        <v>0</v>
      </c>
      <c r="L23" s="65">
        <f>_xlfn.IFNA(VLOOKUP(CONCATENATE($L$5,$B23,$C23),'CAP1'!$A$6:$N$107,14,FALSE),0)</f>
        <v>0</v>
      </c>
      <c r="M23" s="65">
        <f>_xlfn.IFNA(VLOOKUP(CONCATENATE($M$5,$B23,$C23),WEST!$A$6:$N$107,14,FALSE),0)</f>
        <v>0</v>
      </c>
      <c r="N23" s="65">
        <f>_xlfn.IFNA(VLOOKUP(CONCATENATE($N$5,$B23,$C23),MUR!$A$6:$N$95,14,FALSE),0)</f>
        <v>0</v>
      </c>
      <c r="O23" s="65">
        <f>_xlfn.IFNA(VLOOKUP(CONCATENATE($O$5,$B23,$C23),'SER1'!$A$6:$N$131,14,FALSE),0)</f>
        <v>0</v>
      </c>
      <c r="P23" s="65">
        <f>_xlfn.IFNA(VLOOKUP(CONCATENATE($P$5,$B23,$C23),'BUS1'!$A$6:$N$110,14,FALSE),0)</f>
        <v>0</v>
      </c>
      <c r="Q23" s="65">
        <f>_xlfn.IFNA(VLOOKUP(CONCATENATE($Q$5,$B23,$C23),'OG1'!$A$6:$N$135,14,FALSE),0)</f>
        <v>0</v>
      </c>
      <c r="R23" s="65">
        <f>_xlfn.IFNA(VLOOKUP(CONCATENATE($RR$5,$B23,$C23),'DRY1'!$A$6:$N$133,14,FALSE),0)</f>
        <v>0</v>
      </c>
      <c r="S23" s="65">
        <f>_xlfn.IFNA(VLOOKUP(CONCATENATE($S$5,$B23,$C23),DARD!G25,FALSE),0)</f>
        <v>0</v>
      </c>
      <c r="T23" s="65">
        <f>_xlfn.IFNA(VLOOKUP(CONCATENATE($T$5,$B23,$C23),'HO1'!$A$6:$N$56,14,FALSE),0)</f>
        <v>0</v>
      </c>
      <c r="U23" s="65">
        <f>_xlfn.IFNA(VLOOKUP(CONCATENATE($U$5,$B23,$C23),VIR!$A$6:$N$135,14,FALSE),0)</f>
        <v>0</v>
      </c>
      <c r="V23" s="65">
        <f>_xlfn.IFNA(VLOOKUP(CONCATENATE($UW$5,$B23,$C23),'BUS2'!$A$8:$N$135,14,FALSE),0)</f>
        <v>0</v>
      </c>
      <c r="W23" s="65">
        <f>_xlfn.IFNA(VLOOKUP(CONCATENATE($W$5,$B23,$C23),BEV!$A$8:$N$135,14,FALSE),0)</f>
        <v>0</v>
      </c>
      <c r="X23" s="65">
        <f>_xlfn.IFNA(VLOOKUP(CONCATENATE($X$5,$B23,$C23),'OG2'!$A$6:$N$169,14,FALSE),0)</f>
        <v>0</v>
      </c>
      <c r="Y23" s="65">
        <f>_xlfn.IFNA(VLOOKUP(CONCATENATE($Y$5,$B23,$C23),'SER2'!$A$6:$N$133,14,FALSE),0)</f>
        <v>0</v>
      </c>
      <c r="Z23" s="65">
        <f>_xlfn.IFNA(VLOOKUP(CONCATENATE($Z$5,$B23,$C23),'DRY2'!$A$6:$N$133,14,FALSE),0)</f>
        <v>0</v>
      </c>
      <c r="AA23" s="65">
        <f>_xlfn.IFNA(VLOOKUP(CONCATENATE($AA$5,$B23,$C23),'BUN1'!$A$6:$N$124,14,FALSE),0)</f>
        <v>0</v>
      </c>
      <c r="AB23" s="66">
        <f>_xlfn.IFNA(VLOOKUP(CONCATENATE($AB$5,$B23,$C23),BAL!$A$6:$N$124,14,FALSE),0)</f>
        <v>0</v>
      </c>
      <c r="AC23" s="65">
        <f>_xlfn.IFNA(VLOOKUP(CONCATENATE($AC$5,$B23,$C23),'MR1'!$A$6:$N$135,14,FALSE),0)</f>
        <v>0</v>
      </c>
      <c r="AD23" s="65">
        <f>_xlfn.IFNA(VLOOKUP(CONCATENATE($AD$5,$B23,$C23),'CAP2'!$A$6:$O$129,14,FALSE),0)</f>
        <v>0</v>
      </c>
      <c r="AE23" s="65">
        <f>_xlfn.IFNA(VLOOKUP(CONCATENATE($AE$5,$B23,$C23),'ESP2'!$A$6:$O$129,14,FALSE),0)</f>
        <v>0</v>
      </c>
      <c r="AF23" s="65">
        <f>_xlfn.IFNA(VLOOKUP(CONCATENATE($AF$5,$B23,$C23),'BUN2'!$A$6:$N$134,14,FALSE),0)</f>
        <v>0</v>
      </c>
      <c r="AG23" s="65">
        <f>_xlfn.IFNA(VLOOKUP(CONCATENATE($AG$5,$B23,$C23),SC!$A$6:$N$135,14,FALSE),0)</f>
        <v>0</v>
      </c>
      <c r="AH23" s="65">
        <f>_xlfn.IFNA(VLOOKUP(CONCATENATE($AH$5,$B23,$C23),'OG3'!$A$6:$N$131,14,FALSE),0)</f>
        <v>0</v>
      </c>
      <c r="AI23" s="65">
        <f>_xlfn.IFNA(VLOOKUP(CONCATENATE($AI$5,$B23,$C23),'MR2'!$A$6:$N$131,14,FALSE),0)</f>
        <v>0</v>
      </c>
      <c r="AJ23" s="65">
        <f>_xlfn.IFNA(VLOOKUP(CONCATENATE($AJ$5,$B23,$C23),'BUS3'!$A$6:$N$135,14,FALSE),0)</f>
        <v>0</v>
      </c>
      <c r="AK23" s="65">
        <f>_xlfn.IFNA(VLOOKUP(CONCATENATE($AK$5,$B23,$C23),'ESP4'!$A$6:$N$135,14,FALSE),0)</f>
        <v>0</v>
      </c>
      <c r="AL23" s="66">
        <f>_xlfn.IFNA(VLOOKUP(CONCATENATE($AL$5,$B23,$C23),FEST!$A$6:$N$133,14,FALSE),0)</f>
        <v>0</v>
      </c>
      <c r="AM23" s="66">
        <f>_xlfn.IFNA(VLOOKUP(CONCATENATE($AM$5,$B23,$C23),'MR3'!$A$6:$N$133,14,FALSE),0)</f>
        <v>0</v>
      </c>
      <c r="AN23" s="66">
        <f>_xlfn.IFNA(VLOOKUP(CONCATENATE($AN$5,$B23,$C23),'BUS4'!$A$6:$N$133,14,FALSE),0)</f>
        <v>0</v>
      </c>
      <c r="AO23" s="66"/>
      <c r="AP23" s="66"/>
      <c r="AQ23" s="398"/>
      <c r="AR23" s="67"/>
      <c r="AS23" s="63"/>
    </row>
    <row r="24" spans="1:45" s="1" customFormat="1" x14ac:dyDescent="0.3">
      <c r="A24" s="830"/>
      <c r="B24" s="84" t="s">
        <v>375</v>
      </c>
      <c r="C24" s="85" t="s">
        <v>376</v>
      </c>
      <c r="D24" s="85"/>
      <c r="E24" s="85" t="s">
        <v>238</v>
      </c>
      <c r="F24" s="86">
        <v>45368</v>
      </c>
      <c r="G24" s="87">
        <v>9</v>
      </c>
      <c r="H24" s="146">
        <f t="shared" si="0"/>
        <v>0</v>
      </c>
      <c r="I24" s="65">
        <f t="shared" si="1"/>
        <v>0</v>
      </c>
      <c r="J24" s="669">
        <f t="shared" si="2"/>
        <v>14</v>
      </c>
      <c r="K24" s="65">
        <f>_xlfn.IFNA(VLOOKUP(CONCATENATE($K$5,$B24,$C24),'ESP1'!$A$6:$N$135,14,FALSE),0)</f>
        <v>0</v>
      </c>
      <c r="L24" s="65">
        <f>_xlfn.IFNA(VLOOKUP(CONCATENATE($L$5,$B24,$C24),'CAP1'!$A$6:$N$107,14,FALSE),0)</f>
        <v>0</v>
      </c>
      <c r="M24" s="65">
        <f>_xlfn.IFNA(VLOOKUP(CONCATENATE($M$5,$B24,$C24),WEST!$A$6:$N$107,14,FALSE),0)</f>
        <v>0</v>
      </c>
      <c r="N24" s="65">
        <f>_xlfn.IFNA(VLOOKUP(CONCATENATE($N$5,$B24,$C24),MUR!$A$6:$N$95,14,FALSE),0)</f>
        <v>0</v>
      </c>
      <c r="O24" s="65">
        <f>_xlfn.IFNA(VLOOKUP(CONCATENATE($O$5,$B24,$C24),'SER1'!$A$6:$N$131,14,FALSE),0)</f>
        <v>0</v>
      </c>
      <c r="P24" s="65">
        <f>_xlfn.IFNA(VLOOKUP(CONCATENATE($P$5,$B24,$C24),'BUS1'!$A$6:$N$110,14,FALSE),0)</f>
        <v>0</v>
      </c>
      <c r="Q24" s="65">
        <f>_xlfn.IFNA(VLOOKUP(CONCATENATE($Q$5,$B24,$C24),'OG1'!$A$6:$N$135,14,FALSE),0)</f>
        <v>0</v>
      </c>
      <c r="R24" s="65">
        <f>_xlfn.IFNA(VLOOKUP(CONCATENATE($RR$5,$B24,$C24),'DRY1'!$A$6:$N$133,14,FALSE),0)</f>
        <v>0</v>
      </c>
      <c r="S24" s="65">
        <f>_xlfn.IFNA(VLOOKUP(CONCATENATE($S$5,$B24,$C24),DARD!G26,FALSE),0)</f>
        <v>0</v>
      </c>
      <c r="T24" s="65">
        <f>_xlfn.IFNA(VLOOKUP(CONCATENATE($T$5,$B24,$C24),'HO1'!$A$6:$N$56,14,FALSE),0)</f>
        <v>0</v>
      </c>
      <c r="U24" s="65">
        <f>_xlfn.IFNA(VLOOKUP(CONCATENATE($U$5,$B24,$C24),VIR!$A$6:$N$135,14,FALSE),0)</f>
        <v>0</v>
      </c>
      <c r="V24" s="65">
        <f>_xlfn.IFNA(VLOOKUP(CONCATENATE($UW$5,$B24,$C24),'BUS2'!$A$8:$N$135,14,FALSE),0)</f>
        <v>0</v>
      </c>
      <c r="W24" s="65">
        <f>_xlfn.IFNA(VLOOKUP(CONCATENATE($W$5,$B24,$C24),BEV!$A$8:$N$135,14,FALSE),0)</f>
        <v>0</v>
      </c>
      <c r="X24" s="65">
        <f>_xlfn.IFNA(VLOOKUP(CONCATENATE($X$5,$B24,$C24),'OG2'!$A$6:$N$169,14,FALSE),0)</f>
        <v>0</v>
      </c>
      <c r="Y24" s="65">
        <f>_xlfn.IFNA(VLOOKUP(CONCATENATE($Y$5,$B24,$C24),'SER2'!$A$6:$N$133,14,FALSE),0)</f>
        <v>0</v>
      </c>
      <c r="Z24" s="65">
        <f>_xlfn.IFNA(VLOOKUP(CONCATENATE($Z$5,$B24,$C24),'DRY2'!$A$6:$N$133,14,FALSE),0)</f>
        <v>0</v>
      </c>
      <c r="AA24" s="65">
        <f>_xlfn.IFNA(VLOOKUP(CONCATENATE($AA$5,$B24,$C24),'BUN1'!$A$6:$N$124,14,FALSE),0)</f>
        <v>0</v>
      </c>
      <c r="AB24" s="66">
        <f>_xlfn.IFNA(VLOOKUP(CONCATENATE($AB$5,$B24,$C24),BAL!$A$6:$N$124,14,FALSE),0)</f>
        <v>0</v>
      </c>
      <c r="AC24" s="65">
        <f>_xlfn.IFNA(VLOOKUP(CONCATENATE($AC$5,$B24,$C24),'MR1'!$A$6:$N$135,14,FALSE),0)</f>
        <v>0</v>
      </c>
      <c r="AD24" s="65">
        <f>_xlfn.IFNA(VLOOKUP(CONCATENATE($AD$5,$B24,$C24),'CAP2'!$A$6:$O$129,14,FALSE),0)</f>
        <v>0</v>
      </c>
      <c r="AE24" s="65">
        <f>_xlfn.IFNA(VLOOKUP(CONCATENATE($AE$5,$B24,$C24),'ESP2'!$A$6:$O$129,14,FALSE),0)</f>
        <v>0</v>
      </c>
      <c r="AF24" s="65">
        <f>_xlfn.IFNA(VLOOKUP(CONCATENATE($AF$5,$B24,$C24),'BUN2'!$A$6:$N$134,14,FALSE),0)</f>
        <v>0</v>
      </c>
      <c r="AG24" s="65">
        <f>_xlfn.IFNA(VLOOKUP(CONCATENATE($AG$5,$B24,$C24),SC!$A$6:$N$135,14,FALSE),0)</f>
        <v>0</v>
      </c>
      <c r="AH24" s="65">
        <f>_xlfn.IFNA(VLOOKUP(CONCATENATE($AH$5,$B24,$C24),'OG3'!$A$6:$N$131,14,FALSE),0)</f>
        <v>0</v>
      </c>
      <c r="AI24" s="65">
        <f>_xlfn.IFNA(VLOOKUP(CONCATENATE($AI$5,$B24,$C24),'MR2'!$A$6:$N$131,14,FALSE),0)</f>
        <v>0</v>
      </c>
      <c r="AJ24" s="65">
        <f>_xlfn.IFNA(VLOOKUP(CONCATENATE($AJ$5,$B24,$C24),'BUS3'!$A$6:$N$135,14,FALSE),0)</f>
        <v>0</v>
      </c>
      <c r="AK24" s="65">
        <f>_xlfn.IFNA(VLOOKUP(CONCATENATE($AK$5,$B24,$C24),'ESP4'!$A$6:$N$135,14,FALSE),0)</f>
        <v>0</v>
      </c>
      <c r="AL24" s="66">
        <f>_xlfn.IFNA(VLOOKUP(CONCATENATE($AL$5,$B24,$C24),FEST!$A$6:$N$133,14,FALSE),0)</f>
        <v>0</v>
      </c>
      <c r="AM24" s="66">
        <f>_xlfn.IFNA(VLOOKUP(CONCATENATE($AM$5,$B24,$C24),'MR3'!$A$6:$N$133,14,FALSE),0)</f>
        <v>0</v>
      </c>
      <c r="AN24" s="66">
        <f>_xlfn.IFNA(VLOOKUP(CONCATENATE($AN$5,$B24,$C24),'BUS4'!$A$6:$N$133,14,FALSE),0)</f>
        <v>0</v>
      </c>
      <c r="AO24" s="66"/>
      <c r="AP24" s="66"/>
      <c r="AQ24" s="398"/>
      <c r="AR24" s="67"/>
      <c r="AS24" s="35"/>
    </row>
    <row r="25" spans="1:45" s="1" customFormat="1" x14ac:dyDescent="0.3">
      <c r="A25" s="830"/>
      <c r="B25" s="84" t="s">
        <v>377</v>
      </c>
      <c r="C25" s="85" t="s">
        <v>389</v>
      </c>
      <c r="D25" s="85"/>
      <c r="E25" s="85" t="s">
        <v>203</v>
      </c>
      <c r="F25" s="86">
        <v>45372</v>
      </c>
      <c r="G25" s="87">
        <v>10</v>
      </c>
      <c r="H25" s="146">
        <f t="shared" si="0"/>
        <v>5</v>
      </c>
      <c r="I25" s="65">
        <f t="shared" si="1"/>
        <v>24</v>
      </c>
      <c r="J25" s="669">
        <f t="shared" si="2"/>
        <v>1</v>
      </c>
      <c r="K25" s="65">
        <f>_xlfn.IFNA(VLOOKUP(CONCATENATE($K$5,$B25,$C25),'ESP1'!$A$6:$N$135,14,FALSE),0)</f>
        <v>0</v>
      </c>
      <c r="L25" s="65">
        <f>_xlfn.IFNA(VLOOKUP(CONCATENATE($L$5,$B25,$C25),'CAP1'!$A$6:$N$107,14,FALSE),0)</f>
        <v>3</v>
      </c>
      <c r="M25" s="65">
        <f>_xlfn.IFNA(VLOOKUP(CONCATENATE($M$5,$B25,$C25),WEST!$A$6:$N$107,14,FALSE),0)</f>
        <v>0</v>
      </c>
      <c r="N25" s="65">
        <f>_xlfn.IFNA(VLOOKUP(CONCATENATE($N$5,$B25,$C25),MUR!$A$6:$N$95,14,FALSE),0)</f>
        <v>0</v>
      </c>
      <c r="O25" s="65">
        <f>_xlfn.IFNA(VLOOKUP(CONCATENATE($O$5,$B25,$C25),'SER1'!$A$6:$N$131,14,FALSE),0)</f>
        <v>0</v>
      </c>
      <c r="P25" s="65">
        <f>_xlfn.IFNA(VLOOKUP(CONCATENATE($P$5,$B25,$C25),'BUS1'!$A$6:$N$110,14,FALSE),0)</f>
        <v>4</v>
      </c>
      <c r="Q25" s="65">
        <f>_xlfn.IFNA(VLOOKUP(CONCATENATE($Q$5,$B25,$C25),'OG1'!$A$6:$N$135,14,FALSE),0)</f>
        <v>0</v>
      </c>
      <c r="R25" s="65">
        <f>_xlfn.IFNA(VLOOKUP(CONCATENATE($RR$5,$B25,$C25),'DRY1'!$A$6:$N$133,14,FALSE),0)</f>
        <v>0</v>
      </c>
      <c r="S25" s="65">
        <f>_xlfn.IFNA(VLOOKUP(CONCATENATE($S$5,$B25,$C25),DARD!G27,FALSE),0)</f>
        <v>0</v>
      </c>
      <c r="T25" s="65">
        <f>_xlfn.IFNA(VLOOKUP(CONCATENATE($T$5,$B25,$C25),'HO1'!$A$6:$N$56,14,FALSE),0)</f>
        <v>0</v>
      </c>
      <c r="U25" s="65">
        <f>_xlfn.IFNA(VLOOKUP(CONCATENATE($U$5,$B25,$C25),VIR!$A$6:$N$135,14,FALSE),0)</f>
        <v>0</v>
      </c>
      <c r="V25" s="65">
        <f>_xlfn.IFNA(VLOOKUP(CONCATENATE($UW$5,$B25,$C25),'BUS2'!$A$8:$N$135,14,FALSE),0)</f>
        <v>0</v>
      </c>
      <c r="W25" s="65">
        <f>_xlfn.IFNA(VLOOKUP(CONCATENATE($W$5,$B25,$C25),BEV!$A$8:$N$135,14,FALSE),0)</f>
        <v>0</v>
      </c>
      <c r="X25" s="65">
        <f>_xlfn.IFNA(VLOOKUP(CONCATENATE($X$5,$B25,$C25),'OG2'!$A$6:$N$169,14,FALSE),0)</f>
        <v>0</v>
      </c>
      <c r="Y25" s="65">
        <f>_xlfn.IFNA(VLOOKUP(CONCATENATE($Y$5,$B25,$C25),'SER2'!$A$6:$N$133,14,FALSE),0)</f>
        <v>0</v>
      </c>
      <c r="Z25" s="65">
        <f>_xlfn.IFNA(VLOOKUP(CONCATENATE($Z$5,$B25,$C25),'DRY2'!$A$6:$N$133,14,FALSE),0)</f>
        <v>0</v>
      </c>
      <c r="AA25" s="65">
        <f>_xlfn.IFNA(VLOOKUP(CONCATENATE($AA$5,$B25,$C25),'BUN1'!$A$6:$N$124,14,FALSE),0)</f>
        <v>7</v>
      </c>
      <c r="AB25" s="66"/>
      <c r="AC25" s="65">
        <f>_xlfn.IFNA(VLOOKUP(CONCATENATE($AC$5,$B25,$C25),'MR1'!$A$6:$N$135,14,FALSE),0)</f>
        <v>4</v>
      </c>
      <c r="AD25" s="65">
        <f>_xlfn.IFNA(VLOOKUP(CONCATENATE($AD$5,$B25,$C25),'CAP2'!$A$6:$O$129,14,FALSE),0)</f>
        <v>0</v>
      </c>
      <c r="AE25" s="65">
        <f>_xlfn.IFNA(VLOOKUP(CONCATENATE($AE$5,$B25,$C25),'ESP2'!$A$6:$O$129,14,FALSE),0)</f>
        <v>0</v>
      </c>
      <c r="AF25" s="65">
        <f>_xlfn.IFNA(VLOOKUP(CONCATENATE($AF$5,$B25,$C25),'BUN2'!$A$6:$N$134,14,FALSE),0)</f>
        <v>6</v>
      </c>
      <c r="AG25" s="65">
        <f>_xlfn.IFNA(VLOOKUP(CONCATENATE($AG$5,$B25,$C25),SC!$A$6:$N$135,14,FALSE),0)</f>
        <v>0</v>
      </c>
      <c r="AH25" s="65">
        <f>_xlfn.IFNA(VLOOKUP(CONCATENATE($AH$5,$B25,$C25),'OG3'!$A$6:$N$131,14,FALSE),0)</f>
        <v>0</v>
      </c>
      <c r="AI25" s="65">
        <f>_xlfn.IFNA(VLOOKUP(CONCATENATE($AI$5,$B25,$C25),'MR2'!$A$6:$N$131,14,FALSE),0)</f>
        <v>0</v>
      </c>
      <c r="AJ25" s="65">
        <f>_xlfn.IFNA(VLOOKUP(CONCATENATE($AJ$5,$B25,$C25),'BUS3'!$A$6:$N$135,14,FALSE),0)</f>
        <v>0</v>
      </c>
      <c r="AK25" s="65">
        <f>_xlfn.IFNA(VLOOKUP(CONCATENATE($AK$5,$B25,$C25),'ESP4'!$A$6:$N$135,14,FALSE),0)</f>
        <v>0</v>
      </c>
      <c r="AL25" s="66">
        <f>_xlfn.IFNA(VLOOKUP(CONCATENATE($AL$5,$B25,$C25),FEST!$A$6:$N$133,14,FALSE),0)</f>
        <v>0</v>
      </c>
      <c r="AM25" s="66">
        <f>_xlfn.IFNA(VLOOKUP(CONCATENATE($AM$5,$B25,$C25),'MR3'!$A$6:$N$133,14,FALSE),0)</f>
        <v>0</v>
      </c>
      <c r="AN25" s="66">
        <f>_xlfn.IFNA(VLOOKUP(CONCATENATE($AN$5,$B25,$C25),'BUS4'!$A$6:$N$133,14,FALSE),0)</f>
        <v>0</v>
      </c>
      <c r="AO25" s="66"/>
      <c r="AP25" s="66"/>
      <c r="AQ25" s="398"/>
      <c r="AR25" s="67"/>
      <c r="AS25" s="35"/>
    </row>
    <row r="26" spans="1:45" s="1" customFormat="1" x14ac:dyDescent="0.3">
      <c r="A26" s="830"/>
      <c r="B26" s="84" t="s">
        <v>377</v>
      </c>
      <c r="C26" s="85" t="s">
        <v>378</v>
      </c>
      <c r="D26" s="85"/>
      <c r="E26" s="85" t="s">
        <v>203</v>
      </c>
      <c r="F26" s="86">
        <v>45372</v>
      </c>
      <c r="G26" s="87">
        <v>10</v>
      </c>
      <c r="H26" s="146">
        <f t="shared" si="0"/>
        <v>0</v>
      </c>
      <c r="I26" s="65">
        <f t="shared" si="1"/>
        <v>0</v>
      </c>
      <c r="J26" s="669">
        <f t="shared" si="2"/>
        <v>14</v>
      </c>
      <c r="K26" s="65">
        <f>_xlfn.IFNA(VLOOKUP(CONCATENATE($K$5,$B26,$C26),'ESP1'!$A$6:$N$135,14,FALSE),0)</f>
        <v>0</v>
      </c>
      <c r="L26" s="65">
        <f>_xlfn.IFNA(VLOOKUP(CONCATENATE($L$5,$B26,$C26),'CAP1'!$A$6:$N$107,14,FALSE),0)</f>
        <v>0</v>
      </c>
      <c r="M26" s="65">
        <f>_xlfn.IFNA(VLOOKUP(CONCATENATE($M$5,$B26,$C26),WEST!$A$6:$N$107,14,FALSE),0)</f>
        <v>0</v>
      </c>
      <c r="N26" s="65">
        <f>_xlfn.IFNA(VLOOKUP(CONCATENATE($N$5,$B26,$C26),MUR!$A$6:$N$95,14,FALSE),0)</f>
        <v>0</v>
      </c>
      <c r="O26" s="65">
        <f>_xlfn.IFNA(VLOOKUP(CONCATENATE($O$5,$B26,$C26),'SER1'!$A$6:$N$131,14,FALSE),0)</f>
        <v>0</v>
      </c>
      <c r="P26" s="65">
        <f>_xlfn.IFNA(VLOOKUP(CONCATENATE($P$5,$B26,$C26),'BUS1'!$A$6:$N$110,14,FALSE),0)</f>
        <v>0</v>
      </c>
      <c r="Q26" s="65">
        <f>_xlfn.IFNA(VLOOKUP(CONCATENATE($Q$5,$B26,$C26),'OG1'!$A$6:$N$135,14,FALSE),0)</f>
        <v>0</v>
      </c>
      <c r="R26" s="65">
        <f>_xlfn.IFNA(VLOOKUP(CONCATENATE($RR$5,$B26,$C26),'DRY1'!$A$6:$N$133,14,FALSE),0)</f>
        <v>0</v>
      </c>
      <c r="S26" s="65">
        <f>_xlfn.IFNA(VLOOKUP(CONCATENATE($S$5,$B26,$C26),DARD!G28,FALSE),0)</f>
        <v>0</v>
      </c>
      <c r="T26" s="65">
        <f>_xlfn.IFNA(VLOOKUP(CONCATENATE($T$5,$B26,$C26),'HO1'!$A$6:$N$56,14,FALSE),0)</f>
        <v>0</v>
      </c>
      <c r="U26" s="65">
        <f>_xlfn.IFNA(VLOOKUP(CONCATENATE($U$5,$B26,$C26),VIR!$A$6:$N$135,14,FALSE),0)</f>
        <v>0</v>
      </c>
      <c r="V26" s="65">
        <f>_xlfn.IFNA(VLOOKUP(CONCATENATE($UW$5,$B26,$C26),'BUS2'!$A$8:$N$135,14,FALSE),0)</f>
        <v>0</v>
      </c>
      <c r="W26" s="65">
        <f>_xlfn.IFNA(VLOOKUP(CONCATENATE($W$5,$B26,$C26),BEV!$A$8:$N$135,14,FALSE),0)</f>
        <v>0</v>
      </c>
      <c r="X26" s="65">
        <f>_xlfn.IFNA(VLOOKUP(CONCATENATE($X$5,$B26,$C26),'OG2'!$A$6:$N$169,14,FALSE),0)</f>
        <v>0</v>
      </c>
      <c r="Y26" s="65">
        <f>_xlfn.IFNA(VLOOKUP(CONCATENATE($Y$5,$B26,$C26),'SER2'!$A$6:$N$133,14,FALSE),0)</f>
        <v>0</v>
      </c>
      <c r="Z26" s="65">
        <f>_xlfn.IFNA(VLOOKUP(CONCATENATE($Z$5,$B26,$C26),'DRY2'!$A$6:$N$133,14,FALSE),0)</f>
        <v>0</v>
      </c>
      <c r="AA26" s="65">
        <f>_xlfn.IFNA(VLOOKUP(CONCATENATE($AA$5,$B26,$C26),'BUN1'!$A$6:$N$124,14,FALSE),0)</f>
        <v>0</v>
      </c>
      <c r="AB26" s="66"/>
      <c r="AC26" s="65">
        <f>_xlfn.IFNA(VLOOKUP(CONCATENATE($AC$5,$B26,$C26),'MR1'!$A$6:$N$135,14,FALSE),0)</f>
        <v>0</v>
      </c>
      <c r="AD26" s="65">
        <f>_xlfn.IFNA(VLOOKUP(CONCATENATE($AD$5,$B26,$C26),'CAP2'!$A$6:$O$129,14,FALSE),0)</f>
        <v>0</v>
      </c>
      <c r="AE26" s="65">
        <f>_xlfn.IFNA(VLOOKUP(CONCATENATE($AE$5,$B26,$C26),'ESP2'!$A$6:$O$129,14,FALSE),0)</f>
        <v>0</v>
      </c>
      <c r="AF26" s="65">
        <f>_xlfn.IFNA(VLOOKUP(CONCATENATE($AF$5,$B26,$C26),'BUN2'!$A$6:$N$134,14,FALSE),0)</f>
        <v>0</v>
      </c>
      <c r="AG26" s="65">
        <f>_xlfn.IFNA(VLOOKUP(CONCATENATE($AG$5,$B26,$C26),SC!$A$6:$N$135,14,FALSE),0)</f>
        <v>0</v>
      </c>
      <c r="AH26" s="65">
        <f>_xlfn.IFNA(VLOOKUP(CONCATENATE($AH$5,$B26,$C26),'OG3'!$A$6:$N$131,14,FALSE),0)</f>
        <v>0</v>
      </c>
      <c r="AI26" s="65">
        <f>_xlfn.IFNA(VLOOKUP(CONCATENATE($AI$5,$B26,$C26),'MR2'!$A$6:$N$131,14,FALSE),0)</f>
        <v>0</v>
      </c>
      <c r="AJ26" s="65">
        <f>_xlfn.IFNA(VLOOKUP(CONCATENATE($AJ$5,$B26,$C26),'BUS3'!$A$6:$N$135,14,FALSE),0)</f>
        <v>0</v>
      </c>
      <c r="AK26" s="65">
        <f>_xlfn.IFNA(VLOOKUP(CONCATENATE($AK$5,$B26,$C26),'ESP4'!$A$6:$N$135,14,FALSE),0)</f>
        <v>0</v>
      </c>
      <c r="AL26" s="66">
        <f>_xlfn.IFNA(VLOOKUP(CONCATENATE($AL$5,$B26,$C26),FEST!$A$6:$N$133,14,FALSE),0)</f>
        <v>0</v>
      </c>
      <c r="AM26" s="66">
        <f>_xlfn.IFNA(VLOOKUP(CONCATENATE($AM$5,$B26,$C26),'MR3'!$A$6:$N$133,14,FALSE),0)</f>
        <v>0</v>
      </c>
      <c r="AN26" s="66">
        <f>_xlfn.IFNA(VLOOKUP(CONCATENATE($AN$5,$B26,$C26),'BUS4'!$A$6:$N$133,14,FALSE),0)</f>
        <v>0</v>
      </c>
      <c r="AO26" s="66"/>
      <c r="AP26" s="66"/>
      <c r="AQ26" s="398"/>
      <c r="AR26" s="67"/>
      <c r="AS26" s="35"/>
    </row>
    <row r="27" spans="1:45" s="1" customFormat="1" x14ac:dyDescent="0.3">
      <c r="A27" s="830"/>
      <c r="B27" s="84" t="s">
        <v>379</v>
      </c>
      <c r="C27" s="85" t="s">
        <v>380</v>
      </c>
      <c r="D27" s="85"/>
      <c r="E27" s="85" t="s">
        <v>203</v>
      </c>
      <c r="F27" s="86">
        <v>45373</v>
      </c>
      <c r="G27" s="87">
        <v>11</v>
      </c>
      <c r="H27" s="146">
        <f t="shared" si="0"/>
        <v>0</v>
      </c>
      <c r="I27" s="65">
        <f t="shared" si="1"/>
        <v>0</v>
      </c>
      <c r="J27" s="669">
        <f t="shared" si="2"/>
        <v>14</v>
      </c>
      <c r="K27" s="65">
        <f>_xlfn.IFNA(VLOOKUP(CONCATENATE($K$5,$B27,$C27),'ESP1'!$A$6:$N$135,14,FALSE),0)</f>
        <v>0</v>
      </c>
      <c r="L27" s="65">
        <f>_xlfn.IFNA(VLOOKUP(CONCATENATE($L$5,$B27,$C27),'CAP1'!$A$6:$N$107,14,FALSE),0)</f>
        <v>0</v>
      </c>
      <c r="M27" s="65">
        <f>_xlfn.IFNA(VLOOKUP(CONCATENATE($M$5,$B27,$C27),WEST!$A$6:$N$107,14,FALSE),0)</f>
        <v>0</v>
      </c>
      <c r="N27" s="65">
        <f>_xlfn.IFNA(VLOOKUP(CONCATENATE($N$5,$B27,$C27),MUR!$A$6:$N$95,14,FALSE),0)</f>
        <v>0</v>
      </c>
      <c r="O27" s="65">
        <f>_xlfn.IFNA(VLOOKUP(CONCATENATE($O$5,$B27,$C27),'SER1'!$A$6:$N$131,14,FALSE),0)</f>
        <v>0</v>
      </c>
      <c r="P27" s="65">
        <f>_xlfn.IFNA(VLOOKUP(CONCATENATE($P$5,$B27,$C27),'BUS1'!$A$6:$N$110,14,FALSE),0)</f>
        <v>0</v>
      </c>
      <c r="Q27" s="65">
        <f>_xlfn.IFNA(VLOOKUP(CONCATENATE($Q$5,$B27,$C27),'OG1'!$A$6:$N$135,14,FALSE),0)</f>
        <v>0</v>
      </c>
      <c r="R27" s="65">
        <f>_xlfn.IFNA(VLOOKUP(CONCATENATE($RR$5,$B27,$C27),'DRY1'!$A$6:$N$133,14,FALSE),0)</f>
        <v>0</v>
      </c>
      <c r="S27" s="65">
        <f>_xlfn.IFNA(VLOOKUP(CONCATENATE($S$5,$B27,$C27),DARD!G29,FALSE),0)</f>
        <v>0</v>
      </c>
      <c r="T27" s="65">
        <f>_xlfn.IFNA(VLOOKUP(CONCATENATE($T$5,$B27,$C27),'HO1'!$A$6:$N$56,14,FALSE),0)</f>
        <v>0</v>
      </c>
      <c r="U27" s="65">
        <f>_xlfn.IFNA(VLOOKUP(CONCATENATE($U$5,$B27,$C27),VIR!$A$6:$N$135,14,FALSE),0)</f>
        <v>0</v>
      </c>
      <c r="V27" s="65">
        <f>_xlfn.IFNA(VLOOKUP(CONCATENATE($UW$5,$B27,$C27),'BUS2'!$A$8:$N$135,14,FALSE),0)</f>
        <v>0</v>
      </c>
      <c r="W27" s="65">
        <f>_xlfn.IFNA(VLOOKUP(CONCATENATE($W$5,$B27,$C27),BEV!$A$8:$N$135,14,FALSE),0)</f>
        <v>0</v>
      </c>
      <c r="X27" s="65">
        <f>_xlfn.IFNA(VLOOKUP(CONCATENATE($X$5,$B27,$C27),'OG2'!$A$6:$N$169,14,FALSE),0)</f>
        <v>0</v>
      </c>
      <c r="Y27" s="65">
        <f>_xlfn.IFNA(VLOOKUP(CONCATENATE($Y$5,$B27,$C27),'SER2'!$A$6:$N$133,14,FALSE),0)</f>
        <v>0</v>
      </c>
      <c r="Z27" s="65">
        <f>_xlfn.IFNA(VLOOKUP(CONCATENATE($Z$5,$B27,$C27),'DRY2'!$A$6:$N$133,14,FALSE),0)</f>
        <v>0</v>
      </c>
      <c r="AA27" s="65">
        <f>_xlfn.IFNA(VLOOKUP(CONCATENATE($AA$5,$B27,$C27),'BUN1'!$A$6:$N$124,14,FALSE),0)</f>
        <v>0</v>
      </c>
      <c r="AB27" s="66"/>
      <c r="AC27" s="65">
        <f>_xlfn.IFNA(VLOOKUP(CONCATENATE($AC$5,$B27,$C27),'MR1'!$A$6:$N$135,14,FALSE),0)</f>
        <v>0</v>
      </c>
      <c r="AD27" s="65">
        <f>_xlfn.IFNA(VLOOKUP(CONCATENATE($AD$5,$B27,$C27),'CAP2'!$A$6:$O$129,14,FALSE),0)</f>
        <v>0</v>
      </c>
      <c r="AE27" s="65">
        <f>_xlfn.IFNA(VLOOKUP(CONCATENATE($AE$5,$B27,$C27),'ESP2'!$A$6:$O$129,14,FALSE),0)</f>
        <v>0</v>
      </c>
      <c r="AF27" s="65">
        <f>_xlfn.IFNA(VLOOKUP(CONCATENATE($AF$5,$B27,$C27),'BUN2'!$A$6:$N$134,14,FALSE),0)</f>
        <v>0</v>
      </c>
      <c r="AG27" s="65">
        <f>_xlfn.IFNA(VLOOKUP(CONCATENATE($AG$5,$B27,$C27),SC!$A$6:$N$135,14,FALSE),0)</f>
        <v>0</v>
      </c>
      <c r="AH27" s="65">
        <f>_xlfn.IFNA(VLOOKUP(CONCATENATE($AH$5,$B27,$C27),'OG3'!$A$6:$N$131,14,FALSE),0)</f>
        <v>0</v>
      </c>
      <c r="AI27" s="65">
        <f>_xlfn.IFNA(VLOOKUP(CONCATENATE($AI$5,$B27,$C27),'MR2'!$A$6:$N$131,14,FALSE),0)</f>
        <v>0</v>
      </c>
      <c r="AJ27" s="65">
        <f>_xlfn.IFNA(VLOOKUP(CONCATENATE($AJ$5,$B27,$C27),'BUS3'!$A$6:$N$135,14,FALSE),0)</f>
        <v>0</v>
      </c>
      <c r="AK27" s="65">
        <f>_xlfn.IFNA(VLOOKUP(CONCATENATE($AK$5,$B27,$C27),'ESP4'!$A$6:$N$135,14,FALSE),0)</f>
        <v>0</v>
      </c>
      <c r="AL27" s="66">
        <f>_xlfn.IFNA(VLOOKUP(CONCATENATE($AL$5,$B27,$C27),FEST!$A$6:$N$133,14,FALSE),0)</f>
        <v>0</v>
      </c>
      <c r="AM27" s="66">
        <f>_xlfn.IFNA(VLOOKUP(CONCATENATE($AM$5,$B27,$C27),'MR3'!$A$6:$N$133,14,FALSE),0)</f>
        <v>0</v>
      </c>
      <c r="AN27" s="66">
        <f>_xlfn.IFNA(VLOOKUP(CONCATENATE($AN$5,$B27,$C27),'BUS4'!$A$6:$N$133,14,FALSE),0)</f>
        <v>0</v>
      </c>
      <c r="AO27" s="66"/>
      <c r="AP27" s="66"/>
      <c r="AQ27" s="398"/>
      <c r="AR27" s="67"/>
      <c r="AS27" s="63"/>
    </row>
    <row r="28" spans="1:45" x14ac:dyDescent="0.3">
      <c r="A28" s="830"/>
      <c r="B28" s="84" t="s">
        <v>390</v>
      </c>
      <c r="C28" s="85" t="s">
        <v>381</v>
      </c>
      <c r="D28" s="85"/>
      <c r="E28" s="85" t="s">
        <v>370</v>
      </c>
      <c r="F28" s="86">
        <v>45400</v>
      </c>
      <c r="G28" s="87">
        <v>11</v>
      </c>
      <c r="H28" s="146">
        <f t="shared" si="0"/>
        <v>0</v>
      </c>
      <c r="I28" s="65">
        <f t="shared" si="1"/>
        <v>0</v>
      </c>
      <c r="J28" s="669">
        <f t="shared" si="2"/>
        <v>14</v>
      </c>
      <c r="K28" s="65">
        <f>_xlfn.IFNA(VLOOKUP(CONCATENATE($K$5,$B28,$C28),'ESP1'!$A$6:$N$135,14,FALSE),0)</f>
        <v>0</v>
      </c>
      <c r="L28" s="65">
        <f>_xlfn.IFNA(VLOOKUP(CONCATENATE($L$5,$B28,$C28),'CAP1'!$A$6:$N$107,14,FALSE),0)</f>
        <v>0</v>
      </c>
      <c r="M28" s="65">
        <f>_xlfn.IFNA(VLOOKUP(CONCATENATE($M$5,$B28,$C28),WEST!$A$6:$N$107,14,FALSE),0)</f>
        <v>0</v>
      </c>
      <c r="N28" s="65">
        <f>_xlfn.IFNA(VLOOKUP(CONCATENATE($N$5,$B28,$C28),MUR!$A$6:$N$95,14,FALSE),0)</f>
        <v>0</v>
      </c>
      <c r="O28" s="65">
        <f>_xlfn.IFNA(VLOOKUP(CONCATENATE($O$5,$B28,$C28),'SER1'!$A$6:$N$131,14,FALSE),0)</f>
        <v>0</v>
      </c>
      <c r="P28" s="65">
        <f>_xlfn.IFNA(VLOOKUP(CONCATENATE($P$5,$B28,$C28),'BUS1'!$A$6:$N$110,14,FALSE),0)</f>
        <v>0</v>
      </c>
      <c r="Q28" s="65">
        <f>_xlfn.IFNA(VLOOKUP(CONCATENATE($Q$5,$B28,$C28),'OG1'!$A$6:$N$135,14,FALSE),0)</f>
        <v>0</v>
      </c>
      <c r="R28" s="65">
        <f>_xlfn.IFNA(VLOOKUP(CONCATENATE($RR$5,$B28,$C28),'DRY1'!$A$6:$N$133,14,FALSE),0)</f>
        <v>0</v>
      </c>
      <c r="S28" s="65">
        <f>_xlfn.IFNA(VLOOKUP(CONCATENATE($S$5,$B28,$C28),DARD!G30,FALSE),0)</f>
        <v>0</v>
      </c>
      <c r="T28" s="65">
        <f>_xlfn.IFNA(VLOOKUP(CONCATENATE($T$5,$B28,$C28),'HO1'!$A$6:$N$56,14,FALSE),0)</f>
        <v>0</v>
      </c>
      <c r="U28" s="65">
        <f>_xlfn.IFNA(VLOOKUP(CONCATENATE($U$5,$B28,$C28),VIR!$A$6:$N$135,14,FALSE),0)</f>
        <v>0</v>
      </c>
      <c r="V28" s="65">
        <f>_xlfn.IFNA(VLOOKUP(CONCATENATE($UW$5,$B28,$C28),'BUS2'!$A$8:$N$135,14,FALSE),0)</f>
        <v>0</v>
      </c>
      <c r="W28" s="65">
        <f>_xlfn.IFNA(VLOOKUP(CONCATENATE($W$5,$B28,$C28),BEV!$A$8:$N$135,14,FALSE),0)</f>
        <v>0</v>
      </c>
      <c r="X28" s="65">
        <f>_xlfn.IFNA(VLOOKUP(CONCATENATE($X$5,$B28,$C28),'OG2'!$A$6:$N$169,14,FALSE),0)</f>
        <v>0</v>
      </c>
      <c r="Y28" s="65">
        <f>_xlfn.IFNA(VLOOKUP(CONCATENATE($Y$5,$B28,$C28),'SER2'!$A$6:$N$133,14,FALSE),0)</f>
        <v>0</v>
      </c>
      <c r="Z28" s="65">
        <f>_xlfn.IFNA(VLOOKUP(CONCATENATE($Z$5,$B28,$C28),'DRY2'!$A$6:$N$133,14,FALSE),0)</f>
        <v>0</v>
      </c>
      <c r="AA28" s="65">
        <f>_xlfn.IFNA(VLOOKUP(CONCATENATE($AA$5,$B28,$C28),'BUN1'!$A$6:$N$124,14,FALSE),0)</f>
        <v>0</v>
      </c>
      <c r="AB28" s="66"/>
      <c r="AC28" s="65">
        <f>_xlfn.IFNA(VLOOKUP(CONCATENATE($AC$5,$B28,$C28),'MR1'!$A$6:$N$135,14,FALSE),0)</f>
        <v>0</v>
      </c>
      <c r="AD28" s="65">
        <f>_xlfn.IFNA(VLOOKUP(CONCATENATE($AD$5,$B28,$C28),'CAP2'!$A$6:$O$129,14,FALSE),0)</f>
        <v>0</v>
      </c>
      <c r="AE28" s="65">
        <f>_xlfn.IFNA(VLOOKUP(CONCATENATE($AE$5,$B28,$C28),'ESP2'!$A$6:$O$129,14,FALSE),0)</f>
        <v>0</v>
      </c>
      <c r="AF28" s="65">
        <f>_xlfn.IFNA(VLOOKUP(CONCATENATE($AF$5,$B28,$C28),'BUN2'!$A$6:$N$134,14,FALSE),0)</f>
        <v>0</v>
      </c>
      <c r="AG28" s="65">
        <f>_xlfn.IFNA(VLOOKUP(CONCATENATE($AG$5,$B28,$C28),SC!$A$6:$N$135,14,FALSE),0)</f>
        <v>0</v>
      </c>
      <c r="AH28" s="65">
        <f>_xlfn.IFNA(VLOOKUP(CONCATENATE($AH$5,$B28,$C28),'OG3'!$A$6:$N$131,14,FALSE),0)</f>
        <v>0</v>
      </c>
      <c r="AI28" s="65">
        <f>_xlfn.IFNA(VLOOKUP(CONCATENATE($AI$5,$B28,$C28),'MR2'!$A$6:$N$131,14,FALSE),0)</f>
        <v>0</v>
      </c>
      <c r="AJ28" s="65">
        <f>_xlfn.IFNA(VLOOKUP(CONCATENATE($AJ$5,$B28,$C28),'BUS3'!$A$6:$N$135,14,FALSE),0)</f>
        <v>0</v>
      </c>
      <c r="AK28" s="65">
        <f>_xlfn.IFNA(VLOOKUP(CONCATENATE($AK$5,$B28,$C28),'ESP4'!$A$6:$N$135,14,FALSE),0)</f>
        <v>0</v>
      </c>
      <c r="AL28" s="66">
        <f>_xlfn.IFNA(VLOOKUP(CONCATENATE($AL$5,$B28,$C28),FEST!$A$6:$N$133,14,FALSE),0)</f>
        <v>0</v>
      </c>
      <c r="AM28" s="66">
        <f>_xlfn.IFNA(VLOOKUP(CONCATENATE($AM$5,$B28,$C28),'MR3'!$A$6:$N$133,14,FALSE),0)</f>
        <v>0</v>
      </c>
      <c r="AN28" s="66">
        <f>_xlfn.IFNA(VLOOKUP(CONCATENATE($AN$5,$B28,$C28),'BUS4'!$A$6:$N$133,14,FALSE),0)</f>
        <v>0</v>
      </c>
      <c r="AO28" s="66"/>
      <c r="AP28" s="66"/>
      <c r="AQ28" s="398"/>
      <c r="AR28" s="67"/>
      <c r="AS28" s="63"/>
    </row>
    <row r="29" spans="1:45" x14ac:dyDescent="0.3">
      <c r="A29" s="830"/>
      <c r="B29" s="84" t="s">
        <v>391</v>
      </c>
      <c r="C29" s="85" t="s">
        <v>382</v>
      </c>
      <c r="D29" s="85"/>
      <c r="E29" s="85" t="s">
        <v>203</v>
      </c>
      <c r="F29" s="86">
        <v>45402</v>
      </c>
      <c r="G29" s="87">
        <v>11</v>
      </c>
      <c r="H29" s="146">
        <f t="shared" si="0"/>
        <v>2</v>
      </c>
      <c r="I29" s="65">
        <f t="shared" si="1"/>
        <v>11</v>
      </c>
      <c r="J29" s="669">
        <f t="shared" si="2"/>
        <v>8</v>
      </c>
      <c r="K29" s="65">
        <f>_xlfn.IFNA(VLOOKUP(CONCATENATE($K$5,$B29,$C29),'ESP1'!$A$6:$N$135,14,FALSE),0)</f>
        <v>0</v>
      </c>
      <c r="L29" s="65">
        <f>_xlfn.IFNA(VLOOKUP(CONCATENATE($L$5,$B29,$C29),'CAP1'!$A$6:$N$107,14,FALSE),0)</f>
        <v>0</v>
      </c>
      <c r="M29" s="65">
        <f>_xlfn.IFNA(VLOOKUP(CONCATENATE($M$5,$B29,$C29),WEST!$A$6:$N$107,14,FALSE),0)</f>
        <v>0</v>
      </c>
      <c r="N29" s="65">
        <f>_xlfn.IFNA(VLOOKUP(CONCATENATE($N$5,$B29,$C29),MUR!$A$6:$N$95,14,FALSE),0)</f>
        <v>0</v>
      </c>
      <c r="O29" s="65">
        <f>_xlfn.IFNA(VLOOKUP(CONCATENATE($O$5,$B29,$C29),'SER1'!$A$6:$N$131,14,FALSE),0)</f>
        <v>0</v>
      </c>
      <c r="P29" s="65">
        <f>_xlfn.IFNA(VLOOKUP(CONCATENATE($P$5,$B29,$C29),'BUS1'!$A$6:$N$110,14,FALSE),0)</f>
        <v>6</v>
      </c>
      <c r="Q29" s="65">
        <f>_xlfn.IFNA(VLOOKUP(CONCATENATE($Q$5,$B29,$C29),'OG1'!$A$6:$N$135,14,FALSE),0)</f>
        <v>0</v>
      </c>
      <c r="R29" s="65">
        <f>_xlfn.IFNA(VLOOKUP(CONCATENATE($RR$5,$B29,$C29),'DRY1'!$A$6:$N$133,14,FALSE),0)</f>
        <v>0</v>
      </c>
      <c r="S29" s="65">
        <f>_xlfn.IFNA(VLOOKUP(CONCATENATE($S$5,$B29,$C29),DARD!G31,FALSE),0)</f>
        <v>0</v>
      </c>
      <c r="T29" s="65">
        <f>_xlfn.IFNA(VLOOKUP(CONCATENATE($T$5,$B29,$C29),'HO1'!$A$6:$N$56,14,FALSE),0)</f>
        <v>0</v>
      </c>
      <c r="U29" s="65">
        <f>_xlfn.IFNA(VLOOKUP(CONCATENATE($U$5,$B29,$C29),VIR!$A$6:$N$135,14,FALSE),0)</f>
        <v>0</v>
      </c>
      <c r="V29" s="65">
        <f>_xlfn.IFNA(VLOOKUP(CONCATENATE($UW$5,$B29,$C29),'BUS2'!$A$8:$N$135,14,FALSE),0)</f>
        <v>0</v>
      </c>
      <c r="W29" s="65">
        <f>_xlfn.IFNA(VLOOKUP(CONCATENATE($W$5,$B29,$C29),BEV!$A$8:$N$135,14,FALSE),0)</f>
        <v>0</v>
      </c>
      <c r="X29" s="65">
        <f>_xlfn.IFNA(VLOOKUP(CONCATENATE($X$5,$B29,$C29),'OG2'!$A$6:$N$169,14,FALSE),0)</f>
        <v>0</v>
      </c>
      <c r="Y29" s="65">
        <f>_xlfn.IFNA(VLOOKUP(CONCATENATE($Y$5,$B29,$C29),'SER2'!$A$6:$N$133,14,FALSE),0)</f>
        <v>0</v>
      </c>
      <c r="Z29" s="65">
        <f>_xlfn.IFNA(VLOOKUP(CONCATENATE($Z$5,$B29,$C29),'DRY2'!$A$6:$N$133,14,FALSE),0)</f>
        <v>0</v>
      </c>
      <c r="AA29" s="65">
        <f>_xlfn.IFNA(VLOOKUP(CONCATENATE($AA$5,$B29,$C29),'BUN1'!$A$6:$N$124,14,FALSE),0)</f>
        <v>0</v>
      </c>
      <c r="AB29" s="66"/>
      <c r="AC29" s="65">
        <f>_xlfn.IFNA(VLOOKUP(CONCATENATE($AC$5,$B29,$C29),'MR1'!$A$6:$N$135,14,FALSE),0)</f>
        <v>5</v>
      </c>
      <c r="AD29" s="65">
        <f>_xlfn.IFNA(VLOOKUP(CONCATENATE($AD$5,$B29,$C29),'CAP2'!$A$6:$O$129,14,FALSE),0)</f>
        <v>0</v>
      </c>
      <c r="AE29" s="65">
        <f>_xlfn.IFNA(VLOOKUP(CONCATENATE($AE$5,$B29,$C29),'ESP2'!$A$6:$O$129,14,FALSE),0)</f>
        <v>0</v>
      </c>
      <c r="AF29" s="65">
        <f>_xlfn.IFNA(VLOOKUP(CONCATENATE($AF$5,$B29,$C29),'BUN2'!$A$6:$N$134,14,FALSE),0)</f>
        <v>0</v>
      </c>
      <c r="AG29" s="65">
        <f>_xlfn.IFNA(VLOOKUP(CONCATENATE($AG$5,$B29,$C29),SC!$A$6:$N$135,14,FALSE),0)</f>
        <v>0</v>
      </c>
      <c r="AH29" s="65">
        <f>_xlfn.IFNA(VLOOKUP(CONCATENATE($AH$5,$B29,$C29),'OG3'!$A$6:$N$131,14,FALSE),0)</f>
        <v>0</v>
      </c>
      <c r="AI29" s="65">
        <f>_xlfn.IFNA(VLOOKUP(CONCATENATE($AI$5,$B29,$C29),'MR2'!$A$6:$N$131,14,FALSE),0)</f>
        <v>0</v>
      </c>
      <c r="AJ29" s="65">
        <f>_xlfn.IFNA(VLOOKUP(CONCATENATE($AJ$5,$B29,$C29),'BUS3'!$A$6:$N$135,14,FALSE),0)</f>
        <v>0</v>
      </c>
      <c r="AK29" s="65">
        <f>_xlfn.IFNA(VLOOKUP(CONCATENATE($AK$5,$B29,$C29),'ESP4'!$A$6:$N$135,14,FALSE),0)</f>
        <v>0</v>
      </c>
      <c r="AL29" s="66">
        <f>_xlfn.IFNA(VLOOKUP(CONCATENATE($AL$5,$B29,$C29),FEST!$A$6:$N$133,14,FALSE),0)</f>
        <v>0</v>
      </c>
      <c r="AM29" s="66">
        <f>_xlfn.IFNA(VLOOKUP(CONCATENATE($AM$5,$B29,$C29),'MR3'!$A$6:$N$133,14,FALSE),0)</f>
        <v>0</v>
      </c>
      <c r="AN29" s="66">
        <f>_xlfn.IFNA(VLOOKUP(CONCATENATE($AN$5,$B29,$C29),'BUS4'!$A$6:$N$133,14,FALSE),0)</f>
        <v>0</v>
      </c>
      <c r="AO29" s="66"/>
      <c r="AP29" s="66"/>
      <c r="AQ29" s="398"/>
      <c r="AR29" s="67"/>
      <c r="AS29" s="63"/>
    </row>
    <row r="30" spans="1:45" x14ac:dyDescent="0.3">
      <c r="A30" s="830"/>
      <c r="B30" s="84" t="s">
        <v>383</v>
      </c>
      <c r="C30" s="85" t="s">
        <v>384</v>
      </c>
      <c r="D30" s="85"/>
      <c r="E30" s="85" t="s">
        <v>336</v>
      </c>
      <c r="F30" s="86">
        <v>45418</v>
      </c>
      <c r="G30" s="87">
        <v>9</v>
      </c>
      <c r="H30" s="146">
        <f t="shared" si="0"/>
        <v>0</v>
      </c>
      <c r="I30" s="65">
        <f t="shared" si="1"/>
        <v>0</v>
      </c>
      <c r="J30" s="669">
        <f t="shared" si="2"/>
        <v>14</v>
      </c>
      <c r="K30" s="65">
        <f>_xlfn.IFNA(VLOOKUP(CONCATENATE($K$5,$B30,$C30),'ESP1'!$A$6:$N$135,14,FALSE),0)</f>
        <v>0</v>
      </c>
      <c r="L30" s="65">
        <f>_xlfn.IFNA(VLOOKUP(CONCATENATE($L$5,$B30,$C30),'CAP1'!$A$6:$N$107,14,FALSE),0)</f>
        <v>0</v>
      </c>
      <c r="M30" s="65">
        <f>_xlfn.IFNA(VLOOKUP(CONCATENATE($M$5,$B30,$C30),WEST!$A$6:$N$107,14,FALSE),0)</f>
        <v>0</v>
      </c>
      <c r="N30" s="65">
        <f>_xlfn.IFNA(VLOOKUP(CONCATENATE($N$5,$B30,$C30),MUR!$A$6:$N$95,14,FALSE),0)</f>
        <v>0</v>
      </c>
      <c r="O30" s="65">
        <f>_xlfn.IFNA(VLOOKUP(CONCATENATE($O$5,$B30,$C30),'SER1'!$A$6:$N$131,14,FALSE),0)</f>
        <v>0</v>
      </c>
      <c r="P30" s="65">
        <f>_xlfn.IFNA(VLOOKUP(CONCATENATE($P$5,$B30,$C30),'BUS1'!$A$6:$N$110,14,FALSE),0)</f>
        <v>0</v>
      </c>
      <c r="Q30" s="65">
        <f>_xlfn.IFNA(VLOOKUP(CONCATENATE($Q$5,$B30,$C30),'OG1'!$A$6:$N$135,14,FALSE),0)</f>
        <v>0</v>
      </c>
      <c r="R30" s="65">
        <f>_xlfn.IFNA(VLOOKUP(CONCATENATE($RR$5,$B30,$C30),'DRY1'!$A$6:$N$133,14,FALSE),0)</f>
        <v>0</v>
      </c>
      <c r="S30" s="65">
        <f>_xlfn.IFNA(VLOOKUP(CONCATENATE($S$5,$B30,$C30),DARD!G32,FALSE),0)</f>
        <v>0</v>
      </c>
      <c r="T30" s="65">
        <f>_xlfn.IFNA(VLOOKUP(CONCATENATE($T$5,$B30,$C30),'HO1'!$A$6:$N$56,14,FALSE),0)</f>
        <v>0</v>
      </c>
      <c r="U30" s="65">
        <f>_xlfn.IFNA(VLOOKUP(CONCATENATE($U$5,$B30,$C30),VIR!$A$6:$N$135,14,FALSE),0)</f>
        <v>0</v>
      </c>
      <c r="V30" s="65">
        <f>_xlfn.IFNA(VLOOKUP(CONCATENATE($UW$5,$B30,$C30),'BUS2'!$A$8:$N$135,14,FALSE),0)</f>
        <v>0</v>
      </c>
      <c r="W30" s="65">
        <f>_xlfn.IFNA(VLOOKUP(CONCATENATE($W$5,$B30,$C30),BEV!$A$8:$N$135,14,FALSE),0)</f>
        <v>0</v>
      </c>
      <c r="X30" s="65">
        <f>_xlfn.IFNA(VLOOKUP(CONCATENATE($X$5,$B30,$C30),'OG2'!$A$6:$N$169,14,FALSE),0)</f>
        <v>0</v>
      </c>
      <c r="Y30" s="65">
        <f>_xlfn.IFNA(VLOOKUP(CONCATENATE($Y$5,$B30,$C30),'SER2'!$A$6:$N$133,14,FALSE),0)</f>
        <v>0</v>
      </c>
      <c r="Z30" s="65">
        <f>_xlfn.IFNA(VLOOKUP(CONCATENATE($Z$5,$B30,$C30),'DRY2'!$A$6:$N$133,14,FALSE),0)</f>
        <v>0</v>
      </c>
      <c r="AA30" s="65">
        <f>_xlfn.IFNA(VLOOKUP(CONCATENATE($AA$5,$B30,$C30),'BUN1'!$A$6:$N$124,14,FALSE),0)</f>
        <v>0</v>
      </c>
      <c r="AB30" s="66"/>
      <c r="AC30" s="65">
        <f>_xlfn.IFNA(VLOOKUP(CONCATENATE($AC$5,$B30,$C30),'MR1'!$A$6:$N$135,14,FALSE),0)</f>
        <v>0</v>
      </c>
      <c r="AD30" s="65">
        <f>_xlfn.IFNA(VLOOKUP(CONCATENATE($AD$5,$B30,$C30),'CAP2'!$A$6:$O$129,14,FALSE),0)</f>
        <v>0</v>
      </c>
      <c r="AE30" s="65">
        <f>_xlfn.IFNA(VLOOKUP(CONCATENATE($AE$5,$B30,$C30),'ESP2'!$A$6:$O$129,14,FALSE),0)</f>
        <v>0</v>
      </c>
      <c r="AF30" s="65">
        <f>_xlfn.IFNA(VLOOKUP(CONCATENATE($AF$5,$B30,$C30),'BUN2'!$A$6:$N$134,14,FALSE),0)</f>
        <v>0</v>
      </c>
      <c r="AG30" s="65">
        <f>_xlfn.IFNA(VLOOKUP(CONCATENATE($AG$5,$B30,$C30),SC!$A$6:$N$135,14,FALSE),0)</f>
        <v>0</v>
      </c>
      <c r="AH30" s="65">
        <f>_xlfn.IFNA(VLOOKUP(CONCATENATE($AH$5,$B30,$C30),'OG3'!$A$6:$N$131,14,FALSE),0)</f>
        <v>0</v>
      </c>
      <c r="AI30" s="65">
        <f>_xlfn.IFNA(VLOOKUP(CONCATENATE($AI$5,$B30,$C30),'MR2'!$A$6:$N$131,14,FALSE),0)</f>
        <v>0</v>
      </c>
      <c r="AJ30" s="65">
        <f>_xlfn.IFNA(VLOOKUP(CONCATENATE($AJ$5,$B30,$C30),'BUS3'!$A$6:$N$135,14,FALSE),0)</f>
        <v>0</v>
      </c>
      <c r="AK30" s="65">
        <f>_xlfn.IFNA(VLOOKUP(CONCATENATE($AK$5,$B30,$C30),'ESP4'!$A$6:$N$135,14,FALSE),0)</f>
        <v>0</v>
      </c>
      <c r="AL30" s="66">
        <f>_xlfn.IFNA(VLOOKUP(CONCATENATE($AL$5,$B30,$C30),FEST!$A$6:$N$133,14,FALSE),0)</f>
        <v>0</v>
      </c>
      <c r="AM30" s="66">
        <f>_xlfn.IFNA(VLOOKUP(CONCATENATE($AM$5,$B30,$C30),'MR3'!$A$6:$N$133,14,FALSE),0)</f>
        <v>0</v>
      </c>
      <c r="AN30" s="66">
        <f>_xlfn.IFNA(VLOOKUP(CONCATENATE($AN$5,$B30,$C30),'BUS4'!$A$6:$N$133,14,FALSE),0)</f>
        <v>0</v>
      </c>
      <c r="AO30" s="66"/>
      <c r="AP30" s="66"/>
      <c r="AQ30" s="398"/>
      <c r="AR30" s="67"/>
      <c r="AS30" s="63"/>
    </row>
    <row r="31" spans="1:45" x14ac:dyDescent="0.3">
      <c r="A31" s="830"/>
      <c r="B31" s="84" t="s">
        <v>516</v>
      </c>
      <c r="C31" s="85" t="s">
        <v>496</v>
      </c>
      <c r="D31" s="85"/>
      <c r="E31" s="85" t="s">
        <v>725</v>
      </c>
      <c r="F31" s="86">
        <v>45492</v>
      </c>
      <c r="G31" s="87">
        <v>10</v>
      </c>
      <c r="H31" s="146">
        <f t="shared" ref="H31:H35" si="3">COUNTIF(K31:AS31,"&gt;0")</f>
        <v>1</v>
      </c>
      <c r="I31" s="65">
        <f t="shared" ref="I31:I35" si="4">SUM(K31:AN31)</f>
        <v>6</v>
      </c>
      <c r="J31" s="669">
        <f t="shared" si="2"/>
        <v>10</v>
      </c>
      <c r="K31" s="65">
        <f>_xlfn.IFNA(VLOOKUP(CONCATENATE($K$5,$B31,$C31),'ESP1'!$A$6:$N$135,14,FALSE),0)</f>
        <v>0</v>
      </c>
      <c r="L31" s="65">
        <f>_xlfn.IFNA(VLOOKUP(CONCATENATE($L$5,$B31,$C31),'CAP1'!$A$6:$N$107,14,FALSE),0)</f>
        <v>0</v>
      </c>
      <c r="M31" s="65">
        <f>_xlfn.IFNA(VLOOKUP(CONCATENATE($M$5,$B31,$C31),WEST!$A$6:$N$107,14,FALSE),0)</f>
        <v>0</v>
      </c>
      <c r="N31" s="65">
        <f>_xlfn.IFNA(VLOOKUP(CONCATENATE($N$5,$B31,$C31),MUR!$A$6:$N$95,14,FALSE),0)</f>
        <v>0</v>
      </c>
      <c r="O31" s="65">
        <f>_xlfn.IFNA(VLOOKUP(CONCATENATE($O$5,$B31,$C31),'SER1'!$A$6:$N$131,14,FALSE),0)</f>
        <v>0</v>
      </c>
      <c r="P31" s="65">
        <f>_xlfn.IFNA(VLOOKUP(CONCATENATE($P$5,$B31,$C31),'BUS1'!$A$6:$N$110,14,FALSE),0)</f>
        <v>0</v>
      </c>
      <c r="Q31" s="65">
        <f>_xlfn.IFNA(VLOOKUP(CONCATENATE($Q$5,$B31,$C31),'OG1'!$A$6:$N$135,14,FALSE),0)</f>
        <v>0</v>
      </c>
      <c r="R31" s="65">
        <f>_xlfn.IFNA(VLOOKUP(CONCATENATE($RR$5,$B31,$C31),'DRY1'!$A$6:$N$133,14,FALSE),0)</f>
        <v>0</v>
      </c>
      <c r="S31" s="65">
        <f>_xlfn.IFNA(VLOOKUP(CONCATENATE($S$5,$B31,$C31),DARD!G33,FALSE),0)</f>
        <v>0</v>
      </c>
      <c r="T31" s="65">
        <f>_xlfn.IFNA(VLOOKUP(CONCATENATE($T$5,$B31,$C31),'HO1'!$A$6:$N$56,14,FALSE),0)</f>
        <v>0</v>
      </c>
      <c r="U31" s="65">
        <f>_xlfn.IFNA(VLOOKUP(CONCATENATE($U$5,$B31,$C31),VIR!$A$6:$N$135,14,FALSE),0)</f>
        <v>0</v>
      </c>
      <c r="V31" s="65">
        <f>_xlfn.IFNA(VLOOKUP(CONCATENATE($UW$5,$B31,$C31),'BUS2'!$A$8:$N$135,14,FALSE),0)</f>
        <v>0</v>
      </c>
      <c r="W31" s="65">
        <f>_xlfn.IFNA(VLOOKUP(CONCATENATE($W$5,$B31,$C31),BEV!$A$8:$N$135,14,FALSE),0)</f>
        <v>0</v>
      </c>
      <c r="X31" s="65">
        <f>_xlfn.IFNA(VLOOKUP(CONCATENATE($X$5,$B31,$C31),'OG2'!$A$6:$N$169,14,FALSE),0)</f>
        <v>0</v>
      </c>
      <c r="Y31" s="65">
        <f>_xlfn.IFNA(VLOOKUP(CONCATENATE($Y$5,$B31,$C31),'SER2'!$A$6:$N$133,14,FALSE),0)</f>
        <v>0</v>
      </c>
      <c r="Z31" s="65">
        <f>_xlfn.IFNA(VLOOKUP(CONCATENATE($Z$5,$B31,$C31),'DRY2'!$A$6:$N$133,14,FALSE),0)</f>
        <v>0</v>
      </c>
      <c r="AA31" s="65">
        <f>_xlfn.IFNA(VLOOKUP(CONCATENATE($AA$5,$B31,$C31),'BUN1'!$A$6:$N$124,14,FALSE),0)</f>
        <v>0</v>
      </c>
      <c r="AB31" s="66"/>
      <c r="AC31" s="65">
        <f>_xlfn.IFNA(VLOOKUP(CONCATENATE($AC$5,$B31,$C31),'MR1'!$A$6:$N$135,14,FALSE),0)</f>
        <v>0</v>
      </c>
      <c r="AD31" s="65">
        <f>_xlfn.IFNA(VLOOKUP(CONCATENATE($AD$5,$B31,$C31),'CAP2'!$A$6:$O$129,14,FALSE),0)</f>
        <v>6</v>
      </c>
      <c r="AE31" s="65">
        <f>_xlfn.IFNA(VLOOKUP(CONCATENATE($AE$5,$B31,$C31),'ESP2'!$A$6:$O$129,14,FALSE),0)</f>
        <v>0</v>
      </c>
      <c r="AF31" s="65">
        <f>_xlfn.IFNA(VLOOKUP(CONCATENATE($AF$5,$B31,$C31),'BUN2'!$A$6:$N$134,14,FALSE),0)</f>
        <v>0</v>
      </c>
      <c r="AG31" s="65">
        <f>_xlfn.IFNA(VLOOKUP(CONCATENATE($AG$5,$B31,$C31),SC!$A$6:$N$135,14,FALSE),0)</f>
        <v>0</v>
      </c>
      <c r="AH31" s="65">
        <f>_xlfn.IFNA(VLOOKUP(CONCATENATE($AH$5,$B31,$C31),'OG3'!$A$6:$N$131,14,FALSE),0)</f>
        <v>0</v>
      </c>
      <c r="AI31" s="65">
        <f>_xlfn.IFNA(VLOOKUP(CONCATENATE($AI$5,$B31,$C31),'MR2'!$A$6:$N$131,14,FALSE),0)</f>
        <v>0</v>
      </c>
      <c r="AJ31" s="65">
        <f>_xlfn.IFNA(VLOOKUP(CONCATENATE($AJ$5,$B31,$C31),'BUS3'!$A$6:$N$135,14,FALSE),0)</f>
        <v>0</v>
      </c>
      <c r="AK31" s="65">
        <f>_xlfn.IFNA(VLOOKUP(CONCATENATE($AK$5,$B31,$C31),'ESP4'!$A$6:$N$135,14,FALSE),0)</f>
        <v>0</v>
      </c>
      <c r="AL31" s="66">
        <f>_xlfn.IFNA(VLOOKUP(CONCATENATE($AL$5,$B31,$C31),FEST!$A$6:$N$133,14,FALSE),0)</f>
        <v>0</v>
      </c>
      <c r="AM31" s="66">
        <f>_xlfn.IFNA(VLOOKUP(CONCATENATE($AM$5,$B31,$C31),'MR3'!$A$6:$N$133,14,FALSE),0)</f>
        <v>0</v>
      </c>
      <c r="AN31" s="66">
        <f>_xlfn.IFNA(VLOOKUP(CONCATENATE($AN$5,$B31,$C31),'BUS4'!$A$6:$N$133,14,FALSE),0)</f>
        <v>0</v>
      </c>
      <c r="AO31" s="66"/>
      <c r="AP31" s="66"/>
      <c r="AQ31" s="398"/>
      <c r="AR31" s="67"/>
      <c r="AS31" s="63"/>
    </row>
    <row r="32" spans="1:45" x14ac:dyDescent="0.3">
      <c r="A32" s="830"/>
      <c r="B32" s="84" t="s">
        <v>738</v>
      </c>
      <c r="C32" s="85" t="s">
        <v>739</v>
      </c>
      <c r="D32" s="85"/>
      <c r="E32" s="85" t="s">
        <v>740</v>
      </c>
      <c r="F32" s="86">
        <v>45465</v>
      </c>
      <c r="G32" s="87">
        <v>10</v>
      </c>
      <c r="H32" s="146">
        <f t="shared" si="3"/>
        <v>0</v>
      </c>
      <c r="I32" s="65">
        <f t="shared" si="4"/>
        <v>0</v>
      </c>
      <c r="J32" s="669">
        <f t="shared" si="2"/>
        <v>14</v>
      </c>
      <c r="K32" s="65">
        <f>_xlfn.IFNA(VLOOKUP(CONCATENATE($K$5,$B32,$C32),'ESP1'!$A$6:$N$135,14,FALSE),0)</f>
        <v>0</v>
      </c>
      <c r="L32" s="65">
        <f>_xlfn.IFNA(VLOOKUP(CONCATENATE($L$5,$B32,$C32),'CAP1'!$A$6:$N$107,14,FALSE),0)</f>
        <v>0</v>
      </c>
      <c r="M32" s="65">
        <f>_xlfn.IFNA(VLOOKUP(CONCATENATE($M$5,$B32,$C32),WEST!$A$6:$N$107,14,FALSE),0)</f>
        <v>0</v>
      </c>
      <c r="N32" s="65">
        <f>_xlfn.IFNA(VLOOKUP(CONCATENATE($N$5,$B32,$C32),MUR!$A$6:$N$95,14,FALSE),0)</f>
        <v>0</v>
      </c>
      <c r="O32" s="65">
        <f>_xlfn.IFNA(VLOOKUP(CONCATENATE($O$5,$B32,$C32),'SER1'!$A$6:$N$131,14,FALSE),0)</f>
        <v>0</v>
      </c>
      <c r="P32" s="65">
        <f>_xlfn.IFNA(VLOOKUP(CONCATENATE($P$5,$B32,$C32),'BUS1'!$A$6:$N$110,14,FALSE),0)</f>
        <v>0</v>
      </c>
      <c r="Q32" s="65">
        <f>_xlfn.IFNA(VLOOKUP(CONCATENATE($Q$5,$B32,$C32),'OG1'!$A$6:$N$135,14,FALSE),0)</f>
        <v>0</v>
      </c>
      <c r="R32" s="65">
        <f>_xlfn.IFNA(VLOOKUP(CONCATENATE($RR$5,$B32,$C32),'DRY1'!$A$6:$N$133,14,FALSE),0)</f>
        <v>0</v>
      </c>
      <c r="S32" s="65">
        <f>_xlfn.IFNA(VLOOKUP(CONCATENATE($S$5,$B32,$C32),DARD!G34,FALSE),0)</f>
        <v>0</v>
      </c>
      <c r="T32" s="65">
        <f>_xlfn.IFNA(VLOOKUP(CONCATENATE($T$5,$B32,$C32),'HO1'!$A$6:$N$56,14,FALSE),0)</f>
        <v>0</v>
      </c>
      <c r="U32" s="65">
        <f>_xlfn.IFNA(VLOOKUP(CONCATENATE($U$5,$B32,$C32),VIR!$A$6:$N$135,14,FALSE),0)</f>
        <v>0</v>
      </c>
      <c r="V32" s="65">
        <f>_xlfn.IFNA(VLOOKUP(CONCATENATE($UW$5,$B32,$C32),'BUS2'!$A$8:$N$135,14,FALSE),0)</f>
        <v>0</v>
      </c>
      <c r="W32" s="65">
        <f>_xlfn.IFNA(VLOOKUP(CONCATENATE($W$5,$B32,$C32),BEV!$A$8:$N$135,14,FALSE),0)</f>
        <v>0</v>
      </c>
      <c r="X32" s="65">
        <f>_xlfn.IFNA(VLOOKUP(CONCATENATE($X$5,$B32,$C32),'OG2'!$A$6:$N$169,14,FALSE),0)</f>
        <v>0</v>
      </c>
      <c r="Y32" s="65">
        <f>_xlfn.IFNA(VLOOKUP(CONCATENATE($Y$5,$B32,$C32),'SER2'!$A$6:$N$133,14,FALSE),0)</f>
        <v>0</v>
      </c>
      <c r="Z32" s="65">
        <f>_xlfn.IFNA(VLOOKUP(CONCATENATE($Z$5,$B32,$C32),'DRY2'!$A$6:$N$133,14,FALSE),0)</f>
        <v>0</v>
      </c>
      <c r="AA32" s="65">
        <f>_xlfn.IFNA(VLOOKUP(CONCATENATE($AA$5,$B32,$C32),'BUN1'!$A$6:$N$124,14,FALSE),0)</f>
        <v>0</v>
      </c>
      <c r="AB32" s="66"/>
      <c r="AC32" s="65">
        <f>_xlfn.IFNA(VLOOKUP(CONCATENATE($AC$5,$B32,$C32),'MR1'!$A$6:$N$135,14,FALSE),0)</f>
        <v>0</v>
      </c>
      <c r="AD32" s="65">
        <f>_xlfn.IFNA(VLOOKUP(CONCATENATE($AD$5,$B32,$C32),'CAP2'!$A$6:$O$129,14,FALSE),0)</f>
        <v>0</v>
      </c>
      <c r="AE32" s="65">
        <f>_xlfn.IFNA(VLOOKUP(CONCATENATE($AE$5,$B32,$C32),'ESP2'!$A$6:$O$129,14,FALSE),0)</f>
        <v>0</v>
      </c>
      <c r="AF32" s="65">
        <f>_xlfn.IFNA(VLOOKUP(CONCATENATE($AF$5,$B32,$C32),'BUN2'!$A$6:$N$134,14,FALSE),0)</f>
        <v>0</v>
      </c>
      <c r="AG32" s="65">
        <f>_xlfn.IFNA(VLOOKUP(CONCATENATE($AG$5,$B32,$C32),SC!$A$6:$N$135,14,FALSE),0)</f>
        <v>0</v>
      </c>
      <c r="AH32" s="65">
        <f>_xlfn.IFNA(VLOOKUP(CONCATENATE($AH$5,$B32,$C32),'OG3'!$A$6:$N$131,14,FALSE),0)</f>
        <v>0</v>
      </c>
      <c r="AI32" s="65">
        <f>_xlfn.IFNA(VLOOKUP(CONCATENATE($AI$5,$B32,$C32),'MR2'!$A$6:$N$131,14,FALSE),0)</f>
        <v>0</v>
      </c>
      <c r="AJ32" s="65">
        <f>_xlfn.IFNA(VLOOKUP(CONCATENATE($AJ$5,$B32,$C32),'BUS3'!$A$6:$N$135,14,FALSE),0)</f>
        <v>0</v>
      </c>
      <c r="AK32" s="65">
        <f>_xlfn.IFNA(VLOOKUP(CONCATENATE($AK$5,$B32,$C32),'ESP4'!$A$6:$N$135,14,FALSE),0)</f>
        <v>0</v>
      </c>
      <c r="AL32" s="66">
        <f>_xlfn.IFNA(VLOOKUP(CONCATENATE($AL$5,$B32,$C32),FEST!$A$6:$N$133,14,FALSE),0)</f>
        <v>0</v>
      </c>
      <c r="AM32" s="66">
        <f>_xlfn.IFNA(VLOOKUP(CONCATENATE($AM$5,$B32,$C32),'MR3'!$A$6:$N$133,14,FALSE),0)</f>
        <v>0</v>
      </c>
      <c r="AN32" s="66">
        <f>_xlfn.IFNA(VLOOKUP(CONCATENATE($AN$5,$B32,$C32),'BUS4'!$A$6:$N$133,14,FALSE),0)</f>
        <v>0</v>
      </c>
      <c r="AO32" s="66"/>
      <c r="AP32" s="66"/>
      <c r="AQ32" s="398"/>
      <c r="AR32" s="67"/>
      <c r="AS32" s="63"/>
    </row>
    <row r="33" spans="1:45" x14ac:dyDescent="0.3">
      <c r="A33" s="830"/>
      <c r="B33" s="84" t="s">
        <v>502</v>
      </c>
      <c r="C33" s="85" t="s">
        <v>741</v>
      </c>
      <c r="D33" s="85"/>
      <c r="E33" s="85" t="s">
        <v>198</v>
      </c>
      <c r="F33" s="86">
        <v>45467</v>
      </c>
      <c r="G33" s="87">
        <v>10</v>
      </c>
      <c r="H33" s="146">
        <f t="shared" si="3"/>
        <v>2</v>
      </c>
      <c r="I33" s="65">
        <f t="shared" si="4"/>
        <v>9</v>
      </c>
      <c r="J33" s="669">
        <f t="shared" si="2"/>
        <v>9</v>
      </c>
      <c r="K33" s="65">
        <f>_xlfn.IFNA(VLOOKUP(CONCATENATE($K$5,$B33,$C33),'ESP1'!$A$6:$N$135,14,FALSE),0)</f>
        <v>0</v>
      </c>
      <c r="L33" s="65">
        <f>_xlfn.IFNA(VLOOKUP(CONCATENATE($L$5,$B33,$C33),'CAP1'!$A$6:$N$107,14,FALSE),0)</f>
        <v>7</v>
      </c>
      <c r="M33" s="65">
        <f>_xlfn.IFNA(VLOOKUP(CONCATENATE($M$5,$B33,$C33),WEST!$A$6:$N$107,14,FALSE),0)</f>
        <v>0</v>
      </c>
      <c r="N33" s="65">
        <f>_xlfn.IFNA(VLOOKUP(CONCATENATE($N$5,$B33,$C33),MUR!$A$6:$N$95,14,FALSE),0)</f>
        <v>0</v>
      </c>
      <c r="O33" s="65">
        <f>_xlfn.IFNA(VLOOKUP(CONCATENATE($O$5,$B33,$C33),'SER1'!$A$6:$N$131,14,FALSE),0)</f>
        <v>0</v>
      </c>
      <c r="P33" s="65">
        <f>_xlfn.IFNA(VLOOKUP(CONCATENATE($P$5,$B33,$C33),'BUS1'!$A$6:$N$110,14,FALSE),0)</f>
        <v>0</v>
      </c>
      <c r="Q33" s="65">
        <f>_xlfn.IFNA(VLOOKUP(CONCATENATE($Q$5,$B33,$C33),'OG1'!$A$6:$N$135,14,FALSE),0)</f>
        <v>0</v>
      </c>
      <c r="R33" s="65">
        <f>_xlfn.IFNA(VLOOKUP(CONCATENATE($RR$5,$B33,$C33),'DRY1'!$A$6:$N$133,14,FALSE),0)</f>
        <v>0</v>
      </c>
      <c r="S33" s="65">
        <f>_xlfn.IFNA(VLOOKUP(CONCATENATE($S$5,$B33,$C33),DARD!G35,FALSE),0)</f>
        <v>0</v>
      </c>
      <c r="T33" s="65">
        <f>_xlfn.IFNA(VLOOKUP(CONCATENATE($T$5,$B33,$C33),'HO1'!$A$6:$N$56,14,FALSE),0)</f>
        <v>0</v>
      </c>
      <c r="U33" s="65">
        <f>_xlfn.IFNA(VLOOKUP(CONCATENATE($U$5,$B33,$C33),VIR!$A$6:$N$135,14,FALSE),0)</f>
        <v>0</v>
      </c>
      <c r="V33" s="65">
        <f>_xlfn.IFNA(VLOOKUP(CONCATENATE($UW$5,$B33,$C33),'BUS2'!$A$8:$N$135,14,FALSE),0)</f>
        <v>0</v>
      </c>
      <c r="W33" s="65">
        <f>_xlfn.IFNA(VLOOKUP(CONCATENATE($W$5,$B33,$C33),BEV!$A$8:$N$135,14,FALSE),0)</f>
        <v>0</v>
      </c>
      <c r="X33" s="65">
        <f>_xlfn.IFNA(VLOOKUP(CONCATENATE($X$5,$B33,$C33),'OG2'!$A$6:$N$169,14,FALSE),0)</f>
        <v>0</v>
      </c>
      <c r="Y33" s="65">
        <f>_xlfn.IFNA(VLOOKUP(CONCATENATE($Y$5,$B33,$C33),'SER2'!$A$6:$N$133,14,FALSE),0)</f>
        <v>0</v>
      </c>
      <c r="Z33" s="65">
        <f>_xlfn.IFNA(VLOOKUP(CONCATENATE($Z$5,$B33,$C33),'DRY2'!$A$6:$N$133,14,FALSE),0)</f>
        <v>0</v>
      </c>
      <c r="AA33" s="65">
        <f>_xlfn.IFNA(VLOOKUP(CONCATENATE($AA$5,$B33,$C33),'BUN1'!$A$6:$N$124,14,FALSE),0)</f>
        <v>0</v>
      </c>
      <c r="AB33" s="720"/>
      <c r="AC33" s="65">
        <f>_xlfn.IFNA(VLOOKUP(CONCATENATE($AC$5,$B33,$C33),'MR1'!$A$6:$N$135,14,FALSE),0)</f>
        <v>0</v>
      </c>
      <c r="AD33" s="65">
        <f>_xlfn.IFNA(VLOOKUP(CONCATENATE($AD$5,$B33,$C33),'CAP2'!$A$6:$O$129,14,FALSE),0)</f>
        <v>2</v>
      </c>
      <c r="AE33" s="65">
        <f>_xlfn.IFNA(VLOOKUP(CONCATENATE($AE$5,$B33,$C33),'ESP2'!$A$6:$O$129,14,FALSE),0)</f>
        <v>0</v>
      </c>
      <c r="AF33" s="65">
        <f>_xlfn.IFNA(VLOOKUP(CONCATENATE($AF$5,$B33,$C33),'BUN2'!$A$6:$N$134,14,FALSE),0)</f>
        <v>0</v>
      </c>
      <c r="AG33" s="65">
        <f>_xlfn.IFNA(VLOOKUP(CONCATENATE($AG$5,$B33,$C33),SC!$A$6:$N$135,14,FALSE),0)</f>
        <v>0</v>
      </c>
      <c r="AH33" s="65">
        <f>_xlfn.IFNA(VLOOKUP(CONCATENATE($AH$5,$B33,$C33),'OG3'!$A$6:$N$131,14,FALSE),0)</f>
        <v>0</v>
      </c>
      <c r="AI33" s="65">
        <f>_xlfn.IFNA(VLOOKUP(CONCATENATE($AI$5,$B33,$C33),'MR2'!$A$6:$N$131,14,FALSE),0)</f>
        <v>0</v>
      </c>
      <c r="AJ33" s="65">
        <f>_xlfn.IFNA(VLOOKUP(CONCATENATE($AJ$5,$B33,$C33),'BUS3'!$A$6:$N$135,14,FALSE),0)</f>
        <v>0</v>
      </c>
      <c r="AK33" s="65">
        <f>_xlfn.IFNA(VLOOKUP(CONCATENATE($AK$5,$B33,$C33),'ESP4'!$A$6:$N$135,14,FALSE),0)</f>
        <v>0</v>
      </c>
      <c r="AL33" s="66">
        <f>_xlfn.IFNA(VLOOKUP(CONCATENATE($AL$5,$B33,$C33),FEST!$A$6:$N$133,14,FALSE),0)</f>
        <v>0</v>
      </c>
      <c r="AM33" s="66">
        <f>_xlfn.IFNA(VLOOKUP(CONCATENATE($AM$5,$B33,$C33),'MR3'!$A$6:$N$133,14,FALSE),0)</f>
        <v>0</v>
      </c>
      <c r="AN33" s="66">
        <f>_xlfn.IFNA(VLOOKUP(CONCATENATE($AN$5,$B33,$C33),'BUS4'!$A$6:$N$133,14,FALSE),0)</f>
        <v>0</v>
      </c>
      <c r="AO33" s="66"/>
      <c r="AP33" s="66"/>
      <c r="AQ33" s="398"/>
      <c r="AR33" s="67"/>
      <c r="AS33" s="63"/>
    </row>
    <row r="34" spans="1:45" x14ac:dyDescent="0.3">
      <c r="A34" s="830"/>
      <c r="B34" s="84" t="s">
        <v>746</v>
      </c>
      <c r="C34" s="85" t="s">
        <v>747</v>
      </c>
      <c r="D34" s="85"/>
      <c r="E34" s="85" t="s">
        <v>199</v>
      </c>
      <c r="F34" s="86">
        <v>45466</v>
      </c>
      <c r="G34" s="87">
        <v>11</v>
      </c>
      <c r="H34" s="146">
        <f t="shared" si="3"/>
        <v>0</v>
      </c>
      <c r="I34" s="65">
        <f t="shared" si="4"/>
        <v>0</v>
      </c>
      <c r="J34" s="669">
        <f t="shared" si="2"/>
        <v>14</v>
      </c>
      <c r="K34" s="65">
        <f>_xlfn.IFNA(VLOOKUP(CONCATENATE($K$5,$B34,$C34),'ESP1'!$A$6:$N$135,14,FALSE),0)</f>
        <v>0</v>
      </c>
      <c r="L34" s="65">
        <f>_xlfn.IFNA(VLOOKUP(CONCATENATE($L$5,$B34,$C34),'ESP1'!$A$6:$N$135,14,FALSE),0)</f>
        <v>0</v>
      </c>
      <c r="M34" s="65">
        <f>_xlfn.IFNA(VLOOKUP(CONCATENATE($M$5,$B34,$C34),WEST!$A$6:$N$107,14,FALSE),0)</f>
        <v>0</v>
      </c>
      <c r="N34" s="65">
        <f>_xlfn.IFNA(VLOOKUP(CONCATENATE($N$5,$B34,$C34),MUR!$A$6:$N$95,14,FALSE),0)</f>
        <v>0</v>
      </c>
      <c r="O34" s="65">
        <f>_xlfn.IFNA(VLOOKUP(CONCATENATE($O$5,$B34,$C34),'SER1'!$A$6:$N$110,14,FALSE),0)</f>
        <v>0</v>
      </c>
      <c r="P34" s="65">
        <f>_xlfn.IFNA(VLOOKUP(CONCATENATE($P$5,$B34,$C34),'BUS1'!$A$6:$N$135,14,FALSE),0)</f>
        <v>0</v>
      </c>
      <c r="Q34" s="65">
        <f>_xlfn.IFNA(VLOOKUP(CONCATENATE($Q$5,$B34,$C34),DARD!$A$6:$N$133,14,FALSE),0)</f>
        <v>0</v>
      </c>
      <c r="R34" s="65">
        <f>_xlfn.IFNA(VLOOKUP(CONCATENATE($R$5,$B34,$C34),'BUS2'!F37,FALSE),0)</f>
        <v>0</v>
      </c>
      <c r="S34" s="65">
        <f>_xlfn.IFNA(VLOOKUP(CONCATENATE($S$5,$B34,$C34),'OG1'!$A$6:$N$56,14,FALSE),0)</f>
        <v>0</v>
      </c>
      <c r="T34" s="65">
        <f>_xlfn.IFNA(VLOOKUP(CONCATENATE($T$5,$B34,$C34),'DRY1'!$A$6:$N$135,14,FALSE),0)</f>
        <v>0</v>
      </c>
      <c r="U34" s="65">
        <f>_xlfn.IFNA(VLOOKUP(CONCATENATE($U$5,$B34,$C34),'HO1'!$A$8:$N$135,14,FALSE),0)</f>
        <v>0</v>
      </c>
      <c r="V34" s="65">
        <f>_xlfn.IFNA(VLOOKUP(CONCATENATE($V$5,$B34,$C34),'BUS3'!$A$8:$N$135,14,FALSE),0)</f>
        <v>0</v>
      </c>
      <c r="W34" s="65">
        <f>_xlfn.IFNA(VLOOKUP(CONCATENATE($W$5,$B34,$C34),'DRY2'!$A$6:$N$169,14,FALSE),0)</f>
        <v>0</v>
      </c>
      <c r="X34" s="65">
        <f>_xlfn.IFNA(VLOOKUP(CONCATENATE($X$5,$B34,$C34),'OG2'!$A$6:$N$133,14,FALSE),0)</f>
        <v>0</v>
      </c>
      <c r="Y34" s="65">
        <f>_xlfn.IFNA(VLOOKUP(CONCATENATE($Y$5,$B34,$C34),'MR1'!$A$6:$N$133,14,FALSE),0)</f>
        <v>0</v>
      </c>
      <c r="Z34" s="65">
        <f>_xlfn.IFNA(VLOOKUP(CONCATENATE($Z$5,$B34,$C34),BEV!$A$6:$N$124,14,FALSE),0)</f>
        <v>0</v>
      </c>
      <c r="AA34" s="65">
        <f>_xlfn.IFNA(VLOOKUP(CONCATENATE($AA$5,$B34,$C34),'SER2'!$A$6:$N$135,14,FALSE),0)</f>
        <v>0</v>
      </c>
      <c r="AB34" s="720"/>
      <c r="AC34" s="65">
        <f>_xlfn.IFNA(VLOOKUP(CONCATENATE($AC$5,$B34,$C34),VIR!$A$6:$O$129,14,FALSE),0)</f>
        <v>0</v>
      </c>
      <c r="AD34" s="65" cm="1">
        <f t="array" ref="AD34">_xlfn.IFNA(VLOOKUP(CONCATENATE($AD$5,$B34,$C34),BUP30,AD35:AE46,FALSE),0)</f>
        <v>0</v>
      </c>
      <c r="AE34" s="65">
        <f>_xlfn.IFNA(VLOOKUP(CONCATENATE($AE$5,$B34,$C34),'CAP2'!$A$6:$N$135,14,FALSE),0)</f>
        <v>0</v>
      </c>
      <c r="AF34" s="65">
        <f>_xlfn.IFNA(VLOOKUP(CONCATENATE($AF$5,$B34,$C34),FEST!$A$6:$N$135,14,FALSE),0)</f>
        <v>0</v>
      </c>
      <c r="AG34" s="65">
        <f>_xlfn.IFNA(VLOOKUP(CONCATENATE($AG$5,$B34,$C34),'ESP2'!$A$6:$N$131,14,FALSE),0)</f>
        <v>0</v>
      </c>
      <c r="AH34" s="65">
        <f>_xlfn.IFNA(VLOOKUP(CONCATENATE($AG$5,$B34,$C34),'OG2'!$A$6:$N$131,14,FALSE),0)</f>
        <v>0</v>
      </c>
      <c r="AI34" s="65">
        <f>_xlfn.IFNA(VLOOKUP(CONCATENATE($AI$5,$B34,$C34),'BUN2'!$A$6:$N$134,14,FALSE),0)</f>
        <v>0</v>
      </c>
      <c r="AJ34" s="65">
        <f>_xlfn.IFNA(VLOOKUP(CONCATENATE($AJ$5,$B34,$C34),SC!$A$6:$N$135,14,FALSE),0)</f>
        <v>0</v>
      </c>
      <c r="AK34" s="65">
        <f>_xlfn.IFNA(VLOOKUP(CONCATENATE($AK$5,$B34,$C34),'MR3'!$A$6:$N$133,14,FALSE),0)</f>
        <v>0</v>
      </c>
      <c r="AL34" s="66">
        <f>_xlfn.IFNA(VLOOKUP(CONCATENATE($AK$5,$B34,$C34),BAL!$A$6:$N$133,14,FALSE),0)</f>
        <v>0</v>
      </c>
      <c r="AM34" s="66">
        <f>_xlfn.IFNA(VLOOKUP(CONCATENATE($AM$5,$B34,$C34),'ESP4'!$A$6:$N$135,14,FALSE),0)</f>
        <v>0</v>
      </c>
      <c r="AN34" s="66">
        <f>_xlfn.IFNA(VLOOKUP(CONCATENATE($AN$5,$B34,$C34),'MR2'!$A$6:$N$77,14,FALSE),0)</f>
        <v>0</v>
      </c>
      <c r="AO34" s="66"/>
      <c r="AP34" s="66"/>
      <c r="AQ34" s="398"/>
      <c r="AR34" s="67"/>
      <c r="AS34" s="63"/>
    </row>
    <row r="35" spans="1:45" x14ac:dyDescent="0.3">
      <c r="A35" s="830"/>
      <c r="B35" s="84" t="s">
        <v>746</v>
      </c>
      <c r="C35" s="85" t="s">
        <v>748</v>
      </c>
      <c r="D35" s="85"/>
      <c r="E35" s="85" t="s">
        <v>199</v>
      </c>
      <c r="F35" s="86">
        <v>45466</v>
      </c>
      <c r="G35" s="87">
        <v>11</v>
      </c>
      <c r="H35" s="146">
        <f t="shared" si="3"/>
        <v>0</v>
      </c>
      <c r="I35" s="65">
        <f t="shared" si="4"/>
        <v>0</v>
      </c>
      <c r="J35" s="669">
        <f t="shared" si="2"/>
        <v>14</v>
      </c>
      <c r="K35" s="65">
        <f>_xlfn.IFNA(VLOOKUP(CONCATENATE($K$5,$B35,$C35),'ESP1'!$A$6:$N$135,14,FALSE),0)</f>
        <v>0</v>
      </c>
      <c r="L35" s="65">
        <f>_xlfn.IFNA(VLOOKUP(CONCATENATE($L$5,$B35,$C35),'ESP1'!$A$6:$N$135,14,FALSE),0)</f>
        <v>0</v>
      </c>
      <c r="M35" s="65">
        <f>_xlfn.IFNA(VLOOKUP(CONCATENATE($M$5,$B35,$C35),WEST!$A$6:$N$107,14,FALSE),0)</f>
        <v>0</v>
      </c>
      <c r="N35" s="65">
        <f>_xlfn.IFNA(VLOOKUP(CONCATENATE($N$5,$B35,$C35),MUR!$A$6:$N$95,14,FALSE),0)</f>
        <v>0</v>
      </c>
      <c r="O35" s="65">
        <f>_xlfn.IFNA(VLOOKUP(CONCATENATE($O$5,$B35,$C35),'SER1'!$A$6:$N$110,14,FALSE),0)</f>
        <v>0</v>
      </c>
      <c r="P35" s="65">
        <f>_xlfn.IFNA(VLOOKUP(CONCATENATE($P$5,$B35,$C35),'BUS1'!$A$6:$N$135,14,FALSE),0)</f>
        <v>0</v>
      </c>
      <c r="Q35" s="65">
        <f>_xlfn.IFNA(VLOOKUP(CONCATENATE($Q$5,$B35,$C35),DARD!$A$6:$N$133,14,FALSE),0)</f>
        <v>0</v>
      </c>
      <c r="R35" s="65">
        <f>_xlfn.IFNA(VLOOKUP(CONCATENATE($R$5,$B35,$C35),'BUS2'!F38,FALSE),0)</f>
        <v>0</v>
      </c>
      <c r="S35" s="65">
        <f>_xlfn.IFNA(VLOOKUP(CONCATENATE($S$5,$B35,$C35),'OG1'!$A$6:$N$56,14,FALSE),0)</f>
        <v>0</v>
      </c>
      <c r="T35" s="65">
        <f>_xlfn.IFNA(VLOOKUP(CONCATENATE($T$5,$B35,$C35),'DRY1'!$A$6:$N$135,14,FALSE),0)</f>
        <v>0</v>
      </c>
      <c r="U35" s="65">
        <f>_xlfn.IFNA(VLOOKUP(CONCATENATE($U$5,$B35,$C35),'HO1'!$A$8:$N$135,14,FALSE),0)</f>
        <v>0</v>
      </c>
      <c r="V35" s="65">
        <f>_xlfn.IFNA(VLOOKUP(CONCATENATE($V$5,$B35,$C35),'BUS3'!$A$8:$N$135,14,FALSE),0)</f>
        <v>0</v>
      </c>
      <c r="W35" s="65">
        <f>_xlfn.IFNA(VLOOKUP(CONCATENATE($W$5,$B35,$C35),'DRY2'!$A$6:$N$169,14,FALSE),0)</f>
        <v>0</v>
      </c>
      <c r="X35" s="65">
        <f>_xlfn.IFNA(VLOOKUP(CONCATENATE($X$5,$B35,$C35),'OG2'!$A$6:$N$133,14,FALSE),0)</f>
        <v>0</v>
      </c>
      <c r="Y35" s="65">
        <f>_xlfn.IFNA(VLOOKUP(CONCATENATE($Y$5,$B35,$C35),'MR1'!$A$6:$N$133,14,FALSE),0)</f>
        <v>0</v>
      </c>
      <c r="Z35" s="65">
        <f>_xlfn.IFNA(VLOOKUP(CONCATENATE($Z$5,$B35,$C35),BEV!$A$6:$N$124,14,FALSE),0)</f>
        <v>0</v>
      </c>
      <c r="AA35" s="65">
        <f>_xlfn.IFNA(VLOOKUP(CONCATENATE($AA$5,$B35,$C35),'SER2'!$A$6:$N$135,14,FALSE),0)</f>
        <v>0</v>
      </c>
      <c r="AB35" s="65">
        <f>_xlfn.IFNA(VLOOKUP(CONCATENATE($AC$5,$B35,$C35),VIR!$A$6:$O$129,14,FALSE),0)</f>
        <v>0</v>
      </c>
      <c r="AC35" s="65">
        <f>_xlfn.IFNA(VLOOKUP(CONCATENATE($AC$5,$B35,$C35),VIR!$A$6:$O$129,14,FALSE),0)</f>
        <v>0</v>
      </c>
      <c r="AD35" s="65"/>
      <c r="AE35" s="65">
        <f>_xlfn.IFNA(VLOOKUP(CONCATENATE($AE$5,$B35,$C35),'CAP2'!$A$6:$N$135,14,FALSE),0)</f>
        <v>0</v>
      </c>
      <c r="AF35" s="65">
        <f>_xlfn.IFNA(VLOOKUP(CONCATENATE($AF$5,$B35,$C35),FEST!$A$6:$N$135,14,FALSE),0)</f>
        <v>0</v>
      </c>
      <c r="AG35" s="65">
        <f>_xlfn.IFNA(VLOOKUP(CONCATENATE($AG$5,$B35,$C35),'ESP2'!$A$6:$N$131,14,FALSE),0)</f>
        <v>0</v>
      </c>
      <c r="AH35" s="65">
        <f>_xlfn.IFNA(VLOOKUP(CONCATENATE($AG$5,$B35,$C35),'OG2'!$A$6:$N$131,14,FALSE),0)</f>
        <v>0</v>
      </c>
      <c r="AI35" s="65">
        <f>_xlfn.IFNA(VLOOKUP(CONCATENATE($AI$5,$B35,$C35),'BUN2'!$A$6:$N$134,14,FALSE),0)</f>
        <v>0</v>
      </c>
      <c r="AJ35" s="65">
        <f>_xlfn.IFNA(VLOOKUP(CONCATENATE($AJ$5,$B35,$C35),SC!$A$6:$N$135,14,FALSE),0)</f>
        <v>0</v>
      </c>
      <c r="AK35" s="65">
        <f>_xlfn.IFNA(VLOOKUP(CONCATENATE($AK$5,$B35,$C35),'MR3'!$A$6:$N$133,14,FALSE),0)</f>
        <v>0</v>
      </c>
      <c r="AL35" s="66">
        <f>_xlfn.IFNA(VLOOKUP(CONCATENATE($AK$5,$B35,$C35),BAL!$A$6:$N$133,14,FALSE),0)</f>
        <v>0</v>
      </c>
      <c r="AM35" s="66">
        <f>_xlfn.IFNA(VLOOKUP(CONCATENATE($AM$5,$B35,$C35),'ESP4'!$A$6:$N$135,14,FALSE),0)</f>
        <v>0</v>
      </c>
      <c r="AN35" s="66">
        <f>_xlfn.IFNA(VLOOKUP(CONCATENATE($AN$5,$B35,$C35),'MR2'!$A$6:$N$77,14,FALSE),0)</f>
        <v>0</v>
      </c>
      <c r="AO35" s="66"/>
      <c r="AP35" s="66"/>
      <c r="AQ35" s="398"/>
      <c r="AR35" s="67"/>
      <c r="AS35" s="63"/>
    </row>
    <row r="36" spans="1:45" x14ac:dyDescent="0.3">
      <c r="A36" s="830"/>
      <c r="B36" s="483" t="s">
        <v>276</v>
      </c>
      <c r="C36" s="471" t="s">
        <v>277</v>
      </c>
      <c r="D36" s="471"/>
      <c r="E36" s="471" t="s">
        <v>200</v>
      </c>
      <c r="F36" s="472">
        <v>45402</v>
      </c>
      <c r="G36" s="473">
        <v>11</v>
      </c>
      <c r="H36" s="146">
        <f t="shared" ref="H36:H45" si="5">COUNTIF(K36:AS36,"&gt;0")</f>
        <v>0</v>
      </c>
      <c r="I36" s="65">
        <f t="shared" ref="I36:I45" si="6">SUM(K36:AN36)</f>
        <v>0</v>
      </c>
      <c r="J36" s="669">
        <f t="shared" ref="J36:J45" si="7">RANK(I36,$I$6:$I$50)</f>
        <v>14</v>
      </c>
      <c r="K36" s="65">
        <f>_xlfn.IFNA(VLOOKUP(CONCATENATE($K$5,$B36,$C36),'ESP1'!$A$6:$N$135,14,FALSE),0)</f>
        <v>0</v>
      </c>
      <c r="L36" s="65">
        <f>_xlfn.IFNA(VLOOKUP(CONCATENATE($L$5,$B36,$C36),'ESP1'!$A$6:$N$135,14,FALSE),0)</f>
        <v>0</v>
      </c>
      <c r="M36" s="65">
        <f>_xlfn.IFNA(VLOOKUP(CONCATENATE($M$5,$B36,$C36),WEST!$A$6:$N$107,14,FALSE),0)</f>
        <v>0</v>
      </c>
      <c r="N36" s="65">
        <f>_xlfn.IFNA(VLOOKUP(CONCATENATE($N$5,$B36,$C36),MUR!$A$6:$L$95,14,FALSE),0)</f>
        <v>0</v>
      </c>
      <c r="O36" s="65">
        <f>_xlfn.IFNA(VLOOKUP(CONCATENATE($O$5,$B36,$C36),'SER1'!$A$6:$N$110,14,FALSE),0)</f>
        <v>0</v>
      </c>
      <c r="P36" s="65">
        <f>_xlfn.IFNA(VLOOKUP(CONCATENATE($P$5,$B36,$C36),'BUS1'!$A$6:$N$135,14,FALSE),0)</f>
        <v>0</v>
      </c>
      <c r="Q36" s="65">
        <f>_xlfn.IFNA(VLOOKUP(CONCATENATE($Q$5,$B36,$C36),DARD!$A$6:$N$133,14,FALSE),0)</f>
        <v>0</v>
      </c>
      <c r="R36" s="65">
        <f>_xlfn.IFNA(VLOOKUP(CONCATENATE($R$5,$B36,$C36),'BUS2'!F39,FALSE),0)</f>
        <v>0</v>
      </c>
      <c r="S36" s="65">
        <f>_xlfn.IFNA(VLOOKUP(CONCATENATE($S$5,$B36,$C36),'OG1'!$A$6:$N$56,14,FALSE),0)</f>
        <v>0</v>
      </c>
      <c r="T36" s="65">
        <f>_xlfn.IFNA(VLOOKUP(CONCATENATE($T$5,$B36,$C36),'DRY1'!$A$6:$N$135,14,FALSE),0)</f>
        <v>0</v>
      </c>
      <c r="U36" s="65">
        <f>_xlfn.IFNA(VLOOKUP(CONCATENATE($U$5,$B36,$C36),'HO1'!$A$8:$N$135,14,FALSE),0)</f>
        <v>0</v>
      </c>
      <c r="V36" s="65">
        <f>_xlfn.IFNA(VLOOKUP(CONCATENATE($V$5,$B36,$C36),'BUS3'!$A$8:$N$135,14,FALSE),0)</f>
        <v>0</v>
      </c>
      <c r="W36" s="65">
        <f>_xlfn.IFNA(VLOOKUP(CONCATENATE($W$5,$B36,$C36),'DRY2'!$A$6:$N$169,14,FALSE),0)</f>
        <v>0</v>
      </c>
      <c r="X36" s="65">
        <f>_xlfn.IFNA(VLOOKUP(CONCATENATE($X$5,$B36,$C36),'OG2'!$A$6:$N$133,14,FALSE),0)</f>
        <v>0</v>
      </c>
      <c r="Y36" s="65">
        <f>_xlfn.IFNA(VLOOKUP(CONCATENATE($Y$5,$B36,$C36),'MR1'!$A$6:$N$133,14,FALSE),0)</f>
        <v>0</v>
      </c>
      <c r="Z36" s="65">
        <f>_xlfn.IFNA(VLOOKUP(CONCATENATE($Z$5,$B36,$C36),BEV!$A$6:$N$124,14,FALSE),0)</f>
        <v>0</v>
      </c>
      <c r="AA36" s="65">
        <f>_xlfn.IFNA(VLOOKUP(CONCATENATE($AA$5,$B36,$C36),'SER2'!$A$6:$N$135,14,FALSE),0)</f>
        <v>0</v>
      </c>
      <c r="AB36" s="65">
        <f>_xlfn.IFNA(VLOOKUP(CONCATENATE($AC$5,$B36,$C36),VIR!$A$6:$O$129,14,FALSE),0)</f>
        <v>0</v>
      </c>
      <c r="AC36" s="65">
        <f>_xlfn.IFNA(VLOOKUP(CONCATENATE($AC$5,$B36,$C36),VIR!$A$6:$O$129,14,FALSE),0)</f>
        <v>0</v>
      </c>
      <c r="AD36" s="65" cm="1">
        <f t="array" ref="AD36">_xlfn.IFNA(VLOOKUP(CONCATENATE($AD$5,$B36,$C36),BUP31,AD37:AE48,FALSE),0)</f>
        <v>0</v>
      </c>
      <c r="AE36" s="65">
        <f>_xlfn.IFNA(VLOOKUP(CONCATENATE($AE$5,$B36,$C36),'CAP2'!$A$6:$N$135,14,FALSE),0)</f>
        <v>0</v>
      </c>
      <c r="AF36" s="65">
        <f>_xlfn.IFNA(VLOOKUP(CONCATENATE($AF$5,$B36,$C36),FEST!$A$6:$N$135,14,FALSE),0)</f>
        <v>0</v>
      </c>
      <c r="AG36" s="65">
        <f>_xlfn.IFNA(VLOOKUP(CONCATENATE($AG$5,$B36,$C36),'ESP2'!$A$6:$N$131,14,FALSE),0)</f>
        <v>0</v>
      </c>
      <c r="AH36" s="65">
        <f>_xlfn.IFNA(VLOOKUP(CONCATENATE($AG$5,$B36,$C36),'OG2'!$A$6:$N$131,14,FALSE),0)</f>
        <v>0</v>
      </c>
      <c r="AI36" s="65">
        <f>_xlfn.IFNA(VLOOKUP(CONCATENATE($AI$5,$B36,$C36),'BUN2'!$A$6:$N$134,14,FALSE),0)</f>
        <v>0</v>
      </c>
      <c r="AJ36" s="65">
        <f>_xlfn.IFNA(VLOOKUP(CONCATENATE($AJ$5,$B36,$C36),SC!$A$6:$N$135,14,FALSE),0)</f>
        <v>0</v>
      </c>
      <c r="AK36" s="65">
        <f>_xlfn.IFNA(VLOOKUP(CONCATENATE($AK$5,$B36,$C36),'MR3'!$A$6:$N$133,14,FALSE),0)</f>
        <v>0</v>
      </c>
      <c r="AL36" s="66">
        <f>_xlfn.IFNA(VLOOKUP(CONCATENATE($AK$5,$B36,$C36),BAL!$A$6:$N$133,14,FALSE),0)</f>
        <v>0</v>
      </c>
      <c r="AM36" s="66">
        <f>_xlfn.IFNA(VLOOKUP(CONCATENATE($AM$5,$B36,$C36),'ESP4'!$A$6:$N$135,14,FALSE),0)</f>
        <v>0</v>
      </c>
      <c r="AN36" s="66">
        <f>_xlfn.IFNA(VLOOKUP(CONCATENATE($AN$5,$B36,$C36),'MR2'!$A$6:$N$77,14,FALSE),0)</f>
        <v>0</v>
      </c>
      <c r="AO36" s="66"/>
      <c r="AP36" s="66"/>
      <c r="AQ36" s="398"/>
      <c r="AR36" s="67"/>
      <c r="AS36" s="63"/>
    </row>
    <row r="37" spans="1:45" x14ac:dyDescent="0.3">
      <c r="A37" s="830"/>
      <c r="B37" s="84" t="s">
        <v>517</v>
      </c>
      <c r="C37" s="22" t="s">
        <v>501</v>
      </c>
      <c r="D37" s="22"/>
      <c r="E37" s="22" t="s">
        <v>223</v>
      </c>
      <c r="F37" s="602">
        <v>45492</v>
      </c>
      <c r="G37" s="484">
        <v>11</v>
      </c>
      <c r="H37" s="146">
        <f t="shared" si="5"/>
        <v>1</v>
      </c>
      <c r="I37" s="65">
        <f t="shared" si="6"/>
        <v>3</v>
      </c>
      <c r="J37" s="669">
        <f t="shared" si="7"/>
        <v>13</v>
      </c>
      <c r="K37" s="65">
        <f>_xlfn.IFNA(VLOOKUP(CONCATENATE($K$5,$B37,$C37),'ESP1'!$A$6:$N$135,14,FALSE),0)</f>
        <v>0</v>
      </c>
      <c r="L37" s="65">
        <f>_xlfn.IFNA(VLOOKUP(CONCATENATE($L$5,$B37,$C37),'ESP1'!$A$6:$N$135,14,FALSE),0)</f>
        <v>0</v>
      </c>
      <c r="M37" s="65">
        <f>_xlfn.IFNA(VLOOKUP(CONCATENATE($M$5,$B37,$C37),WEST!$A$6:$N$107,14,FALSE),0)</f>
        <v>0</v>
      </c>
      <c r="N37" s="65">
        <f>_xlfn.IFNA(VLOOKUP(CONCATENATE($N$5,$B37,$C37),MUR!$A$6:$L$95,14,FALSE),0)</f>
        <v>0</v>
      </c>
      <c r="O37" s="65">
        <f>_xlfn.IFNA(VLOOKUP(CONCATENATE($O$5,$B37,$C37),'SER1'!$A$6:$N$110,14,FALSE),0)</f>
        <v>0</v>
      </c>
      <c r="P37" s="65">
        <f>_xlfn.IFNA(VLOOKUP(CONCATENATE($P$5,$B37,$C37),'BUS1'!$A$6:$N$135,14,FALSE),0)</f>
        <v>0</v>
      </c>
      <c r="Q37" s="65">
        <f>_xlfn.IFNA(VLOOKUP(CONCATENATE($Q$5,$B37,$C37),DARD!$A$6:$N$133,14,FALSE),0)</f>
        <v>0</v>
      </c>
      <c r="R37" s="65">
        <f>_xlfn.IFNA(VLOOKUP(CONCATENATE($R$5,$B37,$C37),'BUS2'!F40,FALSE),0)</f>
        <v>0</v>
      </c>
      <c r="S37" s="65">
        <f>_xlfn.IFNA(VLOOKUP(CONCATENATE($S$5,$B37,$C37),'OG1'!$A$6:$N$56,14,FALSE),0)</f>
        <v>0</v>
      </c>
      <c r="T37" s="65">
        <f>_xlfn.IFNA(VLOOKUP(CONCATENATE($T$5,$B37,$C37),'DRY1'!$A$6:$N$135,14,FALSE),0)</f>
        <v>0</v>
      </c>
      <c r="U37" s="65">
        <f>_xlfn.IFNA(VLOOKUP(CONCATENATE($U$5,$B37,$C37),'HO1'!$A$8:$N$135,14,FALSE),0)</f>
        <v>0</v>
      </c>
      <c r="V37" s="65">
        <f>_xlfn.IFNA(VLOOKUP(CONCATENATE($V$5,$B37,$C37),'BUS3'!$A$8:$N$135,14,FALSE),0)</f>
        <v>0</v>
      </c>
      <c r="W37" s="65">
        <f>_xlfn.IFNA(VLOOKUP(CONCATENATE($W$5,$B37,$C37),'DRY2'!$A$6:$N$169,14,FALSE),0)</f>
        <v>0</v>
      </c>
      <c r="X37" s="65">
        <f>_xlfn.IFNA(VLOOKUP(CONCATENATE($X$5,$B37,$C37),'OG2'!$A$6:$N$133,14,FALSE),0)</f>
        <v>0</v>
      </c>
      <c r="Y37" s="65">
        <f>_xlfn.IFNA(VLOOKUP(CONCATENATE($Y$5,$B37,$C37),'MR1'!$A$6:$N$133,14,FALSE),0)</f>
        <v>0</v>
      </c>
      <c r="Z37" s="65">
        <f>_xlfn.IFNA(VLOOKUP(CONCATENATE($Z$5,$B37,$C37),BEV!$A$6:$N$124,14,FALSE),0)</f>
        <v>0</v>
      </c>
      <c r="AA37" s="65">
        <f>_xlfn.IFNA(VLOOKUP(CONCATENATE($AA$5,$B37,$C37),'SER2'!$A$6:$N$135,14,FALSE),0)</f>
        <v>0</v>
      </c>
      <c r="AB37" s="65">
        <f>_xlfn.IFNA(VLOOKUP(CONCATENATE($AC$5,$B37,$C37),VIR!$A$6:$O$129,14,FALSE),0)</f>
        <v>0</v>
      </c>
      <c r="AC37" s="65">
        <f>_xlfn.IFNA(VLOOKUP(CONCATENATE($AC$5,$B37,$C37),VIR!$A$6:$O$129,14,FALSE),0)</f>
        <v>0</v>
      </c>
      <c r="AD37" s="65" cm="1">
        <f t="array" ref="AD37">_xlfn.IFNA(VLOOKUP(CONCATENATE($AD$5,$B37,$C37),BUP32,AD38:AE49,FALSE),0)</f>
        <v>0</v>
      </c>
      <c r="AE37" s="65">
        <f>_xlfn.IFNA(VLOOKUP(CONCATENATE($AE$5,$B37,$C37),'CAP2'!$A$6:$N$135,14,FALSE),0)</f>
        <v>3</v>
      </c>
      <c r="AF37" s="65">
        <f>_xlfn.IFNA(VLOOKUP(CONCATENATE($AF$5,$B37,$C37),FEST!$A$6:$N$135,14,FALSE),0)</f>
        <v>0</v>
      </c>
      <c r="AG37" s="65">
        <f>_xlfn.IFNA(VLOOKUP(CONCATENATE($AG$5,$B37,$C37),'ESP2'!$A$6:$N$131,14,FALSE),0)</f>
        <v>0</v>
      </c>
      <c r="AH37" s="65">
        <f>_xlfn.IFNA(VLOOKUP(CONCATENATE($AG$5,$B37,$C37),'OG2'!$A$6:$N$131,14,FALSE),0)</f>
        <v>0</v>
      </c>
      <c r="AI37" s="65">
        <f>_xlfn.IFNA(VLOOKUP(CONCATENATE($AI$5,$B37,$C37),'BUN2'!$A$6:$N$134,14,FALSE),0)</f>
        <v>0</v>
      </c>
      <c r="AJ37" s="65">
        <f>_xlfn.IFNA(VLOOKUP(CONCATENATE($AJ$5,$B37,$C37),SC!$A$6:$N$135,14,FALSE),0)</f>
        <v>0</v>
      </c>
      <c r="AK37" s="65">
        <f>_xlfn.IFNA(VLOOKUP(CONCATENATE($AK$5,$B37,$C37),'MR3'!$A$6:$N$133,14,FALSE),0)</f>
        <v>0</v>
      </c>
      <c r="AL37" s="66">
        <f>_xlfn.IFNA(VLOOKUP(CONCATENATE($AK$5,$B37,$C37),BAL!$A$6:$N$133,14,FALSE),0)</f>
        <v>0</v>
      </c>
      <c r="AM37" s="66">
        <f>_xlfn.IFNA(VLOOKUP(CONCATENATE($AM$5,$B37,$C37),'ESP4'!$A$6:$N$135,14,FALSE),0)</f>
        <v>0</v>
      </c>
      <c r="AN37" s="66">
        <f>_xlfn.IFNA(VLOOKUP(CONCATENATE($AN$5,$B37,$C37),'MR2'!$A$6:$N$77,14,FALSE),0)</f>
        <v>0</v>
      </c>
      <c r="AO37" s="66"/>
      <c r="AP37" s="66"/>
      <c r="AQ37" s="398"/>
      <c r="AR37" s="67"/>
      <c r="AS37" s="63"/>
    </row>
    <row r="38" spans="1:45" x14ac:dyDescent="0.3">
      <c r="A38" s="830"/>
      <c r="B38" s="84" t="s">
        <v>774</v>
      </c>
      <c r="C38" s="22" t="s">
        <v>775</v>
      </c>
      <c r="D38" s="22"/>
      <c r="E38" s="22" t="s">
        <v>776</v>
      </c>
      <c r="F38" s="602">
        <v>45532</v>
      </c>
      <c r="G38" s="484">
        <v>11</v>
      </c>
      <c r="H38" s="146">
        <f t="shared" si="5"/>
        <v>1</v>
      </c>
      <c r="I38" s="65">
        <f t="shared" si="6"/>
        <v>6</v>
      </c>
      <c r="J38" s="669">
        <f t="shared" si="7"/>
        <v>10</v>
      </c>
      <c r="K38" s="65">
        <f>_xlfn.IFNA(VLOOKUP(CONCATENATE($K$5,$B38,$C38),'ESP1'!$A$6:$N$135,14,FALSE),0)</f>
        <v>0</v>
      </c>
      <c r="L38" s="65">
        <f>_xlfn.IFNA(VLOOKUP(CONCATENATE($L$5,$B38,$C38),'ESP1'!$A$6:$N$135,14,FALSE),0)</f>
        <v>0</v>
      </c>
      <c r="M38" s="65">
        <f>_xlfn.IFNA(VLOOKUP(CONCATENATE($M$5,$B38,$C38),WEST!$A$6:$N$107,14,FALSE),0)</f>
        <v>0</v>
      </c>
      <c r="N38" s="65">
        <f>_xlfn.IFNA(VLOOKUP(CONCATENATE($N$5,$B38,$C38),MUR!$A$6:$L$95,14,FALSE),0)</f>
        <v>0</v>
      </c>
      <c r="O38" s="65">
        <f>_xlfn.IFNA(VLOOKUP(CONCATENATE($O$5,$B38,$C38),'SER1'!$A$6:$N$110,14,FALSE),0)</f>
        <v>0</v>
      </c>
      <c r="P38" s="65">
        <f>_xlfn.IFNA(VLOOKUP(CONCATENATE($P$5,$B38,$C38),'BUS1'!$A$6:$N$135,14,FALSE),0)</f>
        <v>0</v>
      </c>
      <c r="Q38" s="65">
        <f>_xlfn.IFNA(VLOOKUP(CONCATENATE($Q$5,$B38,$C38),DARD!$A$6:$N$133,14,FALSE),0)</f>
        <v>0</v>
      </c>
      <c r="R38" s="65">
        <f>_xlfn.IFNA(VLOOKUP(CONCATENATE($R$5,$B38,$C38),'BUS2'!F41,FALSE),0)</f>
        <v>0</v>
      </c>
      <c r="S38" s="65">
        <f>_xlfn.IFNA(VLOOKUP(CONCATENATE($S$5,$B38,$C38),'OG1'!$A$6:$N$56,14,FALSE),0)</f>
        <v>0</v>
      </c>
      <c r="T38" s="65">
        <f>_xlfn.IFNA(VLOOKUP(CONCATENATE($T$5,$B38,$C38),'DRY1'!$A$6:$N$135,14,FALSE),0)</f>
        <v>0</v>
      </c>
      <c r="U38" s="65">
        <f>_xlfn.IFNA(VLOOKUP(CONCATENATE($U$5,$B38,$C38),'HO1'!$A$8:$N$135,14,FALSE),0)</f>
        <v>0</v>
      </c>
      <c r="V38" s="65">
        <f>_xlfn.IFNA(VLOOKUP(CONCATENATE($V$5,$B38,$C38),'BUS3'!$A$8:$N$135,14,FALSE),0)</f>
        <v>0</v>
      </c>
      <c r="W38" s="65">
        <f>_xlfn.IFNA(VLOOKUP(CONCATENATE($W$5,$B38,$C38),'DRY2'!$A$6:$N$169,14,FALSE),0)</f>
        <v>0</v>
      </c>
      <c r="X38" s="65">
        <f>_xlfn.IFNA(VLOOKUP(CONCATENATE($X$5,$B38,$C38),'OG2'!$A$6:$N$133,14,FALSE),0)</f>
        <v>0</v>
      </c>
      <c r="Y38" s="65">
        <f>_xlfn.IFNA(VLOOKUP(CONCATENATE($Y$5,$B38,$C38),'MR1'!$A$6:$N$133,14,FALSE),0)</f>
        <v>0</v>
      </c>
      <c r="Z38" s="65">
        <f>_xlfn.IFNA(VLOOKUP(CONCATENATE($Z$5,$B38,$C38),BEV!$A$6:$N$124,14,FALSE),0)</f>
        <v>0</v>
      </c>
      <c r="AA38" s="65">
        <f>_xlfn.IFNA(VLOOKUP(CONCATENATE($AA$5,$B38,$C38),'SER2'!$A$6:$N$135,14,FALSE),0)</f>
        <v>6</v>
      </c>
      <c r="AB38" s="65">
        <f>_xlfn.IFNA(VLOOKUP(CONCATENATE($AC$5,$B38,$C38),VIR!$A$6:$O$129,14,FALSE),0)</f>
        <v>0</v>
      </c>
      <c r="AC38" s="65">
        <f>_xlfn.IFNA(VLOOKUP(CONCATENATE($AC$5,$B38,$C38),VIR!$A$6:$O$129,14,FALSE),0)</f>
        <v>0</v>
      </c>
      <c r="AD38" s="65" cm="1">
        <f t="array" ref="AD38">_xlfn.IFNA(VLOOKUP(CONCATENATE($AD$5,$B38,$C38),BUP33,AD39:AE50,FALSE),0)</f>
        <v>0</v>
      </c>
      <c r="AE38" s="65">
        <f>_xlfn.IFNA(VLOOKUP(CONCATENATE($AE$5,$B38,$C38),'CAP2'!$A$6:$N$135,14,FALSE),0)</f>
        <v>0</v>
      </c>
      <c r="AF38" s="65">
        <f>_xlfn.IFNA(VLOOKUP(CONCATENATE($AF$5,$B38,$C38),FEST!$A$6:$N$135,14,FALSE),0)</f>
        <v>0</v>
      </c>
      <c r="AG38" s="65">
        <f>_xlfn.IFNA(VLOOKUP(CONCATENATE($AG$5,$B38,$C38),'ESP2'!$A$6:$N$131,14,FALSE),0)</f>
        <v>0</v>
      </c>
      <c r="AH38" s="65">
        <f>_xlfn.IFNA(VLOOKUP(CONCATENATE($AG$5,$B38,$C38),'OG2'!$A$6:$N$131,14,FALSE),0)</f>
        <v>0</v>
      </c>
      <c r="AI38" s="65">
        <f>_xlfn.IFNA(VLOOKUP(CONCATENATE($AI$5,$B38,$C38),'BUN2'!$A$6:$N$134,14,FALSE),0)</f>
        <v>0</v>
      </c>
      <c r="AJ38" s="65">
        <f>_xlfn.IFNA(VLOOKUP(CONCATENATE($AJ$5,$B38,$C38),SC!$A$6:$N$135,14,FALSE),0)</f>
        <v>0</v>
      </c>
      <c r="AK38" s="65">
        <f>_xlfn.IFNA(VLOOKUP(CONCATENATE($AK$5,$B38,$C38),'MR3'!$A$6:$N$133,14,FALSE),0)</f>
        <v>0</v>
      </c>
      <c r="AL38" s="66">
        <f>_xlfn.IFNA(VLOOKUP(CONCATENATE($AK$5,$B38,$C38),BAL!$A$6:$N$133,14,FALSE),0)</f>
        <v>0</v>
      </c>
      <c r="AM38" s="66">
        <f>_xlfn.IFNA(VLOOKUP(CONCATENATE($AM$5,$B38,$C38),'ESP4'!$A$6:$N$135,14,FALSE),0)</f>
        <v>0</v>
      </c>
      <c r="AN38" s="66">
        <f>_xlfn.IFNA(VLOOKUP(CONCATENATE($AN$5,$B38,$C38),'MR2'!$A$6:$N$77,14,FALSE),0)</f>
        <v>0</v>
      </c>
      <c r="AO38" s="66"/>
      <c r="AP38" s="66"/>
      <c r="AQ38" s="398"/>
      <c r="AR38" s="67"/>
      <c r="AS38" s="63"/>
    </row>
    <row r="39" spans="1:45" x14ac:dyDescent="0.3">
      <c r="A39" s="830"/>
      <c r="B39" s="84" t="s">
        <v>791</v>
      </c>
      <c r="C39" s="22" t="s">
        <v>792</v>
      </c>
      <c r="D39" s="22"/>
      <c r="E39" s="22" t="s">
        <v>793</v>
      </c>
      <c r="F39" s="602">
        <v>45533</v>
      </c>
      <c r="G39" s="484">
        <v>11</v>
      </c>
      <c r="H39" s="146">
        <f t="shared" si="5"/>
        <v>0</v>
      </c>
      <c r="I39" s="65">
        <f t="shared" si="6"/>
        <v>0</v>
      </c>
      <c r="J39" s="669">
        <f t="shared" si="7"/>
        <v>14</v>
      </c>
      <c r="K39" s="65">
        <f>_xlfn.IFNA(VLOOKUP(CONCATENATE($K$5,$B39,$C39),'CAP1'!$A$6:$N$107,14,FALSE),0)</f>
        <v>0</v>
      </c>
      <c r="L39" s="65">
        <f>_xlfn.IFNA(VLOOKUP(CONCATENATE($L$5,$B39,$C39),'ESP1'!$A$6:$N$135,14,FALSE),0)</f>
        <v>0</v>
      </c>
      <c r="M39" s="65">
        <f>_xlfn.IFNA(VLOOKUP(CONCATENATE($M$5,$B39,$C39),WEST!$A$6:$N$107,14,FALSE),0)</f>
        <v>0</v>
      </c>
      <c r="N39" s="65">
        <f>_xlfn.IFNA(VLOOKUP(CONCATENATE($N$5,$B39,$C39),MUR!$A$6:$L$95,14,FALSE),0)</f>
        <v>0</v>
      </c>
      <c r="O39" s="65">
        <f>_xlfn.IFNA(VLOOKUP(CONCATENATE($O$5,$B39,$C39),'SER1'!$A$6:$N$110,14,FALSE),0)</f>
        <v>0</v>
      </c>
      <c r="P39" s="65">
        <f>_xlfn.IFNA(VLOOKUP(CONCATENATE($P$5,$B39,$C39),'BUS1'!$A$6:$N$135,14,FALSE),0)</f>
        <v>0</v>
      </c>
      <c r="Q39" s="65">
        <f>_xlfn.IFNA(VLOOKUP(CONCATENATE($Q$5,$B39,$C39),DARD!$A$6:$N$133,14,FALSE),0)</f>
        <v>0</v>
      </c>
      <c r="R39" s="65">
        <f>_xlfn.IFNA(VLOOKUP(CONCATENATE($R$5,$B39,$C39),'BUS2'!F42,FALSE),0)</f>
        <v>0</v>
      </c>
      <c r="S39" s="65">
        <f>_xlfn.IFNA(VLOOKUP(CONCATENATE($S$5,$B39,$C39),'OG1'!$A$6:$N$56,14,FALSE),0)</f>
        <v>0</v>
      </c>
      <c r="T39" s="65">
        <f>_xlfn.IFNA(VLOOKUP(CONCATENATE($T$5,$B39,$C39),'DRY1'!$A$6:$N$135,14,FALSE),0)</f>
        <v>0</v>
      </c>
      <c r="U39" s="65">
        <f>_xlfn.IFNA(VLOOKUP(CONCATENATE($U$5,$B39,$C39),'HO1'!$A$8:$N$135,14,FALSE),0)</f>
        <v>0</v>
      </c>
      <c r="V39" s="65">
        <f>_xlfn.IFNA(VLOOKUP(CONCATENATE($V$5,$B39,$C39),'BUS3'!$A$8:$N$135,14,FALSE),0)</f>
        <v>0</v>
      </c>
      <c r="W39" s="65">
        <f>_xlfn.IFNA(VLOOKUP(CONCATENATE($W$5,$B39,$C39),'DRY2'!$A$6:$N$169,14,FALSE),0)</f>
        <v>0</v>
      </c>
      <c r="X39" s="65">
        <f>_xlfn.IFNA(VLOOKUP(CONCATENATE($X$5,$B39,$C39),'OG2'!$A$6:$N$133,14,FALSE),0)</f>
        <v>0</v>
      </c>
      <c r="Y39" s="65">
        <f>_xlfn.IFNA(VLOOKUP(CONCATENATE($Y$5,$B39,$C39),'MR1'!$A$6:$N$133,14,FALSE),0)</f>
        <v>0</v>
      </c>
      <c r="Z39" s="65">
        <f>_xlfn.IFNA(VLOOKUP(CONCATENATE($Z$5,$B39,$C39),BEV!$A$6:$N$124,14,FALSE),0)</f>
        <v>0</v>
      </c>
      <c r="AA39" s="65">
        <f>_xlfn.IFNA(VLOOKUP(CONCATENATE($AA$5,$B39,$C39),'SER2'!$A$6:$N$135,14,FALSE),0)</f>
        <v>0</v>
      </c>
      <c r="AB39" s="65">
        <f>_xlfn.IFNA(VLOOKUP(CONCATENATE($AC$5,$B39,$C39),VIR!$A$6:$O$129,14,FALSE),0)</f>
        <v>0</v>
      </c>
      <c r="AC39" s="65">
        <f>_xlfn.IFNA(VLOOKUP(CONCATENATE($AC$5,$B39,$C39),VIR!$A$6:$O$129,14,FALSE),0)</f>
        <v>0</v>
      </c>
      <c r="AD39" s="65" cm="1">
        <f t="array" ref="AD39">_xlfn.IFNA(VLOOKUP(CONCATENATE($AD$5,$B39,$C39),BUP34,AD40:AE51,FALSE),0)</f>
        <v>0</v>
      </c>
      <c r="AE39" s="65">
        <f>_xlfn.IFNA(VLOOKUP(CONCATENATE($AE$5,$B39,$C39),'CAP2'!$A$6:$N$135,14,FALSE),0)</f>
        <v>0</v>
      </c>
      <c r="AF39" s="65">
        <f>_xlfn.IFNA(VLOOKUP(CONCATENATE($AF$5,$B39,$C39),FEST!$A$6:$N$135,14,FALSE),0)</f>
        <v>0</v>
      </c>
      <c r="AG39" s="65">
        <f>_xlfn.IFNA(VLOOKUP(CONCATENATE($AG$5,$B39,$C39),'ESP2'!$A$6:$N$131,14,FALSE),0)</f>
        <v>0</v>
      </c>
      <c r="AH39" s="65">
        <f>_xlfn.IFNA(VLOOKUP(CONCATENATE($AG$5,$B39,$C39),'OG2'!$A$6:$N$131,14,FALSE),0)</f>
        <v>0</v>
      </c>
      <c r="AI39" s="65">
        <f>_xlfn.IFNA(VLOOKUP(CONCATENATE($AI$5,$B39,$C39),'BUN2'!$A$6:$N$134,14,FALSE),0)</f>
        <v>0</v>
      </c>
      <c r="AJ39" s="65">
        <f>_xlfn.IFNA(VLOOKUP(CONCATENATE($AJ$5,$B39,$C39),SC!$A$6:$N$135,14,FALSE),0)</f>
        <v>0</v>
      </c>
      <c r="AK39" s="65">
        <f>_xlfn.IFNA(VLOOKUP(CONCATENATE($AK$5,$B39,$C39),'MR3'!$A$6:$N$133,14,FALSE),0)</f>
        <v>0</v>
      </c>
      <c r="AL39" s="66">
        <f>_xlfn.IFNA(VLOOKUP(CONCATENATE($AK$5,$B39,$C39),BAL!$A$6:$N$133,14,FALSE),0)</f>
        <v>0</v>
      </c>
      <c r="AM39" s="66">
        <f>_xlfn.IFNA(VLOOKUP(CONCATENATE($AM$5,$B39,$C39),'ESP4'!$A$6:$N$135,14,FALSE),0)</f>
        <v>0</v>
      </c>
      <c r="AN39" s="66">
        <f>_xlfn.IFNA(VLOOKUP(CONCATENATE($AN$5,$B39,$C39),'MR2'!$A$6:$N$77,14,FALSE),0)</f>
        <v>0</v>
      </c>
      <c r="AO39" s="66"/>
      <c r="AP39" s="66"/>
      <c r="AQ39" s="398"/>
      <c r="AR39" s="67"/>
      <c r="AS39" s="63"/>
    </row>
    <row r="40" spans="1:45" x14ac:dyDescent="0.3">
      <c r="A40" s="830"/>
      <c r="B40" s="84"/>
      <c r="C40" s="22"/>
      <c r="D40" s="22"/>
      <c r="E40" s="22"/>
      <c r="F40" s="602"/>
      <c r="G40" s="484"/>
      <c r="H40" s="146">
        <f t="shared" si="5"/>
        <v>0</v>
      </c>
      <c r="I40" s="65">
        <f t="shared" si="6"/>
        <v>0</v>
      </c>
      <c r="J40" s="669">
        <f t="shared" si="7"/>
        <v>14</v>
      </c>
      <c r="K40" s="65">
        <f>_xlfn.IFNA(VLOOKUP(CONCATENATE($K$5,$B40,$C40),'CAP1'!$A$6:$N$107,14,FALSE),0)</f>
        <v>0</v>
      </c>
      <c r="L40" s="65">
        <f>_xlfn.IFNA(VLOOKUP(CONCATENATE($L$5,$B40,$C40),'ESP1'!$A$6:$N$135,14,FALSE),0)</f>
        <v>0</v>
      </c>
      <c r="M40" s="65">
        <f>_xlfn.IFNA(VLOOKUP(CONCATENATE($M$5,$B40,$C40),WEST!$A$6:$N$107,14,FALSE),0)</f>
        <v>0</v>
      </c>
      <c r="N40" s="65">
        <f>_xlfn.IFNA(VLOOKUP(CONCATENATE($N$5,$B40,$C40),MUR!$A$6:$L$95,14,FALSE),0)</f>
        <v>0</v>
      </c>
      <c r="O40" s="65">
        <f>_xlfn.IFNA(VLOOKUP(CONCATENATE($O$5,$B40,$C40),'SER1'!$A$6:$N$110,14,FALSE),0)</f>
        <v>0</v>
      </c>
      <c r="P40" s="65">
        <f>_xlfn.IFNA(VLOOKUP(CONCATENATE($P$5,$B40,$C40),'BUS1'!$A$6:$N$135,14,FALSE),0)</f>
        <v>0</v>
      </c>
      <c r="Q40" s="65">
        <f>_xlfn.IFNA(VLOOKUP(CONCATENATE($Q$5,$B40,$C40),DARD!$A$6:$N$133,14,FALSE),0)</f>
        <v>0</v>
      </c>
      <c r="R40" s="65">
        <f>_xlfn.IFNA(VLOOKUP(CONCATENATE($R$5,$B40,$C40),'BUS2'!F43,FALSE),0)</f>
        <v>0</v>
      </c>
      <c r="S40" s="65">
        <f>_xlfn.IFNA(VLOOKUP(CONCATENATE($S$5,$B40,$C40),'OG1'!$A$6:$N$56,14,FALSE),0)</f>
        <v>0</v>
      </c>
      <c r="T40" s="65">
        <f>_xlfn.IFNA(VLOOKUP(CONCATENATE($T$5,$B40,$C40),'DRY1'!$A$6:$N$135,14,FALSE),0)</f>
        <v>0</v>
      </c>
      <c r="U40" s="65">
        <f>_xlfn.IFNA(VLOOKUP(CONCATENATE($U$5,$B40,$C40),'HO1'!$A$8:$N$135,14,FALSE),0)</f>
        <v>0</v>
      </c>
      <c r="V40" s="65">
        <f>_xlfn.IFNA(VLOOKUP(CONCATENATE($V$5,$B40,$C40),'BUS3'!$A$8:$N$135,14,FALSE),0)</f>
        <v>0</v>
      </c>
      <c r="W40" s="65">
        <f>_xlfn.IFNA(VLOOKUP(CONCATENATE($W$5,$B40,$C40),'DRY2'!$A$6:$N$169,14,FALSE),0)</f>
        <v>0</v>
      </c>
      <c r="X40" s="65">
        <f>_xlfn.IFNA(VLOOKUP(CONCATENATE($X$5,$B40,$C40),'OG2'!$A$6:$N$133,14,FALSE),0)</f>
        <v>0</v>
      </c>
      <c r="Y40" s="65">
        <f>_xlfn.IFNA(VLOOKUP(CONCATENATE($Y$5,$B40,$C40),'MR1'!$A$6:$N$133,14,FALSE),0)</f>
        <v>0</v>
      </c>
      <c r="Z40" s="65">
        <f>_xlfn.IFNA(VLOOKUP(CONCATENATE($Z$5,$B40,$C40),BEV!$A$6:$N$124,14,FALSE),0)</f>
        <v>0</v>
      </c>
      <c r="AA40" s="65">
        <f>_xlfn.IFNA(VLOOKUP(CONCATENATE($AA$5,$B40,$C40),'SER2'!$A$6:$N$135,14,FALSE),0)</f>
        <v>0</v>
      </c>
      <c r="AB40" s="65">
        <f>_xlfn.IFNA(VLOOKUP(CONCATENATE($AC$5,$B40,$C40),VIR!$A$6:$O$129,14,FALSE),0)</f>
        <v>0</v>
      </c>
      <c r="AC40" s="65">
        <f>_xlfn.IFNA(VLOOKUP(CONCATENATE($AC$5,$B40,$C40),VIR!$A$6:$O$129,14,FALSE),0)</f>
        <v>0</v>
      </c>
      <c r="AD40" s="65" cm="1">
        <f t="array" ref="AD40">_xlfn.IFNA(VLOOKUP(CONCATENATE($AD$5,$B40,$C40),BUP35,AD41:AE52,FALSE),0)</f>
        <v>0</v>
      </c>
      <c r="AE40" s="65">
        <f>_xlfn.IFNA(VLOOKUP(CONCATENATE($AE$5,$B40,$C40),'CAP2'!$A$6:$N$135,14,FALSE),0)</f>
        <v>0</v>
      </c>
      <c r="AF40" s="65">
        <f>_xlfn.IFNA(VLOOKUP(CONCATENATE($AF$5,$B40,$C40),FEST!$A$6:$N$135,14,FALSE),0)</f>
        <v>0</v>
      </c>
      <c r="AG40" s="65">
        <f>_xlfn.IFNA(VLOOKUP(CONCATENATE($AG$5,$B40,$C40),'ESP2'!$A$6:$N$131,14,FALSE),0)</f>
        <v>0</v>
      </c>
      <c r="AH40" s="65">
        <f>_xlfn.IFNA(VLOOKUP(CONCATENATE($AG$5,$B40,$C40),'OG2'!$A$6:$N$131,14,FALSE),0)</f>
        <v>0</v>
      </c>
      <c r="AI40" s="65">
        <f>_xlfn.IFNA(VLOOKUP(CONCATENATE($AI$5,$B40,$C40),'BUN2'!$A$6:$N$134,14,FALSE),0)</f>
        <v>0</v>
      </c>
      <c r="AJ40" s="65">
        <f>_xlfn.IFNA(VLOOKUP(CONCATENATE($AJ$5,$B40,$C40),SC!$A$6:$N$135,14,FALSE),0)</f>
        <v>0</v>
      </c>
      <c r="AK40" s="65">
        <f>_xlfn.IFNA(VLOOKUP(CONCATENATE($AK$5,$B40,$C40),'MR3'!$A$6:$N$133,14,FALSE),0)</f>
        <v>0</v>
      </c>
      <c r="AL40" s="66">
        <f>_xlfn.IFNA(VLOOKUP(CONCATENATE($AK$5,$B40,$C40),BAL!$A$6:$N$133,14,FALSE),0)</f>
        <v>0</v>
      </c>
      <c r="AM40" s="66">
        <f>_xlfn.IFNA(VLOOKUP(CONCATENATE($AM$5,$B40,$C40),'ESP4'!$A$6:$N$135,14,FALSE),0)</f>
        <v>0</v>
      </c>
      <c r="AN40" s="66">
        <f>_xlfn.IFNA(VLOOKUP(CONCATENATE($AN$5,$B40,$C40),'MR2'!$A$6:$N$77,14,FALSE),0)</f>
        <v>0</v>
      </c>
      <c r="AO40" s="66"/>
      <c r="AP40" s="66"/>
      <c r="AQ40" s="398"/>
      <c r="AR40" s="67"/>
      <c r="AS40" s="63"/>
    </row>
    <row r="41" spans="1:45" x14ac:dyDescent="0.3">
      <c r="A41" s="830"/>
      <c r="B41" s="84"/>
      <c r="C41" s="85"/>
      <c r="D41" s="85"/>
      <c r="E41" s="85"/>
      <c r="F41" s="602"/>
      <c r="G41" s="87"/>
      <c r="H41" s="146">
        <f t="shared" si="5"/>
        <v>0</v>
      </c>
      <c r="I41" s="65">
        <f t="shared" si="6"/>
        <v>0</v>
      </c>
      <c r="J41" s="669">
        <f t="shared" si="7"/>
        <v>14</v>
      </c>
      <c r="K41" s="65">
        <f>_xlfn.IFNA(VLOOKUP(CONCATENATE($K$5,$B41,$C41),'CAP1'!$A$6:$N$107,14,FALSE),0)</f>
        <v>0</v>
      </c>
      <c r="L41" s="65">
        <f>_xlfn.IFNA(VLOOKUP(CONCATENATE($L$5,$B41,$C41),'ESP1'!$A$6:$N$135,14,FALSE),0)</f>
        <v>0</v>
      </c>
      <c r="M41" s="65">
        <f>_xlfn.IFNA(VLOOKUP(CONCATENATE($M$5,$B41,$C41),WEST!$A$6:$N$107,14,FALSE),0)</f>
        <v>0</v>
      </c>
      <c r="N41" s="65">
        <f>_xlfn.IFNA(VLOOKUP(CONCATENATE($N$5,$B41,$C41),MUR!$A$6:$L$131,14,FALSE),0)</f>
        <v>0</v>
      </c>
      <c r="O41" s="65">
        <f>_xlfn.IFNA(VLOOKUP(CONCATENATE($O$5,$B41,$C41),'SER1'!$A$6:$N$110,14,FALSE),0)</f>
        <v>0</v>
      </c>
      <c r="P41" s="65">
        <f>_xlfn.IFNA(VLOOKUP(CONCATENATE($P$5,$B41,$C41),'BUS1'!$A$6:$N$135,14,FALSE),0)</f>
        <v>0</v>
      </c>
      <c r="Q41" s="65">
        <f>_xlfn.IFNA(VLOOKUP(CONCATENATE($Q$5,$B41,$C41),DARD!$A$6:$N$133,14,FALSE),0)</f>
        <v>0</v>
      </c>
      <c r="R41" s="65">
        <f>_xlfn.IFNA(VLOOKUP(CONCATENATE($R$5,$B41,$C41),'BUS2'!F44,FALSE),0)</f>
        <v>0</v>
      </c>
      <c r="S41" s="65">
        <f>_xlfn.IFNA(VLOOKUP(CONCATENATE($S$5,$B41,$C41),'OG1'!$A$6:$N$56,14,FALSE),0)</f>
        <v>0</v>
      </c>
      <c r="T41" s="65">
        <f>_xlfn.IFNA(VLOOKUP(CONCATENATE($T$5,$B41,$C41),'DRY1'!$A$6:$N$135,14,FALSE),0)</f>
        <v>0</v>
      </c>
      <c r="U41" s="65">
        <f>_xlfn.IFNA(VLOOKUP(CONCATENATE($U$5,$B41,$C41),'HO1'!$A$8:$N$135,14,FALSE),0)</f>
        <v>0</v>
      </c>
      <c r="V41" s="65">
        <f>_xlfn.IFNA(VLOOKUP(CONCATENATE($V$5,$B41,$C41),'BUS3'!$A$8:$N$135,14,FALSE),0)</f>
        <v>0</v>
      </c>
      <c r="W41" s="65">
        <f>_xlfn.IFNA(VLOOKUP(CONCATENATE($W$5,$B41,$C41),'DRY2'!$A$6:$N$169,14,FALSE),0)</f>
        <v>0</v>
      </c>
      <c r="X41" s="65">
        <f>_xlfn.IFNA(VLOOKUP(CONCATENATE($X$5,$B41,$C41),'OG2'!$A$6:$N$133,14,FALSE),0)</f>
        <v>0</v>
      </c>
      <c r="Y41" s="65">
        <f>_xlfn.IFNA(VLOOKUP(CONCATENATE($Y$5,$B41,$C41),'MR1'!$A$6:$N$133,14,FALSE),0)</f>
        <v>0</v>
      </c>
      <c r="Z41" s="65">
        <f>_xlfn.IFNA(VLOOKUP(CONCATENATE($Z$5,$B41,$C41),BEV!$A$6:$N$124,14,FALSE),0)</f>
        <v>0</v>
      </c>
      <c r="AA41" s="65">
        <f>_xlfn.IFNA(VLOOKUP(CONCATENATE($AA$5,$B41,$C41),'SER2'!$A$6:$N$135,14,FALSE),0)</f>
        <v>0</v>
      </c>
      <c r="AB41" s="65">
        <f>_xlfn.IFNA(VLOOKUP(CONCATENATE($AC$5,$B41,$C41),VIR!$A$6:$O$129,14,FALSE),0)</f>
        <v>0</v>
      </c>
      <c r="AC41" s="65">
        <f>_xlfn.IFNA(VLOOKUP(CONCATENATE($AC$5,$B41,$C41),VIR!$A$6:$O$129,14,FALSE),0)</f>
        <v>0</v>
      </c>
      <c r="AD41" s="65" cm="1">
        <f t="array" ref="AD41">_xlfn.IFNA(VLOOKUP(CONCATENATE($AD$5,$B41,$C41),BUP36,AD42:AE53,FALSE),0)</f>
        <v>0</v>
      </c>
      <c r="AE41" s="65">
        <f>_xlfn.IFNA(VLOOKUP(CONCATENATE($AE$5,$B41,$C41),'CAP2'!$A$6:$N$135,14,FALSE),0)</f>
        <v>0</v>
      </c>
      <c r="AF41" s="65">
        <f>_xlfn.IFNA(VLOOKUP(CONCATENATE($AF$5,$B41,$C41),FEST!$A$6:$N$135,14,FALSE),0)</f>
        <v>0</v>
      </c>
      <c r="AG41" s="65">
        <f>_xlfn.IFNA(VLOOKUP(CONCATENATE($AG$5,$B41,$C41),'ESP2'!$A$6:$N$131,14,FALSE),0)</f>
        <v>0</v>
      </c>
      <c r="AH41" s="65">
        <f>_xlfn.IFNA(VLOOKUP(CONCATENATE($AG$5,$B41,$C41),'OG2'!$A$6:$N$131,14,FALSE),0)</f>
        <v>0</v>
      </c>
      <c r="AI41" s="65">
        <f>_xlfn.IFNA(VLOOKUP(CONCATENATE($AI$5,$B41,$C41),'BUN2'!$A$6:$N$134,14,FALSE),0)</f>
        <v>0</v>
      </c>
      <c r="AJ41" s="65">
        <f>_xlfn.IFNA(VLOOKUP(CONCATENATE($AJ$5,$B41,$C41),SC!$A$6:$N$135,14,FALSE),0)</f>
        <v>0</v>
      </c>
      <c r="AK41" s="65">
        <f>_xlfn.IFNA(VLOOKUP(CONCATENATE($AK$5,$B41,$C41),'MR3'!$A$6:$N$133,14,FALSE),0)</f>
        <v>0</v>
      </c>
      <c r="AL41" s="66">
        <f>_xlfn.IFNA(VLOOKUP(CONCATENATE($AK$5,$B41,$C41),BAL!$A$6:$N$133,14,FALSE),0)</f>
        <v>0</v>
      </c>
      <c r="AM41" s="66">
        <f>_xlfn.IFNA(VLOOKUP(CONCATENATE($AM$5,$B41,$C41),'ESP4'!$A$6:$N$135,14,FALSE),0)</f>
        <v>0</v>
      </c>
      <c r="AN41" s="66">
        <f>_xlfn.IFNA(VLOOKUP(CONCATENATE($AN$5,$B41,$C41),'MR2'!$A$6:$N$77,14,FALSE),0)</f>
        <v>0</v>
      </c>
      <c r="AO41" s="66"/>
      <c r="AP41" s="66"/>
      <c r="AQ41" s="398"/>
      <c r="AR41" s="67"/>
      <c r="AS41" s="63"/>
    </row>
    <row r="42" spans="1:45" x14ac:dyDescent="0.3">
      <c r="A42" s="830"/>
      <c r="B42" s="84"/>
      <c r="C42" s="85"/>
      <c r="D42" s="85"/>
      <c r="E42" s="85"/>
      <c r="F42" s="602"/>
      <c r="G42" s="87"/>
      <c r="H42" s="146">
        <f t="shared" si="5"/>
        <v>0</v>
      </c>
      <c r="I42" s="65">
        <f t="shared" si="6"/>
        <v>0</v>
      </c>
      <c r="J42" s="669">
        <f t="shared" si="7"/>
        <v>14</v>
      </c>
      <c r="K42" s="65">
        <f>_xlfn.IFNA(VLOOKUP(CONCATENATE($K$5,$B42,$C42),'CAP1'!$A$6:$N$107,14,FALSE),0)</f>
        <v>0</v>
      </c>
      <c r="L42" s="65">
        <f>_xlfn.IFNA(VLOOKUP(CONCATENATE($L$5,$B42,$C42),'ESP1'!$A$6:$N$135,14,FALSE),0)</f>
        <v>0</v>
      </c>
      <c r="M42" s="65">
        <f>_xlfn.IFNA(VLOOKUP(CONCATENATE($M$5,$B42,$C42),WEST!$A$6:$N$107,14,FALSE),0)</f>
        <v>0</v>
      </c>
      <c r="N42" s="65">
        <f>_xlfn.IFNA(VLOOKUP(CONCATENATE($N$5,$B42,$C42),MUR!$A$6:$L$131,14,FALSE),0)</f>
        <v>0</v>
      </c>
      <c r="O42" s="65">
        <f>_xlfn.IFNA(VLOOKUP(CONCATENATE($O$5,$B42,$C42),'SER1'!$A$6:$N$110,14,FALSE),0)</f>
        <v>0</v>
      </c>
      <c r="P42" s="65">
        <f>_xlfn.IFNA(VLOOKUP(CONCATENATE($P$5,$B42,$C42),'BUS1'!$A$6:$N$135,14,FALSE),0)</f>
        <v>0</v>
      </c>
      <c r="Q42" s="65">
        <f>_xlfn.IFNA(VLOOKUP(CONCATENATE($Q$5,$B42,$C42),DARD!$A$6:$N$133,14,FALSE),0)</f>
        <v>0</v>
      </c>
      <c r="R42" s="65">
        <f>_xlfn.IFNA(VLOOKUP(CONCATENATE($R$5,$B42,$C42),'BUS2'!F45,FALSE),0)</f>
        <v>0</v>
      </c>
      <c r="S42" s="65">
        <f>_xlfn.IFNA(VLOOKUP(CONCATENATE($S$5,$B42,$C42),'OG1'!$A$6:$N$56,14,FALSE),0)</f>
        <v>0</v>
      </c>
      <c r="T42" s="65">
        <f>_xlfn.IFNA(VLOOKUP(CONCATENATE($T$5,$B42,$C42),'DRY1'!$A$6:$N$135,14,FALSE),0)</f>
        <v>0</v>
      </c>
      <c r="U42" s="65">
        <f>_xlfn.IFNA(VLOOKUP(CONCATENATE($U$5,$B42,$C42),'HO1'!$A$8:$N$135,14,FALSE),0)</f>
        <v>0</v>
      </c>
      <c r="V42" s="65">
        <f>_xlfn.IFNA(VLOOKUP(CONCATENATE($V$5,$B42,$C42),'BUS3'!$A$8:$N$135,14,FALSE),0)</f>
        <v>0</v>
      </c>
      <c r="W42" s="65">
        <f>_xlfn.IFNA(VLOOKUP(CONCATENATE($W$5,$B42,$C42),'DRY2'!$A$6:$N$169,14,FALSE),0)</f>
        <v>0</v>
      </c>
      <c r="X42" s="65">
        <f>_xlfn.IFNA(VLOOKUP(CONCATENATE($X$5,$B42,$C42),'OG2'!$A$6:$N$133,14,FALSE),0)</f>
        <v>0</v>
      </c>
      <c r="Y42" s="65">
        <f>_xlfn.IFNA(VLOOKUP(CONCATENATE($Y$5,$B42,$C42),'MR1'!$A$6:$N$133,14,FALSE),0)</f>
        <v>0</v>
      </c>
      <c r="Z42" s="65">
        <f>_xlfn.IFNA(VLOOKUP(CONCATENATE($Z$5,$B42,$C42),BEV!$A$6:$N$124,14,FALSE),0)</f>
        <v>0</v>
      </c>
      <c r="AA42" s="65">
        <f>_xlfn.IFNA(VLOOKUP(CONCATENATE($AA$5,$B42,$C42),'SER2'!$A$6:$N$135,14,FALSE),0)</f>
        <v>0</v>
      </c>
      <c r="AB42" s="65">
        <f>_xlfn.IFNA(VLOOKUP(CONCATENATE($AC$5,$B42,$C42),VIR!$A$6:$O$129,14,FALSE),0)</f>
        <v>0</v>
      </c>
      <c r="AC42" s="65">
        <f>_xlfn.IFNA(VLOOKUP(CONCATENATE($AC$5,$B42,$C42),VIR!$A$6:$O$129,14,FALSE),0)</f>
        <v>0</v>
      </c>
      <c r="AD42" s="65" cm="1">
        <f t="array" ref="AD42">_xlfn.IFNA(VLOOKUP(CONCATENATE($AD$5,$B42,$C42),BUP37,AD43:AE54,FALSE),0)</f>
        <v>0</v>
      </c>
      <c r="AE42" s="65">
        <f>_xlfn.IFNA(VLOOKUP(CONCATENATE($AE$5,$B42,$C42),'CAP2'!$A$6:$N$135,14,FALSE),0)</f>
        <v>0</v>
      </c>
      <c r="AF42" s="65">
        <f>_xlfn.IFNA(VLOOKUP(CONCATENATE($AF$5,$B42,$C42),FEST!$A$6:$N$135,14,FALSE),0)</f>
        <v>0</v>
      </c>
      <c r="AG42" s="65">
        <f>_xlfn.IFNA(VLOOKUP(CONCATENATE($AG$5,$B42,$C42),'ESP2'!$A$6:$N$131,14,FALSE),0)</f>
        <v>0</v>
      </c>
      <c r="AH42" s="65">
        <f>_xlfn.IFNA(VLOOKUP(CONCATENATE($AG$5,$B42,$C42),'OG2'!$A$6:$N$131,14,FALSE),0)</f>
        <v>0</v>
      </c>
      <c r="AI42" s="65">
        <f>_xlfn.IFNA(VLOOKUP(CONCATENATE($AI$5,$B42,$C42),'BUN2'!$A$6:$N$134,14,FALSE),0)</f>
        <v>0</v>
      </c>
      <c r="AJ42" s="65">
        <f>_xlfn.IFNA(VLOOKUP(CONCATENATE($AJ$5,$B42,$C42),SC!$A$6:$N$135,14,FALSE),0)</f>
        <v>0</v>
      </c>
      <c r="AK42" s="65">
        <f>_xlfn.IFNA(VLOOKUP(CONCATENATE($AK$5,$B42,$C42),'MR3'!$A$6:$N$133,14,FALSE),0)</f>
        <v>0</v>
      </c>
      <c r="AL42" s="66">
        <f>_xlfn.IFNA(VLOOKUP(CONCATENATE($AK$5,$B42,$C42),BAL!$A$6:$N$133,14,FALSE),0)</f>
        <v>0</v>
      </c>
      <c r="AM42" s="66">
        <f>_xlfn.IFNA(VLOOKUP(CONCATENATE($AM$5,$B42,$C42),'ESP4'!$A$6:$N$135,14,FALSE),0)</f>
        <v>0</v>
      </c>
      <c r="AN42" s="66">
        <f>_xlfn.IFNA(VLOOKUP(CONCATENATE($AN$5,$B42,$C42),'MR2'!$A$6:$N$77,14,FALSE),0)</f>
        <v>0</v>
      </c>
      <c r="AO42" s="66"/>
      <c r="AP42" s="66"/>
      <c r="AQ42" s="398"/>
      <c r="AR42" s="67"/>
      <c r="AS42" s="63"/>
    </row>
    <row r="43" spans="1:45" x14ac:dyDescent="0.3">
      <c r="A43" s="830"/>
      <c r="B43" s="84"/>
      <c r="C43" s="85"/>
      <c r="D43" s="85"/>
      <c r="E43" s="85"/>
      <c r="F43" s="86"/>
      <c r="G43" s="87"/>
      <c r="H43" s="146">
        <f t="shared" si="5"/>
        <v>0</v>
      </c>
      <c r="I43" s="65">
        <f t="shared" si="6"/>
        <v>0</v>
      </c>
      <c r="J43" s="669">
        <f t="shared" si="7"/>
        <v>14</v>
      </c>
      <c r="K43" s="65">
        <f>_xlfn.IFNA(VLOOKUP(CONCATENATE($K$5,$B43,$C43),'CAP1'!$A$6:$N$107,14,FALSE),0)</f>
        <v>0</v>
      </c>
      <c r="L43" s="65">
        <f>_xlfn.IFNA(VLOOKUP(CONCATENATE($L$5,$B43,$C43),'ESP1'!$A$6:$N$135,14,FALSE),0)</f>
        <v>0</v>
      </c>
      <c r="M43" s="65">
        <f>_xlfn.IFNA(VLOOKUP(CONCATENATE($M$5,$B43,$C43),WEST!$A$6:$N$107,14,FALSE),0)</f>
        <v>0</v>
      </c>
      <c r="N43" s="65">
        <f>_xlfn.IFNA(VLOOKUP(CONCATENATE($N$5,$B43,$C43),MUR!$A$6:$L$131,14,FALSE),0)</f>
        <v>0</v>
      </c>
      <c r="O43" s="65">
        <f>_xlfn.IFNA(VLOOKUP(CONCATENATE($O$5,$B43,$C43),'SER1'!$A$6:$N$110,14,FALSE),0)</f>
        <v>0</v>
      </c>
      <c r="P43" s="65">
        <f>_xlfn.IFNA(VLOOKUP(CONCATENATE($P$5,$B43,$C43),'BUS1'!$A$6:$N$135,14,FALSE),0)</f>
        <v>0</v>
      </c>
      <c r="Q43" s="65">
        <f>_xlfn.IFNA(VLOOKUP(CONCATENATE($Q$5,$B43,$C43),DARD!$A$6:$N$133,14,FALSE),0)</f>
        <v>0</v>
      </c>
      <c r="R43" s="65">
        <f>_xlfn.IFNA(VLOOKUP(CONCATENATE($R$5,$B43,$C43),'BUS2'!F46,FALSE),0)</f>
        <v>0</v>
      </c>
      <c r="S43" s="65">
        <f>_xlfn.IFNA(VLOOKUP(CONCATENATE($S$5,$B43,$C43),'OG1'!$A$6:$N$56,14,FALSE),0)</f>
        <v>0</v>
      </c>
      <c r="T43" s="65">
        <f>_xlfn.IFNA(VLOOKUP(CONCATENATE($T$5,$B43,$C43),'DRY1'!$A$6:$N$135,14,FALSE),0)</f>
        <v>0</v>
      </c>
      <c r="U43" s="65">
        <f>_xlfn.IFNA(VLOOKUP(CONCATENATE($U$5,$B43,$C43),'HO1'!$A$8:$N$135,14,FALSE),0)</f>
        <v>0</v>
      </c>
      <c r="V43" s="65">
        <f>_xlfn.IFNA(VLOOKUP(CONCATENATE($V$5,$B43,$C43),'BUS3'!$A$8:$N$135,14,FALSE),0)</f>
        <v>0</v>
      </c>
      <c r="W43" s="65">
        <f>_xlfn.IFNA(VLOOKUP(CONCATENATE($W$5,$B43,$C43),'DRY2'!$A$6:$N$169,14,FALSE),0)</f>
        <v>0</v>
      </c>
      <c r="X43" s="65">
        <f>_xlfn.IFNA(VLOOKUP(CONCATENATE($X$5,$B43,$C43),'OG2'!$A$6:$N$133,14,FALSE),0)</f>
        <v>0</v>
      </c>
      <c r="Y43" s="65">
        <f>_xlfn.IFNA(VLOOKUP(CONCATENATE($Y$5,$B43,$C43),'MR1'!$A$6:$N$133,14,FALSE),0)</f>
        <v>0</v>
      </c>
      <c r="Z43" s="65">
        <f>_xlfn.IFNA(VLOOKUP(CONCATENATE($Z$5,$B43,$C43),BEV!$A$6:$N$124,14,FALSE),0)</f>
        <v>0</v>
      </c>
      <c r="AA43" s="65">
        <f>_xlfn.IFNA(VLOOKUP(CONCATENATE($AA$5,$B43,$C43),'SER2'!$A$6:$N$135,14,FALSE),0)</f>
        <v>0</v>
      </c>
      <c r="AB43" s="65">
        <f>_xlfn.IFNA(VLOOKUP(CONCATENATE($AC$5,$B43,$C43),VIR!$A$6:$O$129,14,FALSE),0)</f>
        <v>0</v>
      </c>
      <c r="AC43" s="65">
        <f>_xlfn.IFNA(VLOOKUP(CONCATENATE($AC$5,$B43,$C43),VIR!$A$6:$O$129,14,FALSE),0)</f>
        <v>0</v>
      </c>
      <c r="AD43" s="65" cm="1">
        <f t="array" ref="AD43">_xlfn.IFNA(VLOOKUP(CONCATENATE($AD$5,$B43,$C43),BUP38,AD44:AE55,FALSE),0)</f>
        <v>0</v>
      </c>
      <c r="AE43" s="65">
        <f>_xlfn.IFNA(VLOOKUP(CONCATENATE($AE$5,$B43,$C43),'CAP2'!$A$6:$N$135,14,FALSE),0)</f>
        <v>0</v>
      </c>
      <c r="AF43" s="65">
        <f>_xlfn.IFNA(VLOOKUP(CONCATENATE($AF$5,$B43,$C43),FEST!$A$6:$N$135,14,FALSE),0)</f>
        <v>0</v>
      </c>
      <c r="AG43" s="65">
        <f>_xlfn.IFNA(VLOOKUP(CONCATENATE($AG$5,$B43,$C43),'ESP2'!$A$6:$N$131,14,FALSE),0)</f>
        <v>0</v>
      </c>
      <c r="AH43" s="65">
        <f>_xlfn.IFNA(VLOOKUP(CONCATENATE($AG$5,$B43,$C43),'OG2'!$A$6:$N$131,14,FALSE),0)</f>
        <v>0</v>
      </c>
      <c r="AI43" s="65">
        <f>_xlfn.IFNA(VLOOKUP(CONCATENATE($AI$5,$B43,$C43),'BUN2'!$A$6:$N$134,14,FALSE),0)</f>
        <v>0</v>
      </c>
      <c r="AJ43" s="65">
        <f>_xlfn.IFNA(VLOOKUP(CONCATENATE($AJ$5,$B43,$C43),SC!$A$6:$N$135,14,FALSE),0)</f>
        <v>0</v>
      </c>
      <c r="AK43" s="65">
        <f>_xlfn.IFNA(VLOOKUP(CONCATENATE($AK$5,$B43,$C43),'MR3'!$A$6:$N$133,14,FALSE),0)</f>
        <v>0</v>
      </c>
      <c r="AL43" s="66">
        <f>_xlfn.IFNA(VLOOKUP(CONCATENATE($AK$5,$B43,$C43),BAL!$A$6:$N$133,14,FALSE),0)</f>
        <v>0</v>
      </c>
      <c r="AM43" s="66">
        <f>_xlfn.IFNA(VLOOKUP(CONCATENATE($AM$5,$B43,$C43),'ESP4'!$A$6:$N$135,14,FALSE),0)</f>
        <v>0</v>
      </c>
      <c r="AN43" s="66">
        <f>_xlfn.IFNA(VLOOKUP(CONCATENATE($AN$5,$B43,$C43),'MR2'!$A$6:$N$77,14,FALSE),0)</f>
        <v>0</v>
      </c>
      <c r="AO43" s="66"/>
      <c r="AP43" s="66"/>
      <c r="AQ43" s="398"/>
      <c r="AR43" s="67"/>
      <c r="AS43" s="63"/>
    </row>
    <row r="44" spans="1:45" x14ac:dyDescent="0.3">
      <c r="A44" s="830"/>
      <c r="B44" s="84"/>
      <c r="C44" s="85"/>
      <c r="D44" s="85"/>
      <c r="E44" s="85"/>
      <c r="F44" s="86"/>
      <c r="G44" s="87"/>
      <c r="H44" s="146">
        <f t="shared" si="5"/>
        <v>0</v>
      </c>
      <c r="I44" s="65">
        <f t="shared" si="6"/>
        <v>0</v>
      </c>
      <c r="J44" s="669">
        <f t="shared" si="7"/>
        <v>14</v>
      </c>
      <c r="K44" s="65">
        <f>_xlfn.IFNA(VLOOKUP(CONCATENATE($K$5,$B44,$C44),'CAP1'!$A$6:$N$107,14,FALSE),0)</f>
        <v>0</v>
      </c>
      <c r="L44" s="65">
        <f>_xlfn.IFNA(VLOOKUP(CONCATENATE($L$5,$B44,$C44),'ESP1'!$A$6:$N$135,14,FALSE),0)</f>
        <v>0</v>
      </c>
      <c r="M44" s="65">
        <f>_xlfn.IFNA(VLOOKUP(CONCATENATE($M$5,$B44,$C44),WEST!$A$6:$N$107,14,FALSE),0)</f>
        <v>0</v>
      </c>
      <c r="N44" s="65">
        <f>_xlfn.IFNA(VLOOKUP(CONCATENATE($N$5,$B44,$C44),MUR!$A$6:$L$131,14,FALSE),0)</f>
        <v>0</v>
      </c>
      <c r="O44" s="65">
        <f>_xlfn.IFNA(VLOOKUP(CONCATENATE($O$5,$B44,$C44),'SER1'!$A$6:$N$110,14,FALSE),0)</f>
        <v>0</v>
      </c>
      <c r="P44" s="65">
        <f>_xlfn.IFNA(VLOOKUP(CONCATENATE($P$5,$B44,$C44),'BUS1'!$A$6:$N$135,14,FALSE),0)</f>
        <v>0</v>
      </c>
      <c r="Q44" s="65">
        <f>_xlfn.IFNA(VLOOKUP(CONCATENATE($Q$5,$B44,$C44),DARD!$A$6:$N$133,14,FALSE),0)</f>
        <v>0</v>
      </c>
      <c r="R44" s="65">
        <f>_xlfn.IFNA(VLOOKUP(CONCATENATE($R$5,$B44,$C44),'BUS2'!F47,FALSE),0)</f>
        <v>0</v>
      </c>
      <c r="S44" s="65">
        <f>_xlfn.IFNA(VLOOKUP(CONCATENATE($S$5,$B44,$C44),'OG1'!$A$6:$N$56,14,FALSE),0)</f>
        <v>0</v>
      </c>
      <c r="T44" s="65">
        <f>_xlfn.IFNA(VLOOKUP(CONCATENATE($T$5,$B44,$C44),'DRY1'!$A$6:$N$135,14,FALSE),0)</f>
        <v>0</v>
      </c>
      <c r="U44" s="65">
        <f>_xlfn.IFNA(VLOOKUP(CONCATENATE($U$5,$B44,$C44),'HO1'!$A$8:$N$135,14,FALSE),0)</f>
        <v>0</v>
      </c>
      <c r="V44" s="65">
        <f>_xlfn.IFNA(VLOOKUP(CONCATENATE($V$5,$B44,$C44),'BUS3'!$A$8:$N$135,14,FALSE),0)</f>
        <v>0</v>
      </c>
      <c r="W44" s="65">
        <f>_xlfn.IFNA(VLOOKUP(CONCATENATE($W$5,$B44,$C44),'DRY2'!$A$6:$N$169,14,FALSE),0)</f>
        <v>0</v>
      </c>
      <c r="X44" s="65">
        <f>_xlfn.IFNA(VLOOKUP(CONCATENATE($X$5,$B44,$C44),'OG2'!$A$6:$N$133,14,FALSE),0)</f>
        <v>0</v>
      </c>
      <c r="Y44" s="65">
        <f>_xlfn.IFNA(VLOOKUP(CONCATENATE($Y$5,$B44,$C44),'MR1'!$A$6:$N$133,14,FALSE),0)</f>
        <v>0</v>
      </c>
      <c r="Z44" s="65">
        <f>_xlfn.IFNA(VLOOKUP(CONCATENATE($Z$5,$B44,$C44),BEV!$A$6:$N$124,14,FALSE),0)</f>
        <v>0</v>
      </c>
      <c r="AA44" s="65">
        <f>_xlfn.IFNA(VLOOKUP(CONCATENATE($AA$5,$B44,$C44),'SER2'!$A$6:$N$135,14,FALSE),0)</f>
        <v>0</v>
      </c>
      <c r="AB44" s="65">
        <f>_xlfn.IFNA(VLOOKUP(CONCATENATE($AC$5,$B44,$C44),VIR!$A$6:$O$129,14,FALSE),0)</f>
        <v>0</v>
      </c>
      <c r="AC44" s="65">
        <f>_xlfn.IFNA(VLOOKUP(CONCATENATE($AC$5,$B44,$C44),VIR!$A$6:$O$129,14,FALSE),0)</f>
        <v>0</v>
      </c>
      <c r="AD44" s="65" cm="1">
        <f t="array" ref="AD44">_xlfn.IFNA(VLOOKUP(CONCATENATE($AD$5,$B44,$C44),BUP39,AD45:AE56,FALSE),0)</f>
        <v>0</v>
      </c>
      <c r="AE44" s="65">
        <f>_xlfn.IFNA(VLOOKUP(CONCATENATE($AE$5,$B44,$C44),'CAP2'!$A$6:$N$135,14,FALSE),0)</f>
        <v>0</v>
      </c>
      <c r="AF44" s="65">
        <f>_xlfn.IFNA(VLOOKUP(CONCATENATE($AF$5,$B44,$C44),FEST!$A$6:$N$135,14,FALSE),0)</f>
        <v>0</v>
      </c>
      <c r="AG44" s="65">
        <f>_xlfn.IFNA(VLOOKUP(CONCATENATE($AG$5,$B44,$C44),'ESP2'!$A$6:$N$131,14,FALSE),0)</f>
        <v>0</v>
      </c>
      <c r="AH44" s="65">
        <f>_xlfn.IFNA(VLOOKUP(CONCATENATE($AG$5,$B44,$C44),'OG2'!$A$6:$N$131,14,FALSE),0)</f>
        <v>0</v>
      </c>
      <c r="AI44" s="65">
        <f>_xlfn.IFNA(VLOOKUP(CONCATENATE($AI$5,$B44,$C44),'BUN2'!$A$6:$N$134,14,FALSE),0)</f>
        <v>0</v>
      </c>
      <c r="AJ44" s="65">
        <f>_xlfn.IFNA(VLOOKUP(CONCATENATE($AJ$5,$B44,$C44),SC!$A$6:$N$135,14,FALSE),0)</f>
        <v>0</v>
      </c>
      <c r="AK44" s="65">
        <f>_xlfn.IFNA(VLOOKUP(CONCATENATE($AK$5,$B44,$C44),'MR3'!$A$6:$N$133,14,FALSE),0)</f>
        <v>0</v>
      </c>
      <c r="AL44" s="66">
        <f>_xlfn.IFNA(VLOOKUP(CONCATENATE($AK$5,$B44,$C44),BAL!$A$6:$N$133,14,FALSE),0)</f>
        <v>0</v>
      </c>
      <c r="AM44" s="66">
        <f>_xlfn.IFNA(VLOOKUP(CONCATENATE($AM$5,$B44,$C44),'ESP4'!$A$6:$N$135,14,FALSE),0)</f>
        <v>0</v>
      </c>
      <c r="AN44" s="66">
        <f>_xlfn.IFNA(VLOOKUP(CONCATENATE($AN$5,$B44,$C44),'MR2'!$A$6:$N$77,14,FALSE),0)</f>
        <v>0</v>
      </c>
      <c r="AO44" s="66"/>
      <c r="AP44" s="66"/>
      <c r="AQ44" s="398"/>
      <c r="AR44" s="67"/>
      <c r="AS44" s="63"/>
    </row>
    <row r="45" spans="1:45" x14ac:dyDescent="0.3">
      <c r="A45" s="830"/>
      <c r="B45" s="84"/>
      <c r="C45" s="85"/>
      <c r="D45" s="85"/>
      <c r="E45" s="85"/>
      <c r="F45" s="86"/>
      <c r="G45" s="87"/>
      <c r="H45" s="146">
        <f t="shared" si="5"/>
        <v>0</v>
      </c>
      <c r="I45" s="65">
        <f t="shared" si="6"/>
        <v>0</v>
      </c>
      <c r="J45" s="669">
        <f t="shared" si="7"/>
        <v>14</v>
      </c>
      <c r="K45" s="65">
        <f>_xlfn.IFNA(VLOOKUP(CONCATENATE($K$5,$B45,$C45),'CAP1'!$A$6:$N$107,14,FALSE),0)</f>
        <v>0</v>
      </c>
      <c r="L45" s="65">
        <f>_xlfn.IFNA(VLOOKUP(CONCATENATE($L$5,$B45,$C45),'ESP1'!$A$6:$N$135,14,FALSE),0)</f>
        <v>0</v>
      </c>
      <c r="M45" s="65">
        <f>_xlfn.IFNA(VLOOKUP(CONCATENATE($M$5,$B45,$C45),WEST!$A$6:$N$107,14,FALSE),0)</f>
        <v>0</v>
      </c>
      <c r="N45" s="65">
        <f>_xlfn.IFNA(VLOOKUP(CONCATENATE($N$5,$B45,$C45),MUR!$A$6:$L$131,14,FALSE),0)</f>
        <v>0</v>
      </c>
      <c r="O45" s="65">
        <f>_xlfn.IFNA(VLOOKUP(CONCATENATE($O$5,$B45,$C45),'SER1'!$A$6:$N$110,14,FALSE),0)</f>
        <v>0</v>
      </c>
      <c r="P45" s="65">
        <f>_xlfn.IFNA(VLOOKUP(CONCATENATE($P$5,$B45,$C45),'BUS1'!$A$6:$N$135,14,FALSE),0)</f>
        <v>0</v>
      </c>
      <c r="Q45" s="65">
        <f>_xlfn.IFNA(VLOOKUP(CONCATENATE($Q$5,$B45,$C45),DARD!$A$6:$N$133,14,FALSE),0)</f>
        <v>0</v>
      </c>
      <c r="R45" s="65">
        <f>_xlfn.IFNA(VLOOKUP(CONCATENATE($R$5,$B45,$C45),'BUS2'!F48,FALSE),0)</f>
        <v>0</v>
      </c>
      <c r="S45" s="65">
        <f>_xlfn.IFNA(VLOOKUP(CONCATENATE($S$5,$B45,$C45),'OG1'!$A$6:$N$56,14,FALSE),0)</f>
        <v>0</v>
      </c>
      <c r="T45" s="65">
        <f>_xlfn.IFNA(VLOOKUP(CONCATENATE($T$5,$B45,$C45),'DRY1'!$A$6:$N$135,14,FALSE),0)</f>
        <v>0</v>
      </c>
      <c r="U45" s="65">
        <f>_xlfn.IFNA(VLOOKUP(CONCATENATE($U$5,$B45,$C45),'HO1'!$A$8:$N$135,14,FALSE),0)</f>
        <v>0</v>
      </c>
      <c r="V45" s="65">
        <f>_xlfn.IFNA(VLOOKUP(CONCATENATE($V$5,$B45,$C45),'BUS3'!$A$8:$N$135,14,FALSE),0)</f>
        <v>0</v>
      </c>
      <c r="W45" s="65">
        <f>_xlfn.IFNA(VLOOKUP(CONCATENATE($W$5,$B45,$C45),'DRY2'!$A$6:$N$169,14,FALSE),0)</f>
        <v>0</v>
      </c>
      <c r="X45" s="65">
        <f>_xlfn.IFNA(VLOOKUP(CONCATENATE($X$5,$B45,$C45),'OG2'!$A$6:$N$133,14,FALSE),0)</f>
        <v>0</v>
      </c>
      <c r="Y45" s="65">
        <f>_xlfn.IFNA(VLOOKUP(CONCATENATE($Y$5,$B45,$C45),'MR1'!$A$6:$N$133,14,FALSE),0)</f>
        <v>0</v>
      </c>
      <c r="Z45" s="65">
        <f>_xlfn.IFNA(VLOOKUP(CONCATENATE($Z$5,$B45,$C45),BEV!$A$6:$N$124,14,FALSE),0)</f>
        <v>0</v>
      </c>
      <c r="AA45" s="65">
        <f>_xlfn.IFNA(VLOOKUP(CONCATENATE($AA$5,$B45,$C45),'SER2'!$A$6:$N$135,14,FALSE),0)</f>
        <v>0</v>
      </c>
      <c r="AB45" s="65">
        <f>_xlfn.IFNA(VLOOKUP(CONCATENATE($AC$5,$B45,$C45),VIR!$A$6:$O$129,14,FALSE),0)</f>
        <v>0</v>
      </c>
      <c r="AC45" s="65">
        <f>_xlfn.IFNA(VLOOKUP(CONCATENATE($AC$5,$B45,$C45),VIR!$A$6:$O$129,14,FALSE),0)</f>
        <v>0</v>
      </c>
      <c r="AD45" s="65" cm="1">
        <f t="array" ref="AD45">_xlfn.IFNA(VLOOKUP(CONCATENATE($AD$5,$B45,$C45),BUP40,AD46:AE57,FALSE),0)</f>
        <v>0</v>
      </c>
      <c r="AE45" s="65">
        <f>_xlfn.IFNA(VLOOKUP(CONCATENATE($AE$5,$B45,$C45),'CAP2'!$A$6:$N$135,14,FALSE),0)</f>
        <v>0</v>
      </c>
      <c r="AF45" s="65">
        <f>_xlfn.IFNA(VLOOKUP(CONCATENATE($AF$5,$B45,$C45),FEST!$A$6:$N$135,14,FALSE),0)</f>
        <v>0</v>
      </c>
      <c r="AG45" s="65">
        <f>_xlfn.IFNA(VLOOKUP(CONCATENATE($AG$5,$B45,$C45),'ESP2'!$A$6:$N$131,14,FALSE),0)</f>
        <v>0</v>
      </c>
      <c r="AH45" s="65">
        <f>_xlfn.IFNA(VLOOKUP(CONCATENATE($AG$5,$B45,$C45),'OG2'!$A$6:$N$131,14,FALSE),0)</f>
        <v>0</v>
      </c>
      <c r="AI45" s="65">
        <f>_xlfn.IFNA(VLOOKUP(CONCATENATE($AI$5,$B45,$C45),'BUN2'!$A$6:$N$134,14,FALSE),0)</f>
        <v>0</v>
      </c>
      <c r="AJ45" s="65">
        <f>_xlfn.IFNA(VLOOKUP(CONCATENATE($AJ$5,$B45,$C45),SC!$A$6:$N$135,14,FALSE),0)</f>
        <v>0</v>
      </c>
      <c r="AK45" s="65">
        <f>_xlfn.IFNA(VLOOKUP(CONCATENATE($AK$5,$B45,$C45),'MR3'!$A$6:$N$133,14,FALSE),0)</f>
        <v>0</v>
      </c>
      <c r="AL45" s="66">
        <f>_xlfn.IFNA(VLOOKUP(CONCATENATE($AK$5,$B45,$C45),BAL!$A$6:$N$133,14,FALSE),0)</f>
        <v>0</v>
      </c>
      <c r="AM45" s="66">
        <f>_xlfn.IFNA(VLOOKUP(CONCATENATE($AM$5,$B45,$C45),'ESP4'!$A$6:$N$135,14,FALSE),0)</f>
        <v>0</v>
      </c>
      <c r="AN45" s="66">
        <f>_xlfn.IFNA(VLOOKUP(CONCATENATE($AN$5,$B45,$C45),'MR2'!$A$6:$N$77,14,FALSE),0)</f>
        <v>0</v>
      </c>
      <c r="AO45" s="66"/>
      <c r="AP45" s="66"/>
      <c r="AQ45" s="398"/>
      <c r="AR45" s="67"/>
      <c r="AS45" s="63"/>
    </row>
    <row r="46" spans="1:45" x14ac:dyDescent="0.3">
      <c r="A46" s="830"/>
      <c r="B46" s="84"/>
      <c r="C46" s="85"/>
      <c r="D46" s="85"/>
      <c r="E46" s="85"/>
      <c r="F46" s="86"/>
      <c r="G46" s="87"/>
      <c r="H46" s="146"/>
      <c r="I46" s="65"/>
      <c r="J46" s="669"/>
      <c r="K46" s="65">
        <f>_xlfn.IFNA(VLOOKUP(CONCATENATE($K$5,$B46,$C46),'CAP1'!$A$6:$N$107,14,FALSE),0)</f>
        <v>0</v>
      </c>
      <c r="L46" s="65">
        <f>_xlfn.IFNA(VLOOKUP(CONCATENATE($L$5,$B46,$C46),'ESP1'!$A$6:$N$135,14,FALSE),0)</f>
        <v>0</v>
      </c>
      <c r="M46" s="65">
        <f>_xlfn.IFNA(VLOOKUP(CONCATENATE($M$5,$B46,$C46),WEST!$A$6:$N$95,14,FALSE),0)</f>
        <v>0</v>
      </c>
      <c r="N46" s="65">
        <f>_xlfn.IFNA(VLOOKUP(CONCATENATE($N$5,$B46,$C46),MUR!$A$6:$L$131,14,FALSE),0)</f>
        <v>0</v>
      </c>
      <c r="O46" s="65">
        <f>_xlfn.IFNA(VLOOKUP(CONCATENATE($O$5,$B46,$C46),'SER1'!$A$6:$N$110,14,FALSE),0)</f>
        <v>0</v>
      </c>
      <c r="P46" s="65">
        <f>_xlfn.IFNA(VLOOKUP(CONCATENATE($P$5,$B46,$C46),'BUS1'!$A$6:$N$135,14,FALSE),0)</f>
        <v>0</v>
      </c>
      <c r="Q46" s="65">
        <f>_xlfn.IFNA(VLOOKUP(CONCATENATE($Q$5,$B46,$C46),DARD!$A$6:$N$133,14,FALSE),0)</f>
        <v>0</v>
      </c>
      <c r="R46" s="65">
        <f>_xlfn.IFNA(VLOOKUP(CONCATENATE($R$5,$B46,$C46),'BUS2'!F49,FALSE),0)</f>
        <v>0</v>
      </c>
      <c r="S46" s="65">
        <f>_xlfn.IFNA(VLOOKUP(CONCATENATE($S$5,$B46,$C46),'OG1'!$A$6:$N$56,14,FALSE),0)</f>
        <v>0</v>
      </c>
      <c r="T46" s="65">
        <f>_xlfn.IFNA(VLOOKUP(CONCATENATE($T$5,$B46,$C46),'DRY1'!$A$6:$N$135,14,FALSE),0)</f>
        <v>0</v>
      </c>
      <c r="U46" s="65">
        <f>_xlfn.IFNA(VLOOKUP(CONCATENATE($U$5,$B46,$C46),'HO1'!$A$8:$N$135,14,FALSE),0)</f>
        <v>0</v>
      </c>
      <c r="V46" s="65">
        <f>_xlfn.IFNA(VLOOKUP(CONCATENATE($V$5,$B46,$C46),'BUS3'!$A$8:$N$135,14,FALSE),0)</f>
        <v>0</v>
      </c>
      <c r="W46" s="65">
        <f>_xlfn.IFNA(VLOOKUP(CONCATENATE($W$5,$B46,$C46),'DRY2'!$A$6:$N$169,14,FALSE),0)</f>
        <v>0</v>
      </c>
      <c r="X46" s="65">
        <f>_xlfn.IFNA(VLOOKUP(CONCATENATE($X$5,$B46,$C46),'OG2'!$A$6:$N$133,14,FALSE),0)</f>
        <v>0</v>
      </c>
      <c r="Y46" s="65">
        <f>_xlfn.IFNA(VLOOKUP(CONCATENATE($Y$5,$B46,$C46),'MR1'!$A$6:$N$133,14,FALSE),0)</f>
        <v>0</v>
      </c>
      <c r="Z46" s="65">
        <f>_xlfn.IFNA(VLOOKUP(CONCATENATE($Z$5,$B46,$C46),BEV!$A$6:$N$124,14,FALSE),0)</f>
        <v>0</v>
      </c>
      <c r="AA46" s="65">
        <f>_xlfn.IFNA(VLOOKUP(CONCATENATE($AA$5,$B46,$C46),'SER2'!$A$6:$N$135,14,FALSE),0)</f>
        <v>0</v>
      </c>
      <c r="AB46" s="65">
        <f>_xlfn.IFNA(VLOOKUP(CONCATENATE($AC$5,$B46,$C46),VIR!$A$6:$O$129,14,FALSE),0)</f>
        <v>0</v>
      </c>
      <c r="AC46" s="65">
        <f>_xlfn.IFNA(VLOOKUP(CONCATENATE($AC$5,$B46,$C46),VIR!$A$6:$O$129,14,FALSE),0)</f>
        <v>0</v>
      </c>
      <c r="AD46" s="65" cm="1">
        <f t="array" ref="AD46">_xlfn.IFNA(VLOOKUP(CONCATENATE($AD$5,$B46,$C46),BUP41,AD47:AE58,FALSE),0)</f>
        <v>0</v>
      </c>
      <c r="AE46" s="65">
        <f>_xlfn.IFNA(VLOOKUP(CONCATENATE($AE$5,$B46,$C46),'CAP2'!$A$6:$N$135,14,FALSE),0)</f>
        <v>0</v>
      </c>
      <c r="AF46" s="65">
        <f>_xlfn.IFNA(VLOOKUP(CONCATENATE($AF$5,$B46,$C46),FEST!$A$6:$N$135,14,FALSE),0)</f>
        <v>0</v>
      </c>
      <c r="AG46" s="65">
        <f>_xlfn.IFNA(VLOOKUP(CONCATENATE($AG$5,$B46,$C46),'ESP2'!$A$6:$N$131,14,FALSE),0)</f>
        <v>0</v>
      </c>
      <c r="AH46" s="65">
        <f>_xlfn.IFNA(VLOOKUP(CONCATENATE($AG$5,$B46,$C46),'OG2'!$A$6:$N$131,14,FALSE),0)</f>
        <v>0</v>
      </c>
      <c r="AI46" s="65">
        <f>_xlfn.IFNA(VLOOKUP(CONCATENATE($AI$5,$B46,$C46),'BUN2'!$A$6:$N$134,14,FALSE),0)</f>
        <v>0</v>
      </c>
      <c r="AJ46" s="65">
        <f>_xlfn.IFNA(VLOOKUP(CONCATENATE($AJ$5,$B46,$C46),SC!$A$6:$N$135,14,FALSE),0)</f>
        <v>0</v>
      </c>
      <c r="AK46" s="65">
        <f>_xlfn.IFNA(VLOOKUP(CONCATENATE($AK$5,$B46,$C46),'MR3'!$A$6:$N$133,14,FALSE),0)</f>
        <v>0</v>
      </c>
      <c r="AL46" s="66">
        <f>_xlfn.IFNA(VLOOKUP(CONCATENATE($AK$5,$B46,$C46),BAL!$A$6:$N$133,14,FALSE),0)</f>
        <v>0</v>
      </c>
      <c r="AM46" s="66">
        <f>_xlfn.IFNA(VLOOKUP(CONCATENATE($AM$5,$B46,$C46),'ESP4'!$A$6:$N$135,14,FALSE),0)</f>
        <v>0</v>
      </c>
      <c r="AN46" s="66">
        <f>_xlfn.IFNA(VLOOKUP(CONCATENATE($AN$5,$B46,$C46),'MR2'!$A$6:$N$77,14,FALSE),0)</f>
        <v>0</v>
      </c>
      <c r="AO46" s="66"/>
      <c r="AP46" s="66"/>
      <c r="AQ46" s="398"/>
      <c r="AR46" s="67"/>
      <c r="AS46" s="63"/>
    </row>
    <row r="47" spans="1:45" x14ac:dyDescent="0.3">
      <c r="A47" s="830"/>
      <c r="B47" s="84"/>
      <c r="C47" s="85"/>
      <c r="D47" s="85"/>
      <c r="E47" s="85"/>
      <c r="F47" s="86"/>
      <c r="G47" s="87"/>
      <c r="H47" s="146"/>
      <c r="I47" s="65"/>
      <c r="J47" s="669"/>
      <c r="K47" s="65">
        <f>_xlfn.IFNA(VLOOKUP(CONCATENATE($K$5,$B47,$C47),'CAP1'!$A$6:$N$107,14,FALSE),0)</f>
        <v>0</v>
      </c>
      <c r="L47" s="65">
        <f>_xlfn.IFNA(VLOOKUP(CONCATENATE($L$5,$B47,$C47),'ESP1'!$A$6:$N$135,14,FALSE),0)</f>
        <v>0</v>
      </c>
      <c r="M47" s="65">
        <f>_xlfn.IFNA(VLOOKUP(CONCATENATE($M$5,$B47,$C47),WEST!$A$6:$N$95,14,FALSE),0)</f>
        <v>0</v>
      </c>
      <c r="N47" s="65">
        <f>_xlfn.IFNA(VLOOKUP(CONCATENATE($N$5,$B47,$C47),MUR!$A$6:$L$131,14,FALSE),0)</f>
        <v>0</v>
      </c>
      <c r="O47" s="65">
        <f>_xlfn.IFNA(VLOOKUP(CONCATENATE($O$5,$B47,$C47),'SER1'!$A$6:$N$110,14,FALSE),0)</f>
        <v>0</v>
      </c>
      <c r="P47" s="65">
        <f>_xlfn.IFNA(VLOOKUP(CONCATENATE($P$5,$B47,$C47),'BUS1'!$A$6:$N$135,14,FALSE),0)</f>
        <v>0</v>
      </c>
      <c r="Q47" s="65">
        <f>_xlfn.IFNA(VLOOKUP(CONCATENATE($Q$5,$B47,$C47),DARD!$A$6:$N$133,14,FALSE),0)</f>
        <v>0</v>
      </c>
      <c r="R47" s="65">
        <f>_xlfn.IFNA(VLOOKUP(CONCATENATE($R$5,$B47,$C47),'BUS2'!F50,FALSE),0)</f>
        <v>0</v>
      </c>
      <c r="S47" s="65">
        <f>_xlfn.IFNA(VLOOKUP(CONCATENATE($S$5,$B47,$C47),'OG1'!$A$6:$N$56,14,FALSE),0)</f>
        <v>0</v>
      </c>
      <c r="T47" s="65">
        <f>_xlfn.IFNA(VLOOKUP(CONCATENATE($T$5,$B47,$C47),'DRY1'!$A$6:$N$135,14,FALSE),0)</f>
        <v>0</v>
      </c>
      <c r="U47" s="65">
        <f>_xlfn.IFNA(VLOOKUP(CONCATENATE($U$5,$B47,$C47),'HO1'!$A$8:$N$135,14,FALSE),0)</f>
        <v>0</v>
      </c>
      <c r="V47" s="65">
        <f>_xlfn.IFNA(VLOOKUP(CONCATENATE($V$5,$B47,$C47),'BUS3'!$A$8:$N$135,14,FALSE),0)</f>
        <v>0</v>
      </c>
      <c r="W47" s="65">
        <f>_xlfn.IFNA(VLOOKUP(CONCATENATE($W$5,$B47,$C47),'DRY2'!$A$6:$N$169,14,FALSE),0)</f>
        <v>0</v>
      </c>
      <c r="X47" s="65">
        <f>_xlfn.IFNA(VLOOKUP(CONCATENATE($X$5,$B47,$C47),'OG2'!$A$6:$N$133,14,FALSE),0)</f>
        <v>0</v>
      </c>
      <c r="Y47" s="65">
        <f>_xlfn.IFNA(VLOOKUP(CONCATENATE($Y$5,$B47,$C47),'MR1'!$A$6:$N$133,14,FALSE),0)</f>
        <v>0</v>
      </c>
      <c r="Z47" s="65">
        <f>_xlfn.IFNA(VLOOKUP(CONCATENATE($Z$5,$B47,$C47),BEV!$A$6:$N$124,14,FALSE),0)</f>
        <v>0</v>
      </c>
      <c r="AA47" s="65">
        <f>_xlfn.IFNA(VLOOKUP(CONCATENATE($AA$5,$B47,$C47),'SER2'!$A$6:$N$135,14,FALSE),0)</f>
        <v>0</v>
      </c>
      <c r="AB47" s="65">
        <f>_xlfn.IFNA(VLOOKUP(CONCATENATE($AC$5,$B47,$C47),VIR!$A$6:$O$129,14,FALSE),0)</f>
        <v>0</v>
      </c>
      <c r="AC47" s="65">
        <f>_xlfn.IFNA(VLOOKUP(CONCATENATE($AC$5,$B47,$C47),VIR!$A$6:$O$129,14,FALSE),0)</f>
        <v>0</v>
      </c>
      <c r="AD47" s="65" cm="1">
        <f t="array" ref="AD47">_xlfn.IFNA(VLOOKUP(CONCATENATE($AD$5,$B47,$C47),BUP42,AD48:AE59,FALSE),0)</f>
        <v>0</v>
      </c>
      <c r="AE47" s="65">
        <f>_xlfn.IFNA(VLOOKUP(CONCATENATE($AE$5,$B47,$C47),'CAP2'!$A$6:$N$135,14,FALSE),0)</f>
        <v>0</v>
      </c>
      <c r="AF47" s="65">
        <f>_xlfn.IFNA(VLOOKUP(CONCATENATE($AF$5,$B47,$C47),FEST!$A$6:$N$135,14,FALSE),0)</f>
        <v>0</v>
      </c>
      <c r="AG47" s="65">
        <f>_xlfn.IFNA(VLOOKUP(CONCATENATE($AG$5,$B47,$C47),'ESP2'!$A$6:$N$131,14,FALSE),0)</f>
        <v>0</v>
      </c>
      <c r="AH47" s="65">
        <f>_xlfn.IFNA(VLOOKUP(CONCATENATE($AG$5,$B47,$C47),'OG2'!$A$6:$N$131,14,FALSE),0)</f>
        <v>0</v>
      </c>
      <c r="AI47" s="65">
        <f>_xlfn.IFNA(VLOOKUP(CONCATENATE($AI$5,$B47,$C47),'BUN2'!$A$6:$N$134,14,FALSE),0)</f>
        <v>0</v>
      </c>
      <c r="AJ47" s="65">
        <f>_xlfn.IFNA(VLOOKUP(CONCATENATE($AJ$5,$B47,$C47),SC!$A$6:$N$135,14,FALSE),0)</f>
        <v>0</v>
      </c>
      <c r="AK47" s="65">
        <f>_xlfn.IFNA(VLOOKUP(CONCATENATE($AK$5,$B47,$C47),'MR3'!$A$6:$N$133,14,FALSE),0)</f>
        <v>0</v>
      </c>
      <c r="AL47" s="66">
        <f>_xlfn.IFNA(VLOOKUP(CONCATENATE($AK$5,$B47,$C47),BAL!$A$6:$N$133,14,FALSE),0)</f>
        <v>0</v>
      </c>
      <c r="AM47" s="66">
        <f>_xlfn.IFNA(VLOOKUP(CONCATENATE($AM$5,$B47,$C47),'ESP4'!$A$6:$N$135,14,FALSE),0)</f>
        <v>0</v>
      </c>
      <c r="AN47" s="66">
        <f>_xlfn.IFNA(VLOOKUP(CONCATENATE($AN$5,$B47,$C47),'MR2'!$A$6:$N$77,14,FALSE),0)</f>
        <v>0</v>
      </c>
      <c r="AO47" s="66"/>
      <c r="AP47" s="66"/>
      <c r="AQ47" s="398"/>
      <c r="AR47" s="67"/>
      <c r="AS47" s="63"/>
    </row>
    <row r="48" spans="1:45" x14ac:dyDescent="0.3">
      <c r="A48" s="830"/>
      <c r="B48" s="84"/>
      <c r="C48" s="85"/>
      <c r="D48" s="85"/>
      <c r="E48" s="85"/>
      <c r="F48" s="86"/>
      <c r="G48" s="87"/>
      <c r="H48" s="146"/>
      <c r="I48" s="65"/>
      <c r="J48" s="669"/>
      <c r="K48" s="65">
        <f>_xlfn.IFNA(VLOOKUP(CONCATENATE($K$5,$B48,$C48),'CAP1'!$A$6:$N$107,14,FALSE),0)</f>
        <v>0</v>
      </c>
      <c r="L48" s="65">
        <f>_xlfn.IFNA(VLOOKUP(CONCATENATE($L$5,$B48,$C48),'ESP1'!$A$6:$N$135,14,FALSE),0)</f>
        <v>0</v>
      </c>
      <c r="M48" s="65">
        <f>_xlfn.IFNA(VLOOKUP(CONCATENATE($M$5,$B48,$C48),WEST!$A$6:$N$95,14,FALSE),0)</f>
        <v>0</v>
      </c>
      <c r="N48" s="65">
        <f>_xlfn.IFNA(VLOOKUP(CONCATENATE($N$5,$B48,$C48),MUR!$A$6:$L$131,14,FALSE),0)</f>
        <v>0</v>
      </c>
      <c r="O48" s="65">
        <f>_xlfn.IFNA(VLOOKUP(CONCATENATE($O$5,$B48,$C48),'SER1'!$A$6:$N$110,14,FALSE),0)</f>
        <v>0</v>
      </c>
      <c r="P48" s="65">
        <f>_xlfn.IFNA(VLOOKUP(CONCATENATE($P$5,$B48,$C48),'BUS1'!$A$6:$N$135,14,FALSE),0)</f>
        <v>0</v>
      </c>
      <c r="Q48" s="65">
        <f>_xlfn.IFNA(VLOOKUP(CONCATENATE($Q$5,$B48,$C48),DARD!$A$6:$N$133,14,FALSE),0)</f>
        <v>0</v>
      </c>
      <c r="R48" s="65">
        <f>_xlfn.IFNA(VLOOKUP(CONCATENATE($R$5,$B48,$C48),'BUS2'!F51,FALSE),0)</f>
        <v>0</v>
      </c>
      <c r="S48" s="65">
        <f>_xlfn.IFNA(VLOOKUP(CONCATENATE($S$5,$B48,$C48),'OG1'!$A$6:$N$56,14,FALSE),0)</f>
        <v>0</v>
      </c>
      <c r="T48" s="65">
        <f>_xlfn.IFNA(VLOOKUP(CONCATENATE($T$5,$B48,$C48),'DRY1'!$A$6:$N$135,14,FALSE),0)</f>
        <v>0</v>
      </c>
      <c r="U48" s="65">
        <f>_xlfn.IFNA(VLOOKUP(CONCATENATE($U$5,$B48,$C48),'HO1'!$A$8:$N$135,14,FALSE),0)</f>
        <v>0</v>
      </c>
      <c r="V48" s="65">
        <f>_xlfn.IFNA(VLOOKUP(CONCATENATE($V$5,$B48,$C48),'BUS3'!$A$8:$N$135,14,FALSE),0)</f>
        <v>0</v>
      </c>
      <c r="W48" s="65">
        <f>_xlfn.IFNA(VLOOKUP(CONCATENATE($W$5,$B48,$C48),'DRY2'!$A$6:$N$169,14,FALSE),0)</f>
        <v>0</v>
      </c>
      <c r="X48" s="65">
        <f>_xlfn.IFNA(VLOOKUP(CONCATENATE($X$5,$B48,$C48),'OG2'!$A$6:$N$133,14,FALSE),0)</f>
        <v>0</v>
      </c>
      <c r="Y48" s="65">
        <f>_xlfn.IFNA(VLOOKUP(CONCATENATE($Y$5,$B48,$C48),'MR1'!$A$6:$N$133,14,FALSE),0)</f>
        <v>0</v>
      </c>
      <c r="Z48" s="65">
        <f>_xlfn.IFNA(VLOOKUP(CONCATENATE($Z$5,$B48,$C48),BEV!$A$6:$N$124,14,FALSE),0)</f>
        <v>0</v>
      </c>
      <c r="AA48" s="65">
        <f>_xlfn.IFNA(VLOOKUP(CONCATENATE($AA$5,$B48,$C48),'SER2'!$A$6:$N$135,14,FALSE),0)</f>
        <v>0</v>
      </c>
      <c r="AB48" s="65">
        <f>_xlfn.IFNA(VLOOKUP(CONCATENATE($AC$5,$B48,$C48),VIR!$A$6:$O$129,14,FALSE),0)</f>
        <v>0</v>
      </c>
      <c r="AC48" s="65">
        <f>_xlfn.IFNA(VLOOKUP(CONCATENATE($AC$5,$B48,$C48),VIR!$A$6:$O$129,14,FALSE),0)</f>
        <v>0</v>
      </c>
      <c r="AD48" s="65" cm="1">
        <f t="array" ref="AD48">_xlfn.IFNA(VLOOKUP(CONCATENATE($AD$5,$B48,$C48),BUP43,AD49:AE60,FALSE),0)</f>
        <v>0</v>
      </c>
      <c r="AE48" s="65">
        <f>_xlfn.IFNA(VLOOKUP(CONCATENATE($AE$5,$B48,$C48),'CAP2'!$A$6:$N$135,14,FALSE),0)</f>
        <v>0</v>
      </c>
      <c r="AF48" s="65">
        <f>_xlfn.IFNA(VLOOKUP(CONCATENATE($AF$5,$B48,$C48),FEST!$A$6:$N$135,14,FALSE),0)</f>
        <v>0</v>
      </c>
      <c r="AG48" s="65">
        <f>_xlfn.IFNA(VLOOKUP(CONCATENATE($AG$5,$B48,$C48),'ESP2'!$A$6:$N$131,14,FALSE),0)</f>
        <v>0</v>
      </c>
      <c r="AH48" s="65">
        <f>_xlfn.IFNA(VLOOKUP(CONCATENATE($AG$5,$B48,$C48),'OG2'!$A$6:$N$131,14,FALSE),0)</f>
        <v>0</v>
      </c>
      <c r="AI48" s="65">
        <f>_xlfn.IFNA(VLOOKUP(CONCATENATE($AI$5,$B48,$C48),'BUN2'!$A$6:$N$134,14,FALSE),0)</f>
        <v>0</v>
      </c>
      <c r="AJ48" s="65">
        <f>_xlfn.IFNA(VLOOKUP(CONCATENATE($AJ$5,$B48,$C48),SC!$A$6:$N$135,14,FALSE),0)</f>
        <v>0</v>
      </c>
      <c r="AK48" s="65">
        <f>_xlfn.IFNA(VLOOKUP(CONCATENATE($AK$5,$B48,$C48),'MR3'!$A$6:$N$133,14,FALSE),0)</f>
        <v>0</v>
      </c>
      <c r="AL48" s="66">
        <f>_xlfn.IFNA(VLOOKUP(CONCATENATE($AK$5,$B48,$C48),BAL!$A$6:$N$133,14,FALSE),0)</f>
        <v>0</v>
      </c>
      <c r="AM48" s="66">
        <f>_xlfn.IFNA(VLOOKUP(CONCATENATE($AM$5,$B48,$C48),'ESP4'!$A$6:$N$135,14,FALSE),0)</f>
        <v>0</v>
      </c>
      <c r="AN48" s="66">
        <f>_xlfn.IFNA(VLOOKUP(CONCATENATE($AN$5,$B48,$C48),'MR2'!$A$6:$N$77,14,FALSE),0)</f>
        <v>0</v>
      </c>
      <c r="AO48" s="66"/>
      <c r="AP48" s="66"/>
      <c r="AQ48" s="398"/>
      <c r="AR48" s="67"/>
      <c r="AS48" s="63"/>
    </row>
    <row r="49" spans="1:45" x14ac:dyDescent="0.3">
      <c r="A49" s="830"/>
      <c r="B49" s="84"/>
      <c r="C49" s="85"/>
      <c r="D49" s="85"/>
      <c r="E49" s="85"/>
      <c r="F49" s="86"/>
      <c r="G49" s="87"/>
      <c r="H49" s="146"/>
      <c r="I49" s="65"/>
      <c r="J49" s="669"/>
      <c r="K49" s="65">
        <f>_xlfn.IFNA(VLOOKUP(CONCATENATE($K$5,$B49,$C49),'CAP1'!$A$6:$N$107,14,FALSE),0)</f>
        <v>0</v>
      </c>
      <c r="L49" s="65">
        <f>_xlfn.IFNA(VLOOKUP(CONCATENATE($L$5,$B49,$C49),'ESP1'!$A$6:$N$135,14,FALSE),0)</f>
        <v>0</v>
      </c>
      <c r="M49" s="65">
        <f>_xlfn.IFNA(VLOOKUP(CONCATENATE($M$5,$B49,$C49),WEST!$A$6:$N$95,14,FALSE),0)</f>
        <v>0</v>
      </c>
      <c r="N49" s="65">
        <f>_xlfn.IFNA(VLOOKUP(CONCATENATE($N$5,$B49,$C49),MUR!$A$6:$L$131,14,FALSE),0)</f>
        <v>0</v>
      </c>
      <c r="O49" s="65">
        <f>_xlfn.IFNA(VLOOKUP(CONCATENATE($O$5,$B49,$C49),'SER1'!$A$6:$N$110,14,FALSE),0)</f>
        <v>0</v>
      </c>
      <c r="P49" s="65">
        <f>_xlfn.IFNA(VLOOKUP(CONCATENATE($P$5,$B49,$C49),'BUS1'!$A$6:$N$135,14,FALSE),0)</f>
        <v>0</v>
      </c>
      <c r="Q49" s="65">
        <f>_xlfn.IFNA(VLOOKUP(CONCATENATE($Q$5,$B49,$C49),DARD!$A$6:$N$133,14,FALSE),0)</f>
        <v>0</v>
      </c>
      <c r="R49" s="65">
        <f>_xlfn.IFNA(VLOOKUP(CONCATENATE($R$5,$B49,$C49),'BUS2'!F52,FALSE),0)</f>
        <v>0</v>
      </c>
      <c r="S49" s="65">
        <f>_xlfn.IFNA(VLOOKUP(CONCATENATE($S$5,$B49,$C49),'OG1'!$A$6:$N$56,14,FALSE),0)</f>
        <v>0</v>
      </c>
      <c r="T49" s="65">
        <f>_xlfn.IFNA(VLOOKUP(CONCATENATE($T$5,$B49,$C49),'DRY1'!$A$6:$N$135,14,FALSE),0)</f>
        <v>0</v>
      </c>
      <c r="U49" s="65">
        <f>_xlfn.IFNA(VLOOKUP(CONCATENATE($U$5,$B49,$C49),'HO1'!$A$8:$N$135,14,FALSE),0)</f>
        <v>0</v>
      </c>
      <c r="V49" s="65">
        <f>_xlfn.IFNA(VLOOKUP(CONCATENATE($V$5,$B49,$C49),'BUS3'!$A$8:$N$135,14,FALSE),0)</f>
        <v>0</v>
      </c>
      <c r="W49" s="65">
        <f>_xlfn.IFNA(VLOOKUP(CONCATENATE($W$5,$B49,$C49),'DRY2'!$A$6:$N$169,14,FALSE),0)</f>
        <v>0</v>
      </c>
      <c r="X49" s="65">
        <f>_xlfn.IFNA(VLOOKUP(CONCATENATE($X$5,$B49,$C49),'OG2'!$A$6:$N$133,14,FALSE),0)</f>
        <v>0</v>
      </c>
      <c r="Y49" s="65">
        <f>_xlfn.IFNA(VLOOKUP(CONCATENATE($Y$5,$B49,$C49),'MR1'!$A$6:$N$133,14,FALSE),0)</f>
        <v>0</v>
      </c>
      <c r="Z49" s="65">
        <f>_xlfn.IFNA(VLOOKUP(CONCATENATE($Z$5,$B49,$C49),BEV!$A$6:$N$124,14,FALSE),0)</f>
        <v>0</v>
      </c>
      <c r="AA49" s="65">
        <f>_xlfn.IFNA(VLOOKUP(CONCATENATE($AA$5,$B49,$C49),'SER2'!$A$6:$N$135,14,FALSE),0)</f>
        <v>0</v>
      </c>
      <c r="AB49" s="65">
        <f>_xlfn.IFNA(VLOOKUP(CONCATENATE($AC$5,$B49,$C49),VIR!$A$6:$O$129,14,FALSE),0)</f>
        <v>0</v>
      </c>
      <c r="AC49" s="65">
        <f>_xlfn.IFNA(VLOOKUP(CONCATENATE($AC$5,$B49,$C49),VIR!$A$6:$O$129,14,FALSE),0)</f>
        <v>0</v>
      </c>
      <c r="AD49" s="65" cm="1">
        <f t="array" ref="AD49">_xlfn.IFNA(VLOOKUP(CONCATENATE($AD$5,$B49,$C49),BUP44,AD50:AE61,FALSE),0)</f>
        <v>0</v>
      </c>
      <c r="AE49" s="65">
        <f>_xlfn.IFNA(VLOOKUP(CONCATENATE($AE$5,$B49,$C49),'CAP2'!$A$6:$N$135,14,FALSE),0)</f>
        <v>0</v>
      </c>
      <c r="AF49" s="65">
        <f>_xlfn.IFNA(VLOOKUP(CONCATENATE($AF$5,$B49,$C49),FEST!$A$6:$N$135,14,FALSE),0)</f>
        <v>0</v>
      </c>
      <c r="AG49" s="65">
        <f>_xlfn.IFNA(VLOOKUP(CONCATENATE($AG$5,$B49,$C49),'ESP2'!$A$6:$N$131,14,FALSE),0)</f>
        <v>0</v>
      </c>
      <c r="AH49" s="65">
        <f>_xlfn.IFNA(VLOOKUP(CONCATENATE($AG$5,$B49,$C49),'OG2'!$A$6:$N$131,14,FALSE),0)</f>
        <v>0</v>
      </c>
      <c r="AI49" s="65">
        <f>_xlfn.IFNA(VLOOKUP(CONCATENATE($AI$5,$B49,$C49),'BUN2'!$A$6:$N$134,14,FALSE),0)</f>
        <v>0</v>
      </c>
      <c r="AJ49" s="65">
        <f>_xlfn.IFNA(VLOOKUP(CONCATENATE($AJ$5,$B49,$C49),SC!$A$6:$N$135,14,FALSE),0)</f>
        <v>0</v>
      </c>
      <c r="AK49" s="65">
        <f>_xlfn.IFNA(VLOOKUP(CONCATENATE($AK$5,$B49,$C49),'MR3'!$A$6:$N$133,14,FALSE),0)</f>
        <v>0</v>
      </c>
      <c r="AL49" s="66">
        <f>_xlfn.IFNA(VLOOKUP(CONCATENATE($AK$5,$B49,$C49),BAL!$A$6:$N$133,14,FALSE),0)</f>
        <v>0</v>
      </c>
      <c r="AM49" s="66">
        <f>_xlfn.IFNA(VLOOKUP(CONCATENATE($AM$5,$B49,$C49),'ESP4'!$A$6:$N$135,14,FALSE),0)</f>
        <v>0</v>
      </c>
      <c r="AN49" s="66">
        <f>_xlfn.IFNA(VLOOKUP(CONCATENATE($AN$5,$B49,$C49),'MR2'!$A$6:$N$77,14,FALSE),0)</f>
        <v>0</v>
      </c>
      <c r="AO49" s="66"/>
      <c r="AP49" s="66"/>
      <c r="AQ49" s="398"/>
      <c r="AR49" s="67"/>
      <c r="AS49" s="63"/>
    </row>
    <row r="50" spans="1:45" x14ac:dyDescent="0.3">
      <c r="A50" s="830"/>
      <c r="B50" s="84"/>
      <c r="C50" s="85"/>
      <c r="D50" s="85"/>
      <c r="E50" s="85"/>
      <c r="F50" s="86"/>
      <c r="G50" s="87"/>
      <c r="H50" s="146"/>
      <c r="I50" s="65"/>
      <c r="J50" s="669"/>
      <c r="K50" s="65">
        <f>_xlfn.IFNA(VLOOKUP(CONCATENATE($K$5,$B50,$C50),'CAP1'!$A$6:$N$107,14,FALSE),0)</f>
        <v>0</v>
      </c>
      <c r="L50" s="65">
        <f>_xlfn.IFNA(VLOOKUP(CONCATENATE($L$5,$B50,$C50),'ESP1'!$A$6:$N$135,14,FALSE),0)</f>
        <v>0</v>
      </c>
      <c r="M50" s="65">
        <f>_xlfn.IFNA(VLOOKUP(CONCATENATE($M$5,$B50,$C50),WEST!$A$6:$N$95,14,FALSE),0)</f>
        <v>0</v>
      </c>
      <c r="N50" s="65">
        <f>_xlfn.IFNA(VLOOKUP(CONCATENATE($N$5,$B50,$C50),MUR!$A$6:$L$131,14,FALSE),0)</f>
        <v>0</v>
      </c>
      <c r="O50" s="65">
        <f>_xlfn.IFNA(VLOOKUP(CONCATENATE($O$5,$B50,$C50),'SER1'!$A$6:$N$110,14,FALSE),0)</f>
        <v>0</v>
      </c>
      <c r="P50" s="65">
        <f>_xlfn.IFNA(VLOOKUP(CONCATENATE($P$5,$B50,$C50),'BUS1'!$A$6:$N$135,14,FALSE),0)</f>
        <v>0</v>
      </c>
      <c r="Q50" s="65">
        <f>_xlfn.IFNA(VLOOKUP(CONCATENATE($Q$5,$B50,$C50),DARD!$A$6:$N$133,14,FALSE),0)</f>
        <v>0</v>
      </c>
      <c r="R50" s="65">
        <f>_xlfn.IFNA(VLOOKUP(CONCATENATE($R$5,$B50,$C50),'BUS2'!F53,FALSE),0)</f>
        <v>0</v>
      </c>
      <c r="S50" s="65">
        <f>_xlfn.IFNA(VLOOKUP(CONCATENATE($S$5,$B50,$C50),'OG1'!$A$6:$N$56,14,FALSE),0)</f>
        <v>0</v>
      </c>
      <c r="T50" s="65">
        <f>_xlfn.IFNA(VLOOKUP(CONCATENATE($T$5,$B50,$C50),'DRY1'!$A$6:$N$135,14,FALSE),0)</f>
        <v>0</v>
      </c>
      <c r="U50" s="65">
        <f>_xlfn.IFNA(VLOOKUP(CONCATENATE($U$5,$B50,$C50),'HO1'!$A$8:$N$135,14,FALSE),0)</f>
        <v>0</v>
      </c>
      <c r="V50" s="65">
        <f>_xlfn.IFNA(VLOOKUP(CONCATENATE($V$5,$B50,$C50),'BUS3'!$A$8:$N$135,14,FALSE),0)</f>
        <v>0</v>
      </c>
      <c r="W50" s="65">
        <f>_xlfn.IFNA(VLOOKUP(CONCATENATE($W$5,$B50,$C50),'DRY2'!$A$6:$N$169,14,FALSE),0)</f>
        <v>0</v>
      </c>
      <c r="X50" s="65">
        <f>_xlfn.IFNA(VLOOKUP(CONCATENATE($X$5,$B50,$C50),'OG2'!$A$6:$N$133,14,FALSE),0)</f>
        <v>0</v>
      </c>
      <c r="Y50" s="65">
        <f>_xlfn.IFNA(VLOOKUP(CONCATENATE($Y$5,$B50,$C50),'MR1'!$A$6:$N$133,14,FALSE),0)</f>
        <v>0</v>
      </c>
      <c r="Z50" s="65">
        <f>_xlfn.IFNA(VLOOKUP(CONCATENATE($Z$5,$B50,$C50),BEV!$A$6:$N$124,14,FALSE),0)</f>
        <v>0</v>
      </c>
      <c r="AA50" s="65">
        <f>_xlfn.IFNA(VLOOKUP(CONCATENATE($AA$5,$B50,$C50),'SER2'!$A$6:$N$135,14,FALSE),0)</f>
        <v>0</v>
      </c>
      <c r="AB50" s="65">
        <f>_xlfn.IFNA(VLOOKUP(CONCATENATE($AC$5,$B50,$C50),VIR!$A$6:$O$129,14,FALSE),0)</f>
        <v>0</v>
      </c>
      <c r="AC50" s="65">
        <f>_xlfn.IFNA(VLOOKUP(CONCATENATE($AC$5,$B50,$C50),VIR!$A$6:$O$129,14,FALSE),0)</f>
        <v>0</v>
      </c>
      <c r="AD50" s="65" cm="1">
        <f t="array" ref="AD50">_xlfn.IFNA(VLOOKUP(CONCATENATE($AD$5,$B50,$C50),BUP45,AD51:AE62,FALSE),0)</f>
        <v>0</v>
      </c>
      <c r="AE50" s="65">
        <f>_xlfn.IFNA(VLOOKUP(CONCATENATE($AE$5,$B50,$C50),'CAP2'!$A$6:$N$135,14,FALSE),0)</f>
        <v>0</v>
      </c>
      <c r="AF50" s="65">
        <f>_xlfn.IFNA(VLOOKUP(CONCATENATE($AF$5,$B50,$C50),FEST!$A$6:$N$135,14,FALSE),0)</f>
        <v>0</v>
      </c>
      <c r="AG50" s="65">
        <f>_xlfn.IFNA(VLOOKUP(CONCATENATE($AG$5,$B50,$C50),'ESP2'!$A$6:$N$131,14,FALSE),0)</f>
        <v>0</v>
      </c>
      <c r="AH50" s="65">
        <f>_xlfn.IFNA(VLOOKUP(CONCATENATE($AG$5,$B50,$C50),'OG2'!$A$6:$N$131,14,FALSE),0)</f>
        <v>0</v>
      </c>
      <c r="AI50" s="65">
        <f>_xlfn.IFNA(VLOOKUP(CONCATENATE($AI$5,$B50,$C50),'BUN2'!$A$6:$N$134,14,FALSE),0)</f>
        <v>0</v>
      </c>
      <c r="AJ50" s="65">
        <f>_xlfn.IFNA(VLOOKUP(CONCATENATE($AJ$5,$B50,$C50),SC!$A$6:$N$135,14,FALSE),0)</f>
        <v>0</v>
      </c>
      <c r="AK50" s="65">
        <f>_xlfn.IFNA(VLOOKUP(CONCATENATE($AK$5,$B50,$C50),'MR3'!$A$6:$N$133,14,FALSE),0)</f>
        <v>0</v>
      </c>
      <c r="AL50" s="66">
        <f>_xlfn.IFNA(VLOOKUP(CONCATENATE($AK$5,$B50,$C50),BAL!$A$6:$N$133,14,FALSE),0)</f>
        <v>0</v>
      </c>
      <c r="AM50" s="66">
        <f>_xlfn.IFNA(VLOOKUP(CONCATENATE($AM$5,$B50,$C50),'ESP4'!$A$6:$N$135,14,FALSE),0)</f>
        <v>0</v>
      </c>
      <c r="AN50" s="66">
        <f>_xlfn.IFNA(VLOOKUP(CONCATENATE($AN$5,$B50,$C50),'MR2'!$A$6:$N$77,14,FALSE),0)</f>
        <v>0</v>
      </c>
      <c r="AO50" s="66"/>
      <c r="AP50" s="66"/>
      <c r="AQ50" s="398"/>
      <c r="AR50" s="67"/>
      <c r="AS50" s="63"/>
    </row>
    <row r="51" spans="1:45" x14ac:dyDescent="0.3">
      <c r="A51" s="830"/>
      <c r="B51" s="84"/>
      <c r="C51" s="85"/>
      <c r="D51" s="85"/>
      <c r="E51" s="85"/>
      <c r="F51" s="86"/>
      <c r="G51" s="87"/>
      <c r="H51" s="146"/>
      <c r="I51" s="65"/>
      <c r="J51" s="669"/>
      <c r="K51" s="65">
        <f>_xlfn.IFNA(VLOOKUP(CONCATENATE($K$5,$B51,$C51),'CAP1'!$A$6:$N$107,14,FALSE),0)</f>
        <v>0</v>
      </c>
      <c r="L51" s="65">
        <f>_xlfn.IFNA(VLOOKUP(CONCATENATE($L$5,$B51,$C51),'ESP1'!$A$6:$N$135,14,FALSE),0)</f>
        <v>0</v>
      </c>
      <c r="M51" s="65">
        <f>_xlfn.IFNA(VLOOKUP(CONCATENATE($M$5,$B51,$C51),WEST!$A$6:$N$95,14,FALSE),0)</f>
        <v>0</v>
      </c>
      <c r="N51" s="65">
        <f>_xlfn.IFNA(VLOOKUP(CONCATENATE($N$5,$B51,$C51),MUR!$A$6:$L$131,14,FALSE),0)</f>
        <v>0</v>
      </c>
      <c r="O51" s="65">
        <f>_xlfn.IFNA(VLOOKUP(CONCATENATE($O$5,$B51,$C51),'SER1'!$A$6:$N$110,14,FALSE),0)</f>
        <v>0</v>
      </c>
      <c r="P51" s="65">
        <f>_xlfn.IFNA(VLOOKUP(CONCATENATE($P$5,$B51,$C51),'BUS1'!$A$6:$N$135,14,FALSE),0)</f>
        <v>0</v>
      </c>
      <c r="Q51" s="65">
        <f>_xlfn.IFNA(VLOOKUP(CONCATENATE($Q$5,$B51,$C51),DARD!$A$6:$N$133,14,FALSE),0)</f>
        <v>0</v>
      </c>
      <c r="R51" s="65">
        <f>_xlfn.IFNA(VLOOKUP(CONCATENATE($R$5,$B51,$C51),'BUS2'!F54,FALSE),0)</f>
        <v>0</v>
      </c>
      <c r="S51" s="65">
        <f>_xlfn.IFNA(VLOOKUP(CONCATENATE($S$5,$B51,$C51),'OG1'!$A$6:$N$56,14,FALSE),0)</f>
        <v>0</v>
      </c>
      <c r="T51" s="65">
        <f>_xlfn.IFNA(VLOOKUP(CONCATENATE($T$5,$B51,$C51),'DRY1'!$A$6:$N$135,14,FALSE),0)</f>
        <v>0</v>
      </c>
      <c r="U51" s="65">
        <f>_xlfn.IFNA(VLOOKUP(CONCATENATE($U$5,$B51,$C51),'HO1'!$A$8:$N$135,14,FALSE),0)</f>
        <v>0</v>
      </c>
      <c r="V51" s="65">
        <f>_xlfn.IFNA(VLOOKUP(CONCATENATE($V$5,$B51,$C51),'BUS3'!$A$8:$N$135,14,FALSE),0)</f>
        <v>0</v>
      </c>
      <c r="W51" s="65">
        <f>_xlfn.IFNA(VLOOKUP(CONCATENATE($W$5,$B51,$C51),'DRY2'!$A$6:$N$169,14,FALSE),0)</f>
        <v>0</v>
      </c>
      <c r="X51" s="65">
        <f>_xlfn.IFNA(VLOOKUP(CONCATENATE($X$5,$B51,$C51),'OG2'!$A$6:$N$133,14,FALSE),0)</f>
        <v>0</v>
      </c>
      <c r="Y51" s="65">
        <f>_xlfn.IFNA(VLOOKUP(CONCATENATE($Y$5,$B51,$C51),'MR1'!$A$6:$N$133,14,FALSE),0)</f>
        <v>0</v>
      </c>
      <c r="Z51" s="65">
        <f>_xlfn.IFNA(VLOOKUP(CONCATENATE($Z$5,$B51,$C51),BEV!$A$6:$N$124,14,FALSE),0)</f>
        <v>0</v>
      </c>
      <c r="AA51" s="65">
        <f>_xlfn.IFNA(VLOOKUP(CONCATENATE($AA$5,$B51,$C51),'SER2'!$A$6:$N$135,14,FALSE),0)</f>
        <v>0</v>
      </c>
      <c r="AB51" s="65">
        <f>_xlfn.IFNA(VLOOKUP(CONCATENATE($AC$5,$B51,$C51),VIR!$A$6:$O$129,14,FALSE),0)</f>
        <v>0</v>
      </c>
      <c r="AC51" s="65">
        <f>_xlfn.IFNA(VLOOKUP(CONCATENATE($AC$5,$B51,$C51),VIR!$A$6:$O$129,14,FALSE),0)</f>
        <v>0</v>
      </c>
      <c r="AD51" s="65" cm="1">
        <f t="array" ref="AD51">_xlfn.IFNA(VLOOKUP(CONCATENATE($AD$5,$B51,$C51),BUP46,AD52:AE63,FALSE),0)</f>
        <v>0</v>
      </c>
      <c r="AE51" s="65">
        <f>_xlfn.IFNA(VLOOKUP(CONCATENATE($AE$5,$B51,$C51),'CAP2'!$A$6:$N$135,14,FALSE),0)</f>
        <v>0</v>
      </c>
      <c r="AF51" s="65">
        <f>_xlfn.IFNA(VLOOKUP(CONCATENATE($AF$5,$B51,$C51),FEST!$A$6:$N$135,14,FALSE),0)</f>
        <v>0</v>
      </c>
      <c r="AG51" s="65">
        <f>_xlfn.IFNA(VLOOKUP(CONCATENATE($AG$5,$B51,$C51),'ESP2'!$A$6:$N$131,14,FALSE),0)</f>
        <v>0</v>
      </c>
      <c r="AH51" s="65">
        <f>_xlfn.IFNA(VLOOKUP(CONCATENATE($AG$5,$B51,$C51),'OG2'!$A$6:$N$131,14,FALSE),0)</f>
        <v>0</v>
      </c>
      <c r="AI51" s="65">
        <f>_xlfn.IFNA(VLOOKUP(CONCATENATE($AI$5,$B51,$C51),'BUN2'!$A$6:$N$134,14,FALSE),0)</f>
        <v>0</v>
      </c>
      <c r="AJ51" s="65">
        <f>_xlfn.IFNA(VLOOKUP(CONCATENATE($AJ$5,$B51,$C51),SC!$A$6:$N$135,14,FALSE),0)</f>
        <v>0</v>
      </c>
      <c r="AK51" s="65">
        <f>_xlfn.IFNA(VLOOKUP(CONCATENATE($AK$5,$B51,$C51),'MR3'!$A$6:$N$133,14,FALSE),0)</f>
        <v>0</v>
      </c>
      <c r="AL51" s="66">
        <f>_xlfn.IFNA(VLOOKUP(CONCATENATE($AK$5,$B51,$C51),BAL!$A$6:$N$133,14,FALSE),0)</f>
        <v>0</v>
      </c>
      <c r="AM51" s="66">
        <f>_xlfn.IFNA(VLOOKUP(CONCATENATE($AM$5,$B51,$C51),'ESP4'!$A$6:$N$135,14,FALSE),0)</f>
        <v>0</v>
      </c>
      <c r="AN51" s="66">
        <f>_xlfn.IFNA(VLOOKUP(CONCATENATE($AN$5,$B51,$C51),'MR2'!$A$6:$N$77,14,FALSE),0)</f>
        <v>0</v>
      </c>
      <c r="AO51" s="66"/>
      <c r="AP51" s="66"/>
      <c r="AQ51" s="398"/>
      <c r="AR51" s="67"/>
      <c r="AS51" s="63"/>
    </row>
    <row r="52" spans="1:45" x14ac:dyDescent="0.3">
      <c r="A52" s="830"/>
      <c r="B52" s="84"/>
      <c r="C52" s="85"/>
      <c r="D52" s="85"/>
      <c r="E52" s="85"/>
      <c r="F52" s="86"/>
      <c r="G52" s="87"/>
      <c r="H52" s="146"/>
      <c r="I52" s="65"/>
      <c r="J52" s="669"/>
      <c r="K52" s="65">
        <f>_xlfn.IFNA(VLOOKUP(CONCATENATE($K$5,$B52,$C52),'CAP1'!$A$6:$N$107,14,FALSE),0)</f>
        <v>0</v>
      </c>
      <c r="L52" s="65">
        <f>_xlfn.IFNA(VLOOKUP(CONCATENATE($L$5,$B52,$C52),'ESP1'!$A$6:$N$135,14,FALSE),0)</f>
        <v>0</v>
      </c>
      <c r="M52" s="65">
        <f>_xlfn.IFNA(VLOOKUP(CONCATENATE($M$5,$B52,$C52),WEST!$A$6:$N$95,14,FALSE),0)</f>
        <v>0</v>
      </c>
      <c r="N52" s="65">
        <f>_xlfn.IFNA(VLOOKUP(CONCATENATE($N$5,$B52,$C52),MUR!$A$6:$L$131,14,FALSE),0)</f>
        <v>0</v>
      </c>
      <c r="O52" s="65">
        <f>_xlfn.IFNA(VLOOKUP(CONCATENATE($O$5,$B52,$C52),'SER1'!$A$6:$N$110,14,FALSE),0)</f>
        <v>0</v>
      </c>
      <c r="P52" s="65">
        <f>_xlfn.IFNA(VLOOKUP(CONCATENATE($P$5,$B52,$C52),'BUS1'!$A$6:$N$135,14,FALSE),0)</f>
        <v>0</v>
      </c>
      <c r="Q52" s="65">
        <f>_xlfn.IFNA(VLOOKUP(CONCATENATE($Q$5,$B52,$C52),DARD!$A$6:$N$133,14,FALSE),0)</f>
        <v>0</v>
      </c>
      <c r="R52" s="65">
        <f>_xlfn.IFNA(VLOOKUP(CONCATENATE($R$5,$B52,$C52),'BUS2'!F55,FALSE),0)</f>
        <v>0</v>
      </c>
      <c r="S52" s="65">
        <f>_xlfn.IFNA(VLOOKUP(CONCATENATE($S$5,$B52,$C52),'OG1'!$A$6:$N$56,14,FALSE),0)</f>
        <v>0</v>
      </c>
      <c r="T52" s="65">
        <f>_xlfn.IFNA(VLOOKUP(CONCATENATE($T$5,$B52,$C52),'DRY1'!$A$6:$N$135,14,FALSE),0)</f>
        <v>0</v>
      </c>
      <c r="U52" s="65">
        <f>_xlfn.IFNA(VLOOKUP(CONCATENATE($U$5,$B52,$C52),'HO1'!$A$8:$N$135,14,FALSE),0)</f>
        <v>0</v>
      </c>
      <c r="V52" s="65">
        <f>_xlfn.IFNA(VLOOKUP(CONCATENATE($V$5,$B52,$C52),'BUS3'!$A$8:$N$135,14,FALSE),0)</f>
        <v>0</v>
      </c>
      <c r="W52" s="65">
        <f>_xlfn.IFNA(VLOOKUP(CONCATENATE($W$5,$B52,$C52),'DRY2'!$A$6:$N$169,14,FALSE),0)</f>
        <v>0</v>
      </c>
      <c r="X52" s="65">
        <f>_xlfn.IFNA(VLOOKUP(CONCATENATE($X$5,$B52,$C52),'OG2'!$A$6:$N$133,14,FALSE),0)</f>
        <v>0</v>
      </c>
      <c r="Y52" s="65">
        <f>_xlfn.IFNA(VLOOKUP(CONCATENATE($Y$5,$B52,$C52),'MR1'!$A$6:$N$133,14,FALSE),0)</f>
        <v>0</v>
      </c>
      <c r="Z52" s="65">
        <f>_xlfn.IFNA(VLOOKUP(CONCATENATE($Z$5,$B52,$C52),BEV!$A$6:$N$124,14,FALSE),0)</f>
        <v>0</v>
      </c>
      <c r="AA52" s="65">
        <f>_xlfn.IFNA(VLOOKUP(CONCATENATE($AA$5,$B52,$C52),'SER2'!$A$6:$N$135,14,FALSE),0)</f>
        <v>0</v>
      </c>
      <c r="AB52" s="65">
        <f>_xlfn.IFNA(VLOOKUP(CONCATENATE($AC$5,$B52,$C52),VIR!$A$6:$O$129,14,FALSE),0)</f>
        <v>0</v>
      </c>
      <c r="AC52" s="65">
        <f>_xlfn.IFNA(VLOOKUP(CONCATENATE($AC$5,$B52,$C52),VIR!$A$6:$O$129,14,FALSE),0)</f>
        <v>0</v>
      </c>
      <c r="AD52" s="65" cm="1">
        <f t="array" ref="AD52">_xlfn.IFNA(VLOOKUP(CONCATENATE($AD$5,$B52,$C52),BUP47,AD53:AE64,FALSE),0)</f>
        <v>0</v>
      </c>
      <c r="AE52" s="65">
        <f>_xlfn.IFNA(VLOOKUP(CONCATENATE($AE$5,$B52,$C52),'CAP2'!$A$6:$N$135,14,FALSE),0)</f>
        <v>0</v>
      </c>
      <c r="AF52" s="65">
        <f>_xlfn.IFNA(VLOOKUP(CONCATENATE($AF$5,$B52,$C52),FEST!$A$6:$N$135,14,FALSE),0)</f>
        <v>0</v>
      </c>
      <c r="AG52" s="65">
        <f>_xlfn.IFNA(VLOOKUP(CONCATENATE($AG$5,$B52,$C52),'ESP2'!$A$6:$N$131,14,FALSE),0)</f>
        <v>0</v>
      </c>
      <c r="AH52" s="65">
        <f>_xlfn.IFNA(VLOOKUP(CONCATENATE($AG$5,$B52,$C52),'OG2'!$A$6:$N$131,14,FALSE),0)</f>
        <v>0</v>
      </c>
      <c r="AI52" s="65">
        <f>_xlfn.IFNA(VLOOKUP(CONCATENATE($AI$5,$B52,$C52),'BUN2'!$A$6:$N$134,14,FALSE),0)</f>
        <v>0</v>
      </c>
      <c r="AJ52" s="65">
        <f>_xlfn.IFNA(VLOOKUP(CONCATENATE($AJ$5,$B52,$C52),SC!$A$6:$N$135,14,FALSE),0)</f>
        <v>0</v>
      </c>
      <c r="AK52" s="65">
        <f>_xlfn.IFNA(VLOOKUP(CONCATENATE($AK$5,$B52,$C52),'MR3'!$A$6:$N$133,14,FALSE),0)</f>
        <v>0</v>
      </c>
      <c r="AL52" s="66">
        <f>_xlfn.IFNA(VLOOKUP(CONCATENATE($AK$5,$B52,$C52),BAL!$A$6:$N$133,14,FALSE),0)</f>
        <v>0</v>
      </c>
      <c r="AM52" s="66">
        <f>_xlfn.IFNA(VLOOKUP(CONCATENATE($AM$5,$B52,$C52),'ESP4'!$A$6:$N$135,14,FALSE),0)</f>
        <v>0</v>
      </c>
      <c r="AN52" s="66">
        <f>_xlfn.IFNA(VLOOKUP(CONCATENATE($AN$5,$B52,$C52),'MR2'!$A$6:$N$77,14,FALSE),0)</f>
        <v>0</v>
      </c>
      <c r="AO52" s="66"/>
      <c r="AP52" s="66"/>
      <c r="AQ52" s="398"/>
      <c r="AR52" s="67"/>
      <c r="AS52" s="63"/>
    </row>
    <row r="53" spans="1:45" x14ac:dyDescent="0.3">
      <c r="A53" s="830"/>
      <c r="B53" s="84"/>
      <c r="C53" s="85"/>
      <c r="D53" s="85"/>
      <c r="E53" s="85"/>
      <c r="F53" s="86"/>
      <c r="G53" s="87"/>
      <c r="H53" s="146"/>
      <c r="I53" s="65"/>
      <c r="J53" s="669"/>
      <c r="K53" s="65">
        <f>_xlfn.IFNA(VLOOKUP(CONCATENATE($K$5,$B53,$C53),'CAP1'!$A$6:$N$107,14,FALSE),0)</f>
        <v>0</v>
      </c>
      <c r="L53" s="65">
        <f>_xlfn.IFNA(VLOOKUP(CONCATENATE($L$5,$B53,$C53),'ESP1'!$A$6:$N$135,14,FALSE),0)</f>
        <v>0</v>
      </c>
      <c r="M53" s="65">
        <f>_xlfn.IFNA(VLOOKUP(CONCATENATE($M$5,$B53,$C53),WEST!$A$6:$N$95,14,FALSE),0)</f>
        <v>0</v>
      </c>
      <c r="N53" s="65">
        <f>_xlfn.IFNA(VLOOKUP(CONCATENATE($N$5,$B53,$C53),MUR!$A$6:$L$131,14,FALSE),0)</f>
        <v>0</v>
      </c>
      <c r="O53" s="65">
        <f>_xlfn.IFNA(VLOOKUP(CONCATENATE($O$5,$B53,$C53),'SER1'!$A$6:$N$110,14,FALSE),0)</f>
        <v>0</v>
      </c>
      <c r="P53" s="65">
        <f>_xlfn.IFNA(VLOOKUP(CONCATENATE($P$5,$B53,$C53),'BUS1'!$A$6:$N$135,14,FALSE),0)</f>
        <v>0</v>
      </c>
      <c r="Q53" s="65">
        <f>_xlfn.IFNA(VLOOKUP(CONCATENATE($Q$5,$B53,$C53),DARD!$A$6:$N$133,14,FALSE),0)</f>
        <v>0</v>
      </c>
      <c r="R53" s="65">
        <f>_xlfn.IFNA(VLOOKUP(CONCATENATE($R$5,$B53,$C53),'BUS2'!F56,FALSE),0)</f>
        <v>0</v>
      </c>
      <c r="S53" s="65">
        <f>_xlfn.IFNA(VLOOKUP(CONCATENATE($S$5,$B53,$C53),'OG1'!$A$6:$N$56,14,FALSE),0)</f>
        <v>0</v>
      </c>
      <c r="T53" s="65">
        <f>_xlfn.IFNA(VLOOKUP(CONCATENATE($T$5,$B53,$C53),'DRY1'!$A$6:$N$135,14,FALSE),0)</f>
        <v>0</v>
      </c>
      <c r="U53" s="65">
        <f>_xlfn.IFNA(VLOOKUP(CONCATENATE($U$5,$B53,$C53),'HO1'!$A$8:$N$135,14,FALSE),0)</f>
        <v>0</v>
      </c>
      <c r="V53" s="65">
        <f>_xlfn.IFNA(VLOOKUP(CONCATENATE($V$5,$B53,$C53),'BUS3'!$A$8:$N$135,14,FALSE),0)</f>
        <v>0</v>
      </c>
      <c r="W53" s="65">
        <f>_xlfn.IFNA(VLOOKUP(CONCATENATE($W$5,$B53,$C53),'DRY2'!$A$6:$N$169,14,FALSE),0)</f>
        <v>0</v>
      </c>
      <c r="X53" s="65">
        <f>_xlfn.IFNA(VLOOKUP(CONCATENATE($X$5,$B53,$C53),'OG2'!$A$6:$N$133,14,FALSE),0)</f>
        <v>0</v>
      </c>
      <c r="Y53" s="65">
        <f>_xlfn.IFNA(VLOOKUP(CONCATENATE($Y$5,$B53,$C53),'MR1'!$A$6:$N$133,14,FALSE),0)</f>
        <v>0</v>
      </c>
      <c r="Z53" s="65">
        <f>_xlfn.IFNA(VLOOKUP(CONCATENATE($Z$5,$B53,$C53),BEV!$A$6:$N$124,14,FALSE),0)</f>
        <v>0</v>
      </c>
      <c r="AA53" s="65">
        <f>_xlfn.IFNA(VLOOKUP(CONCATENATE($AA$5,$B53,$C53),'SER2'!$A$6:$N$135,14,FALSE),0)</f>
        <v>0</v>
      </c>
      <c r="AB53" s="65">
        <f>_xlfn.IFNA(VLOOKUP(CONCATENATE($AC$5,$B53,$C53),VIR!$A$6:$O$129,14,FALSE),0)</f>
        <v>0</v>
      </c>
      <c r="AC53" s="65">
        <f>_xlfn.IFNA(VLOOKUP(CONCATENATE($AC$5,$B53,$C53),VIR!$A$6:$O$129,14,FALSE),0)</f>
        <v>0</v>
      </c>
      <c r="AD53" s="65" cm="1">
        <f t="array" ref="AD53">_xlfn.IFNA(VLOOKUP(CONCATENATE($AD$5,$B53,$C53),BUP48,AD54:AE65,FALSE),0)</f>
        <v>0</v>
      </c>
      <c r="AE53" s="65">
        <f>_xlfn.IFNA(VLOOKUP(CONCATENATE($AE$5,$B53,$C53),'CAP2'!$A$6:$N$135,14,FALSE),0)</f>
        <v>0</v>
      </c>
      <c r="AF53" s="65">
        <f>_xlfn.IFNA(VLOOKUP(CONCATENATE($AF$5,$B53,$C53),FEST!$A$6:$N$135,14,FALSE),0)</f>
        <v>0</v>
      </c>
      <c r="AG53" s="65">
        <f>_xlfn.IFNA(VLOOKUP(CONCATENATE($AG$5,$B53,$C53),'ESP2'!$A$6:$N$131,14,FALSE),0)</f>
        <v>0</v>
      </c>
      <c r="AH53" s="65">
        <f>_xlfn.IFNA(VLOOKUP(CONCATENATE($AG$5,$B53,$C53),'OG2'!$A$6:$N$131,14,FALSE),0)</f>
        <v>0</v>
      </c>
      <c r="AI53" s="65">
        <f>_xlfn.IFNA(VLOOKUP(CONCATENATE($AI$5,$B53,$C53),'BUN2'!$A$6:$N$134,14,FALSE),0)</f>
        <v>0</v>
      </c>
      <c r="AJ53" s="65">
        <f>_xlfn.IFNA(VLOOKUP(CONCATENATE($AJ$5,$B53,$C53),SC!$A$6:$N$135,14,FALSE),0)</f>
        <v>0</v>
      </c>
      <c r="AK53" s="65">
        <f>_xlfn.IFNA(VLOOKUP(CONCATENATE($AK$5,$B53,$C53),'MR3'!$A$6:$N$133,14,FALSE),0)</f>
        <v>0</v>
      </c>
      <c r="AL53" s="66">
        <f>_xlfn.IFNA(VLOOKUP(CONCATENATE($AK$5,$B53,$C53),BAL!$A$6:$N$133,14,FALSE),0)</f>
        <v>0</v>
      </c>
      <c r="AM53" s="66">
        <f>_xlfn.IFNA(VLOOKUP(CONCATENATE($AM$5,$B53,$C53),'ESP4'!$A$6:$N$135,14,FALSE),0)</f>
        <v>0</v>
      </c>
      <c r="AN53" s="66">
        <f>_xlfn.IFNA(VLOOKUP(CONCATENATE($AN$5,$B53,$C53),'MR2'!$A$6:$N$77,14,FALSE),0)</f>
        <v>0</v>
      </c>
      <c r="AO53" s="66"/>
      <c r="AP53" s="66"/>
      <c r="AQ53" s="398"/>
      <c r="AR53" s="67"/>
      <c r="AS53" s="63"/>
    </row>
    <row r="54" spans="1:45" x14ac:dyDescent="0.3">
      <c r="A54" s="830"/>
      <c r="B54" s="84"/>
      <c r="C54" s="85"/>
      <c r="D54" s="85"/>
      <c r="E54" s="85"/>
      <c r="F54" s="86"/>
      <c r="G54" s="87"/>
      <c r="H54" s="146"/>
      <c r="I54" s="65"/>
      <c r="J54" s="669"/>
      <c r="K54" s="65">
        <f>_xlfn.IFNA(VLOOKUP(CONCATENATE($K$5,$B54,$C54),'CAP1'!$A$6:$N$107,14,FALSE),0)</f>
        <v>0</v>
      </c>
      <c r="L54" s="65">
        <f>_xlfn.IFNA(VLOOKUP(CONCATENATE($L$5,$B54,$C54),'ESP1'!$A$6:$N$135,14,FALSE),0)</f>
        <v>0</v>
      </c>
      <c r="M54" s="65">
        <f>_xlfn.IFNA(VLOOKUP(CONCATENATE($M$5,$B54,$C54),WEST!$A$6:$N$95,14,FALSE),0)</f>
        <v>0</v>
      </c>
      <c r="N54" s="65">
        <f>_xlfn.IFNA(VLOOKUP(CONCATENATE($N$5,$B54,$C54),MUR!$A$6:$L$131,14,FALSE),0)</f>
        <v>0</v>
      </c>
      <c r="O54" s="65">
        <f>_xlfn.IFNA(VLOOKUP(CONCATENATE($O$5,$B54,$C54),'SER1'!$A$6:$N$110,14,FALSE),0)</f>
        <v>0</v>
      </c>
      <c r="P54" s="65">
        <f>_xlfn.IFNA(VLOOKUP(CONCATENATE($P$5,$B54,$C54),'BUS1'!$A$6:$N$135,14,FALSE),0)</f>
        <v>0</v>
      </c>
      <c r="Q54" s="65">
        <f>_xlfn.IFNA(VLOOKUP(CONCATENATE($Q$5,$B54,$C54),DARD!$A$6:$N$133,14,FALSE),0)</f>
        <v>0</v>
      </c>
      <c r="R54" s="65">
        <f>_xlfn.IFNA(VLOOKUP(CONCATENATE($R$5,$B54,$C54),'BUS2'!F57,FALSE),0)</f>
        <v>0</v>
      </c>
      <c r="S54" s="65">
        <f>_xlfn.IFNA(VLOOKUP(CONCATENATE($S$5,$B54,$C54),'OG1'!$A$6:$N$56,14,FALSE),0)</f>
        <v>0</v>
      </c>
      <c r="T54" s="65">
        <f>_xlfn.IFNA(VLOOKUP(CONCATENATE($T$5,$B54,$C54),'DRY1'!$A$6:$N$135,14,FALSE),0)</f>
        <v>0</v>
      </c>
      <c r="U54" s="65">
        <f>_xlfn.IFNA(VLOOKUP(CONCATENATE($U$5,$B54,$C54),'HO1'!$A$8:$N$135,14,FALSE),0)</f>
        <v>0</v>
      </c>
      <c r="V54" s="65">
        <f>_xlfn.IFNA(VLOOKUP(CONCATENATE($V$5,$B54,$C54),'BUS3'!$A$8:$N$135,14,FALSE),0)</f>
        <v>0</v>
      </c>
      <c r="W54" s="65">
        <f>_xlfn.IFNA(VLOOKUP(CONCATENATE($W$5,$B54,$C54),'DRY2'!$A$6:$N$169,14,FALSE),0)</f>
        <v>0</v>
      </c>
      <c r="X54" s="65">
        <f>_xlfn.IFNA(VLOOKUP(CONCATENATE($X$5,$B54,$C54),'OG2'!$A$6:$N$133,14,FALSE),0)</f>
        <v>0</v>
      </c>
      <c r="Y54" s="65">
        <f>_xlfn.IFNA(VLOOKUP(CONCATENATE($Y$5,$B54,$C54),'MR1'!$A$6:$N$133,14,FALSE),0)</f>
        <v>0</v>
      </c>
      <c r="Z54" s="65">
        <f>_xlfn.IFNA(VLOOKUP(CONCATENATE($Z$5,$B54,$C54),BEV!$A$6:$N$124,14,FALSE),0)</f>
        <v>0</v>
      </c>
      <c r="AA54" s="65">
        <f>_xlfn.IFNA(VLOOKUP(CONCATENATE($AA$5,$B54,$C54),'SER2'!$A$6:$N$135,14,FALSE),0)</f>
        <v>0</v>
      </c>
      <c r="AB54" s="65">
        <f>_xlfn.IFNA(VLOOKUP(CONCATENATE($AC$5,$B54,$C54),VIR!$A$6:$O$129,14,FALSE),0)</f>
        <v>0</v>
      </c>
      <c r="AC54" s="65">
        <f>_xlfn.IFNA(VLOOKUP(CONCATENATE($AC$5,$B54,$C54),VIR!$A$6:$O$129,14,FALSE),0)</f>
        <v>0</v>
      </c>
      <c r="AD54" s="65" cm="1">
        <f t="array" ref="AD54">_xlfn.IFNA(VLOOKUP(CONCATENATE($AD$5,$B54,$C54),BUP49,AD55:AE66,FALSE),0)</f>
        <v>0</v>
      </c>
      <c r="AE54" s="65">
        <f>_xlfn.IFNA(VLOOKUP(CONCATENATE($AE$5,$B54,$C54),'CAP2'!$A$6:$N$135,14,FALSE),0)</f>
        <v>0</v>
      </c>
      <c r="AF54" s="65">
        <f>_xlfn.IFNA(VLOOKUP(CONCATENATE($AF$5,$B54,$C54),FEST!$A$6:$N$135,14,FALSE),0)</f>
        <v>0</v>
      </c>
      <c r="AG54" s="65">
        <f>_xlfn.IFNA(VLOOKUP(CONCATENATE($AG$5,$B54,$C54),'ESP2'!$A$6:$N$131,14,FALSE),0)</f>
        <v>0</v>
      </c>
      <c r="AH54" s="65">
        <f>_xlfn.IFNA(VLOOKUP(CONCATENATE($AG$5,$B54,$C54),'OG2'!$A$6:$N$131,14,FALSE),0)</f>
        <v>0</v>
      </c>
      <c r="AI54" s="65">
        <f>_xlfn.IFNA(VLOOKUP(CONCATENATE($AI$5,$B54,$C54),'BUN2'!$A$6:$N$134,14,FALSE),0)</f>
        <v>0</v>
      </c>
      <c r="AJ54" s="65">
        <f>_xlfn.IFNA(VLOOKUP(CONCATENATE($AJ$5,$B54,$C54),SC!$A$6:$N$135,14,FALSE),0)</f>
        <v>0</v>
      </c>
      <c r="AK54" s="65">
        <f>_xlfn.IFNA(VLOOKUP(CONCATENATE($AK$5,$B54,$C54),'MR3'!$A$6:$N$133,14,FALSE),0)</f>
        <v>0</v>
      </c>
      <c r="AL54" s="66">
        <f>_xlfn.IFNA(VLOOKUP(CONCATENATE($AK$5,$B54,$C54),BAL!$A$6:$N$133,14,FALSE),0)</f>
        <v>0</v>
      </c>
      <c r="AM54" s="66">
        <f>_xlfn.IFNA(VLOOKUP(CONCATENATE($AM$5,$B54,$C54),'ESP4'!$A$6:$N$135,14,FALSE),0)</f>
        <v>0</v>
      </c>
      <c r="AN54" s="66">
        <f>_xlfn.IFNA(VLOOKUP(CONCATENATE($AN$5,$B54,$C54),'MR2'!$A$6:$N$77,14,FALSE),0)</f>
        <v>0</v>
      </c>
      <c r="AO54" s="66"/>
      <c r="AP54" s="66"/>
      <c r="AQ54" s="398"/>
      <c r="AR54" s="67"/>
      <c r="AS54" s="63"/>
    </row>
    <row r="55" spans="1:45" x14ac:dyDescent="0.3">
      <c r="A55" s="830"/>
      <c r="B55" s="84"/>
      <c r="C55" s="85"/>
      <c r="D55" s="85"/>
      <c r="E55" s="85"/>
      <c r="F55" s="86"/>
      <c r="G55" s="87"/>
      <c r="H55" s="146"/>
      <c r="I55" s="65"/>
      <c r="J55" s="669"/>
      <c r="K55" s="65">
        <f>_xlfn.IFNA(VLOOKUP(CONCATENATE($K$5,$B55,$C55),'CAP1'!$A$6:$N$107,14,FALSE),0)</f>
        <v>0</v>
      </c>
      <c r="L55" s="65">
        <f>_xlfn.IFNA(VLOOKUP(CONCATENATE($L$5,$B55,$C55),'ESP1'!$A$6:$N$135,14,FALSE),0)</f>
        <v>0</v>
      </c>
      <c r="M55" s="65">
        <f>_xlfn.IFNA(VLOOKUP(CONCATENATE($M$5,$B55,$C55),WEST!$A$6:$N$95,14,FALSE),0)</f>
        <v>0</v>
      </c>
      <c r="N55" s="65">
        <f>_xlfn.IFNA(VLOOKUP(CONCATENATE($N$5,$B55,$C55),MUR!$A$6:$L$131,14,FALSE),0)</f>
        <v>0</v>
      </c>
      <c r="O55" s="65">
        <f>_xlfn.IFNA(VLOOKUP(CONCATENATE($O$5,$B55,$C55),'SER1'!$A$6:$N$110,14,FALSE),0)</f>
        <v>0</v>
      </c>
      <c r="P55" s="65">
        <f>_xlfn.IFNA(VLOOKUP(CONCATENATE($P$5,$B55,$C55),'BUS1'!$A$6:$N$135,14,FALSE),0)</f>
        <v>0</v>
      </c>
      <c r="Q55" s="65">
        <f>_xlfn.IFNA(VLOOKUP(CONCATENATE($Q$5,$B55,$C55),DARD!$A$6:$N$133,14,FALSE),0)</f>
        <v>0</v>
      </c>
      <c r="R55" s="65">
        <f>_xlfn.IFNA(VLOOKUP(CONCATENATE($R$5,$B55,$C55),'BUS2'!F58,FALSE),0)</f>
        <v>0</v>
      </c>
      <c r="S55" s="65">
        <f>_xlfn.IFNA(VLOOKUP(CONCATENATE($S$5,$B55,$C55),'OG1'!$A$6:$N$56,14,FALSE),0)</f>
        <v>0</v>
      </c>
      <c r="T55" s="65">
        <f>_xlfn.IFNA(VLOOKUP(CONCATENATE($T$5,$B55,$C55),'DRY1'!$A$6:$N$135,14,FALSE),0)</f>
        <v>0</v>
      </c>
      <c r="U55" s="65">
        <f>_xlfn.IFNA(VLOOKUP(CONCATENATE($U$5,$B55,$C55),'HO1'!$A$8:$N$135,14,FALSE),0)</f>
        <v>0</v>
      </c>
      <c r="V55" s="65">
        <f>_xlfn.IFNA(VLOOKUP(CONCATENATE($V$5,$B55,$C55),'BUS3'!$A$8:$N$135,14,FALSE),0)</f>
        <v>0</v>
      </c>
      <c r="W55" s="65">
        <f>_xlfn.IFNA(VLOOKUP(CONCATENATE($W$5,$B55,$C55),'DRY2'!$A$6:$N$169,14,FALSE),0)</f>
        <v>0</v>
      </c>
      <c r="X55" s="65">
        <f>_xlfn.IFNA(VLOOKUP(CONCATENATE($X$5,$B55,$C55),'OG2'!$A$6:$N$133,14,FALSE),0)</f>
        <v>0</v>
      </c>
      <c r="Y55" s="65">
        <f>_xlfn.IFNA(VLOOKUP(CONCATENATE($Y$5,$B55,$C55),'MR1'!$A$6:$N$133,14,FALSE),0)</f>
        <v>0</v>
      </c>
      <c r="Z55" s="65">
        <f>_xlfn.IFNA(VLOOKUP(CONCATENATE($Z$5,$B55,$C55),BEV!$A$6:$N$124,14,FALSE),0)</f>
        <v>0</v>
      </c>
      <c r="AA55" s="65">
        <f>_xlfn.IFNA(VLOOKUP(CONCATENATE($AA$5,$B55,$C55),'SER2'!$A$6:$N$135,14,FALSE),0)</f>
        <v>0</v>
      </c>
      <c r="AB55" s="65">
        <f>_xlfn.IFNA(VLOOKUP(CONCATENATE($AC$5,$B55,$C55),VIR!$A$6:$O$129,14,FALSE),0)</f>
        <v>0</v>
      </c>
      <c r="AC55" s="65">
        <f>_xlfn.IFNA(VLOOKUP(CONCATENATE($AC$5,$B55,$C55),VIR!$A$6:$O$129,14,FALSE),0)</f>
        <v>0</v>
      </c>
      <c r="AD55" s="65" cm="1">
        <f t="array" ref="AD55">_xlfn.IFNA(VLOOKUP(CONCATENATE($AD$5,$B55,$C55),BUP50,AD56:AE67,FALSE),0)</f>
        <v>0</v>
      </c>
      <c r="AE55" s="65">
        <f>_xlfn.IFNA(VLOOKUP(CONCATENATE($AE$5,$B55,$C55),'CAP2'!$A$6:$N$135,14,FALSE),0)</f>
        <v>0</v>
      </c>
      <c r="AF55" s="65">
        <f>_xlfn.IFNA(VLOOKUP(CONCATENATE($AF$5,$B55,$C55),FEST!$A$6:$N$135,14,FALSE),0)</f>
        <v>0</v>
      </c>
      <c r="AG55" s="65">
        <f>_xlfn.IFNA(VLOOKUP(CONCATENATE($AG$5,$B55,$C55),'ESP2'!$A$6:$N$131,14,FALSE),0)</f>
        <v>0</v>
      </c>
      <c r="AH55" s="65">
        <f>_xlfn.IFNA(VLOOKUP(CONCATENATE($AG$5,$B55,$C55),'OG2'!$A$6:$N$131,14,FALSE),0)</f>
        <v>0</v>
      </c>
      <c r="AI55" s="65">
        <f>_xlfn.IFNA(VLOOKUP(CONCATENATE($AI$5,$B55,$C55),'BUN2'!$A$6:$N$134,14,FALSE),0)</f>
        <v>0</v>
      </c>
      <c r="AJ55" s="65">
        <f>_xlfn.IFNA(VLOOKUP(CONCATENATE($AJ$5,$B55,$C55),SC!$A$6:$N$135,14,FALSE),0)</f>
        <v>0</v>
      </c>
      <c r="AK55" s="65">
        <f>_xlfn.IFNA(VLOOKUP(CONCATENATE($AK$5,$B55,$C55),'MR3'!$A$6:$N$133,14,FALSE),0)</f>
        <v>0</v>
      </c>
      <c r="AL55" s="66">
        <f>_xlfn.IFNA(VLOOKUP(CONCATENATE($AK$5,$B55,$C55),BAL!$A$6:$N$133,14,FALSE),0)</f>
        <v>0</v>
      </c>
      <c r="AM55" s="66">
        <f>_xlfn.IFNA(VLOOKUP(CONCATENATE($AM$5,$B55,$C55),'ESP4'!$A$6:$N$135,14,FALSE),0)</f>
        <v>0</v>
      </c>
      <c r="AN55" s="66">
        <f>_xlfn.IFNA(VLOOKUP(CONCATENATE($AN$5,$B55,$C55),'MR2'!$A$6:$N$77,14,FALSE),0)</f>
        <v>0</v>
      </c>
      <c r="AO55" s="66"/>
      <c r="AP55" s="66"/>
      <c r="AQ55" s="398"/>
      <c r="AR55" s="67"/>
      <c r="AS55" s="63"/>
    </row>
    <row r="56" spans="1:45" x14ac:dyDescent="0.3">
      <c r="A56" s="830"/>
      <c r="B56" s="84"/>
      <c r="C56" s="85"/>
      <c r="D56" s="85"/>
      <c r="E56" s="85"/>
      <c r="F56" s="86"/>
      <c r="G56" s="87"/>
      <c r="H56" s="146"/>
      <c r="I56" s="65"/>
      <c r="J56" s="669"/>
      <c r="K56" s="65">
        <f>_xlfn.IFNA(VLOOKUP(CONCATENATE($K$5,$B56,$C56),'CAP1'!$A$6:$N$107,14,FALSE),0)</f>
        <v>0</v>
      </c>
      <c r="L56" s="65">
        <f>_xlfn.IFNA(VLOOKUP(CONCATENATE($L$5,$B56,$C56),'ESP1'!$A$6:$N$135,14,FALSE),0)</f>
        <v>0</v>
      </c>
      <c r="M56" s="65">
        <f>_xlfn.IFNA(VLOOKUP(CONCATENATE($M$5,$B56,$C56),WEST!$A$6:$N$95,14,FALSE),0)</f>
        <v>0</v>
      </c>
      <c r="N56" s="65">
        <f>_xlfn.IFNA(VLOOKUP(CONCATENATE($N$5,$B56,$C56),MUR!$A$6:$L$131,14,FALSE),0)</f>
        <v>0</v>
      </c>
      <c r="O56" s="65">
        <f>_xlfn.IFNA(VLOOKUP(CONCATENATE($O$5,$B56,$C56),'SER1'!$A$6:$N$110,14,FALSE),0)</f>
        <v>0</v>
      </c>
      <c r="P56" s="65">
        <f>_xlfn.IFNA(VLOOKUP(CONCATENATE($P$5,$B56,$C56),'BUS1'!$A$6:$N$135,14,FALSE),0)</f>
        <v>0</v>
      </c>
      <c r="Q56" s="65">
        <f>_xlfn.IFNA(VLOOKUP(CONCATENATE($Q$5,$B56,$C56),DARD!$A$6:$N$133,14,FALSE),0)</f>
        <v>0</v>
      </c>
      <c r="R56" s="65">
        <f>_xlfn.IFNA(VLOOKUP(CONCATENATE($R$5,$B56,$C56),'BUS2'!F59,FALSE),0)</f>
        <v>0</v>
      </c>
      <c r="S56" s="65">
        <f>_xlfn.IFNA(VLOOKUP(CONCATENATE($S$5,$B56,$C56),'OG1'!$A$6:$N$56,14,FALSE),0)</f>
        <v>0</v>
      </c>
      <c r="T56" s="65">
        <f>_xlfn.IFNA(VLOOKUP(CONCATENATE($T$5,$B56,$C56),'DRY1'!$A$6:$N$135,14,FALSE),0)</f>
        <v>0</v>
      </c>
      <c r="U56" s="65">
        <f>_xlfn.IFNA(VLOOKUP(CONCATENATE($U$5,$B56,$C56),'HO1'!$A$8:$N$135,14,FALSE),0)</f>
        <v>0</v>
      </c>
      <c r="V56" s="65">
        <f>_xlfn.IFNA(VLOOKUP(CONCATENATE($V$5,$B56,$C56),'BUS3'!$A$8:$N$135,14,FALSE),0)</f>
        <v>0</v>
      </c>
      <c r="W56" s="65">
        <f>_xlfn.IFNA(VLOOKUP(CONCATENATE($W$5,$B56,$C56),'DRY2'!$A$6:$N$169,14,FALSE),0)</f>
        <v>0</v>
      </c>
      <c r="X56" s="65">
        <f>_xlfn.IFNA(VLOOKUP(CONCATENATE($X$5,$B56,$C56),'OG2'!$A$6:$N$133,14,FALSE),0)</f>
        <v>0</v>
      </c>
      <c r="Y56" s="65">
        <f>_xlfn.IFNA(VLOOKUP(CONCATENATE($Y$5,$B56,$C56),'MR1'!$A$6:$N$133,14,FALSE),0)</f>
        <v>0</v>
      </c>
      <c r="Z56" s="65">
        <f>_xlfn.IFNA(VLOOKUP(CONCATENATE($Z$5,$B56,$C56),BEV!$A$6:$N$124,14,FALSE),0)</f>
        <v>0</v>
      </c>
      <c r="AA56" s="65">
        <f>_xlfn.IFNA(VLOOKUP(CONCATENATE($AA$5,$B56,$C56),'SER2'!$A$6:$N$135,14,FALSE),0)</f>
        <v>0</v>
      </c>
      <c r="AB56" s="65">
        <f>_xlfn.IFNA(VLOOKUP(CONCATENATE($AC$5,$B56,$C56),VIR!$A$6:$O$129,14,FALSE),0)</f>
        <v>0</v>
      </c>
      <c r="AC56" s="65">
        <f>_xlfn.IFNA(VLOOKUP(CONCATENATE($AC$5,$B56,$C56),VIR!$A$6:$O$129,14,FALSE),0)</f>
        <v>0</v>
      </c>
      <c r="AD56" s="65" cm="1">
        <f t="array" ref="AD56">_xlfn.IFNA(VLOOKUP(CONCATENATE($AD$5,$B56,$C56),BUP51,AD57:AE68,FALSE),0)</f>
        <v>0</v>
      </c>
      <c r="AE56" s="65">
        <f>_xlfn.IFNA(VLOOKUP(CONCATENATE($AE$5,$B56,$C56),'CAP2'!$A$6:$N$135,14,FALSE),0)</f>
        <v>0</v>
      </c>
      <c r="AF56" s="65">
        <f>_xlfn.IFNA(VLOOKUP(CONCATENATE($AF$5,$B56,$C56),FEST!$A$6:$N$135,14,FALSE),0)</f>
        <v>0</v>
      </c>
      <c r="AG56" s="65">
        <f>_xlfn.IFNA(VLOOKUP(CONCATENATE($AG$5,$B56,$C56),'ESP2'!$A$6:$N$131,14,FALSE),0)</f>
        <v>0</v>
      </c>
      <c r="AH56" s="65">
        <f>_xlfn.IFNA(VLOOKUP(CONCATENATE($AG$5,$B56,$C56),'OG2'!$A$6:$N$131,14,FALSE),0)</f>
        <v>0</v>
      </c>
      <c r="AI56" s="65">
        <f>_xlfn.IFNA(VLOOKUP(CONCATENATE($AI$5,$B56,$C56),'BUN2'!$A$6:$N$134,14,FALSE),0)</f>
        <v>0</v>
      </c>
      <c r="AJ56" s="65">
        <f>_xlfn.IFNA(VLOOKUP(CONCATENATE($AJ$5,$B56,$C56),SC!$A$6:$N$135,14,FALSE),0)</f>
        <v>0</v>
      </c>
      <c r="AK56" s="65">
        <f>_xlfn.IFNA(VLOOKUP(CONCATENATE($AK$5,$B56,$C56),'MR3'!$A$6:$N$133,14,FALSE),0)</f>
        <v>0</v>
      </c>
      <c r="AL56" s="66">
        <f>_xlfn.IFNA(VLOOKUP(CONCATENATE($AK$5,$B56,$C56),BAL!$A$6:$N$133,14,FALSE),0)</f>
        <v>0</v>
      </c>
      <c r="AM56" s="66">
        <f>_xlfn.IFNA(VLOOKUP(CONCATENATE($AM$5,$B56,$C56),'ESP4'!$A$6:$N$135,14,FALSE),0)</f>
        <v>0</v>
      </c>
      <c r="AN56" s="66">
        <f>_xlfn.IFNA(VLOOKUP(CONCATENATE($AN$5,$B56,$C56),'MR2'!$A$6:$N$77,14,FALSE),0)</f>
        <v>0</v>
      </c>
      <c r="AO56" s="66"/>
      <c r="AP56" s="66"/>
      <c r="AQ56" s="398"/>
      <c r="AR56" s="67"/>
      <c r="AS56" s="63"/>
    </row>
    <row r="57" spans="1:45" ht="14.4" thickBot="1" x14ac:dyDescent="0.35">
      <c r="A57" s="830"/>
      <c r="B57" s="139"/>
      <c r="C57" s="140"/>
      <c r="D57" s="140"/>
      <c r="E57" s="140"/>
      <c r="F57" s="141"/>
      <c r="G57" s="142"/>
      <c r="H57" s="147"/>
      <c r="I57" s="143"/>
      <c r="J57" s="670"/>
      <c r="K57" s="65">
        <f>_xlfn.IFNA(VLOOKUP(CONCATENATE($K$5,$B57,$C57),'CAP1'!$A$6:$N$107,14,FALSE),0)</f>
        <v>0</v>
      </c>
      <c r="L57" s="65">
        <f>_xlfn.IFNA(VLOOKUP(CONCATENATE($L$5,$B57,$C57),'ESP1'!$A$6:$N$135,14,FALSE),0)</f>
        <v>0</v>
      </c>
      <c r="M57" s="65">
        <f>_xlfn.IFNA(VLOOKUP(CONCATENATE($M$5,$B57,$C57),WEST!$A$6:$N$95,14,FALSE),0)</f>
        <v>0</v>
      </c>
      <c r="N57" s="65">
        <f>_xlfn.IFNA(VLOOKUP(CONCATENATE($N$5,$B57,$C57),MUR!$A$6:$L$131,14,FALSE),0)</f>
        <v>0</v>
      </c>
      <c r="O57" s="65">
        <f>_xlfn.IFNA(VLOOKUP(CONCATENATE($O$5,$B57,$C57),'SER1'!$A$6:$N$110,14,FALSE),0)</f>
        <v>0</v>
      </c>
      <c r="P57" s="65">
        <f>_xlfn.IFNA(VLOOKUP(CONCATENATE($P$5,$B57,$C57),'BUS1'!$A$6:$N$135,14,FALSE),0)</f>
        <v>0</v>
      </c>
      <c r="Q57" s="65">
        <f>_xlfn.IFNA(VLOOKUP(CONCATENATE($Q$5,$B57,$C57),DARD!$A$6:$N$133,14,FALSE),0)</f>
        <v>0</v>
      </c>
      <c r="R57" s="65">
        <f>_xlfn.IFNA(VLOOKUP(CONCATENATE($R$5,$B57,$C57),'BUS2'!F60,FALSE),0)</f>
        <v>0</v>
      </c>
      <c r="S57" s="65">
        <f>_xlfn.IFNA(VLOOKUP(CONCATENATE($S$5,$B57,$C57),'OG1'!$A$6:$N$56,14,FALSE),0)</f>
        <v>0</v>
      </c>
      <c r="T57" s="65">
        <f>_xlfn.IFNA(VLOOKUP(CONCATENATE($T$5,$B57,$C57),'DRY1'!$A$6:$N$135,14,FALSE),0)</f>
        <v>0</v>
      </c>
      <c r="U57" s="65">
        <f>_xlfn.IFNA(VLOOKUP(CONCATENATE($U$5,$B57,$C57),'HO1'!$A$8:$N$135,14,FALSE),0)</f>
        <v>0</v>
      </c>
      <c r="V57" s="65">
        <f>_xlfn.IFNA(VLOOKUP(CONCATENATE($V$5,$B57,$C57),'BUS3'!$A$8:$N$135,14,FALSE),0)</f>
        <v>0</v>
      </c>
      <c r="W57" s="65">
        <f>_xlfn.IFNA(VLOOKUP(CONCATENATE($W$5,$B57,$C57),'DRY2'!$A$6:$N$169,14,FALSE),0)</f>
        <v>0</v>
      </c>
      <c r="X57" s="65">
        <f>_xlfn.IFNA(VLOOKUP(CONCATENATE($X$5,$B57,$C57),'OG2'!$A$6:$N$133,14,FALSE),0)</f>
        <v>0</v>
      </c>
      <c r="Y57" s="65">
        <f>_xlfn.IFNA(VLOOKUP(CONCATENATE($Y$5,$B57,$C57),'MR1'!$A$6:$N$133,14,FALSE),0)</f>
        <v>0</v>
      </c>
      <c r="Z57" s="65">
        <f>_xlfn.IFNA(VLOOKUP(CONCATENATE($Z$5,$B57,$C57),BEV!$A$6:$N$124,14,FALSE),0)</f>
        <v>0</v>
      </c>
      <c r="AA57" s="65">
        <f>_xlfn.IFNA(VLOOKUP(CONCATENATE($AA$5,$B57,$C57),'SER2'!$A$6:$N$135,14,FALSE),0)</f>
        <v>0</v>
      </c>
      <c r="AB57" s="65">
        <f>_xlfn.IFNA(VLOOKUP(CONCATENATE($AC$5,$B57,$C57),VIR!$A$6:$O$129,14,FALSE),0)</f>
        <v>0</v>
      </c>
      <c r="AC57" s="65">
        <f>_xlfn.IFNA(VLOOKUP(CONCATENATE($AC$5,$B57,$C57),VIR!$A$6:$O$129,14,FALSE),0)</f>
        <v>0</v>
      </c>
      <c r="AD57" s="65" cm="1">
        <f t="array" ref="AD57">_xlfn.IFNA(VLOOKUP(CONCATENATE($AD$5,$B57,$C57),BUP52,AD58:AE69,FALSE),0)</f>
        <v>0</v>
      </c>
      <c r="AE57" s="65">
        <f>_xlfn.IFNA(VLOOKUP(CONCATENATE($AE$5,$B57,$C57),'CAP2'!$A$6:$N$135,14,FALSE),0)</f>
        <v>0</v>
      </c>
      <c r="AF57" s="65">
        <f>_xlfn.IFNA(VLOOKUP(CONCATENATE($AF$5,$B57,$C57),FEST!$A$6:$N$135,14,FALSE),0)</f>
        <v>0</v>
      </c>
      <c r="AG57" s="65">
        <f>_xlfn.IFNA(VLOOKUP(CONCATENATE($AG$5,$B57,$C57),'ESP2'!$A$6:$N$131,14,FALSE),0)</f>
        <v>0</v>
      </c>
      <c r="AH57" s="65">
        <f>_xlfn.IFNA(VLOOKUP(CONCATENATE($AG$5,$B57,$C57),'OG2'!$A$6:$N$131,14,FALSE),0)</f>
        <v>0</v>
      </c>
      <c r="AI57" s="65">
        <f>_xlfn.IFNA(VLOOKUP(CONCATENATE($AI$5,$B57,$C57),'BUN2'!$A$6:$N$134,14,FALSE),0)</f>
        <v>0</v>
      </c>
      <c r="AJ57" s="65">
        <f>_xlfn.IFNA(VLOOKUP(CONCATENATE($AJ$5,$B57,$C57),SC!$A$6:$N$135,14,FALSE),0)</f>
        <v>0</v>
      </c>
      <c r="AK57" s="65">
        <f>_xlfn.IFNA(VLOOKUP(CONCATENATE($AK$5,$B57,$C57),'MR3'!$A$6:$N$133,14,FALSE),0)</f>
        <v>0</v>
      </c>
      <c r="AL57" s="66">
        <f>_xlfn.IFNA(VLOOKUP(CONCATENATE($AK$5,$B57,$C57),BAL!$A$6:$N$133,14,FALSE),0)</f>
        <v>0</v>
      </c>
      <c r="AM57" s="66">
        <f>_xlfn.IFNA(VLOOKUP(CONCATENATE($AM$5,$B57,$C57),'ESP4'!$A$6:$N$135,14,FALSE),0)</f>
        <v>0</v>
      </c>
      <c r="AN57" s="66">
        <f>_xlfn.IFNA(VLOOKUP(CONCATENATE($AN$5,$B57,$C57),'MR2'!$A$6:$N$77,14,FALSE),0)</f>
        <v>0</v>
      </c>
      <c r="AO57" s="66"/>
      <c r="AP57" s="144"/>
      <c r="AQ57" s="399"/>
      <c r="AR57" s="145"/>
      <c r="AS57" s="63"/>
    </row>
    <row r="58" spans="1:45" x14ac:dyDescent="0.3">
      <c r="A58" s="830"/>
      <c r="B58" s="59"/>
      <c r="C58" s="59"/>
      <c r="D58" s="59"/>
      <c r="E58" s="59"/>
      <c r="F58" s="59"/>
      <c r="G58" s="59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3"/>
    </row>
  </sheetData>
  <sortState xmlns:xlrd2="http://schemas.microsoft.com/office/spreadsheetml/2017/richdata2" ref="B6:AR57">
    <sortCondition descending="1" ref="I6:I57"/>
    <sortCondition ref="J6:J57"/>
  </sortState>
  <mergeCells count="86">
    <mergeCell ref="AB1:AB2"/>
    <mergeCell ref="AB3:AB4"/>
    <mergeCell ref="AQ1:AQ2"/>
    <mergeCell ref="AQ3:AQ4"/>
    <mergeCell ref="AJ3:AJ4"/>
    <mergeCell ref="AP3:AP4"/>
    <mergeCell ref="AN1:AN2"/>
    <mergeCell ref="AN3:AN4"/>
    <mergeCell ref="AK1:AK2"/>
    <mergeCell ref="AK3:AK4"/>
    <mergeCell ref="AI3:AI4"/>
    <mergeCell ref="AC3:AC4"/>
    <mergeCell ref="AG3:AG4"/>
    <mergeCell ref="F3:F4"/>
    <mergeCell ref="V1:V2"/>
    <mergeCell ref="H3:H4"/>
    <mergeCell ref="R1:R2"/>
    <mergeCell ref="H1:H2"/>
    <mergeCell ref="J1:J2"/>
    <mergeCell ref="J3:J4"/>
    <mergeCell ref="O1:O2"/>
    <mergeCell ref="M1:M2"/>
    <mergeCell ref="I1:I2"/>
    <mergeCell ref="K1:K2"/>
    <mergeCell ref="T1:T2"/>
    <mergeCell ref="O3:O4"/>
    <mergeCell ref="S1:S2"/>
    <mergeCell ref="S3:S4"/>
    <mergeCell ref="X1:X2"/>
    <mergeCell ref="X3:X4"/>
    <mergeCell ref="P1:P2"/>
    <mergeCell ref="Q1:Q2"/>
    <mergeCell ref="P3:P4"/>
    <mergeCell ref="AR1:AR2"/>
    <mergeCell ref="Y1:Y2"/>
    <mergeCell ref="AI1:AI2"/>
    <mergeCell ref="AJ1:AJ2"/>
    <mergeCell ref="AE1:AE2"/>
    <mergeCell ref="AF1:AF2"/>
    <mergeCell ref="AD1:AD2"/>
    <mergeCell ref="AL1:AL2"/>
    <mergeCell ref="AO1:AO2"/>
    <mergeCell ref="AP1:AP2"/>
    <mergeCell ref="AC1:AC2"/>
    <mergeCell ref="AG1:AG2"/>
    <mergeCell ref="AA1:AA2"/>
    <mergeCell ref="Z1:Z2"/>
    <mergeCell ref="AH1:AH2"/>
    <mergeCell ref="AM1:AM2"/>
    <mergeCell ref="A1:A58"/>
    <mergeCell ref="K3:K4"/>
    <mergeCell ref="L3:L4"/>
    <mergeCell ref="M3:M4"/>
    <mergeCell ref="N3:N4"/>
    <mergeCell ref="I3:I4"/>
    <mergeCell ref="L1:L2"/>
    <mergeCell ref="N1:N2"/>
    <mergeCell ref="B1:B2"/>
    <mergeCell ref="C1:C2"/>
    <mergeCell ref="E1:E2"/>
    <mergeCell ref="F1:F2"/>
    <mergeCell ref="G1:G4"/>
    <mergeCell ref="B3:B4"/>
    <mergeCell ref="C3:C4"/>
    <mergeCell ref="E3:E4"/>
    <mergeCell ref="AR3:AR4"/>
    <mergeCell ref="AL3:AL4"/>
    <mergeCell ref="AO3:AO4"/>
    <mergeCell ref="AH3:AH4"/>
    <mergeCell ref="AM3:AM4"/>
    <mergeCell ref="D1:D2"/>
    <mergeCell ref="D3:D4"/>
    <mergeCell ref="AD3:AD4"/>
    <mergeCell ref="AE3:AE4"/>
    <mergeCell ref="AF3:AF4"/>
    <mergeCell ref="R3:R4"/>
    <mergeCell ref="Q3:Q4"/>
    <mergeCell ref="T3:T4"/>
    <mergeCell ref="W1:W2"/>
    <mergeCell ref="W3:W4"/>
    <mergeCell ref="Y3:Y4"/>
    <mergeCell ref="Z3:Z4"/>
    <mergeCell ref="AA3:AA4"/>
    <mergeCell ref="U1:U2"/>
    <mergeCell ref="U3:U4"/>
    <mergeCell ref="V3:V4"/>
  </mergeCells>
  <phoneticPr fontId="18" type="noConversion"/>
  <conditionalFormatting sqref="C41:D1048576 D3 C15:D30 D5 D1 C1:C5 C6:D10 C32:D36 D31">
    <cfRule type="duplicateValues" dxfId="92" priority="516"/>
  </conditionalFormatting>
  <conditionalFormatting sqref="AC6:AR57 AB35:AB57 K6:AA57">
    <cfRule type="cellIs" dxfId="91" priority="12" operator="lessThan">
      <formula>1</formula>
    </cfRule>
  </conditionalFormatting>
  <conditionalFormatting sqref="AB6:AB32">
    <cfRule type="cellIs" dxfId="90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9BC2E6"/>
    <pageSetUpPr fitToPage="1"/>
  </sheetPr>
  <dimension ref="A1:AW143"/>
  <sheetViews>
    <sheetView tabSelected="1" zoomScale="80" zoomScaleNormal="80" zoomScaleSheetLayoutView="90" workbookViewId="0">
      <pane xSplit="10" ySplit="5" topLeftCell="K6" activePane="bottomRight" state="frozen"/>
      <selection pane="topRight" activeCell="J1" sqref="J1"/>
      <selection pane="bottomLeft" activeCell="A6" sqref="A6"/>
      <selection pane="bottomRight" activeCell="M21" sqref="M20:M21"/>
    </sheetView>
  </sheetViews>
  <sheetFormatPr defaultColWidth="14.44140625" defaultRowHeight="13.8" x14ac:dyDescent="0.25"/>
  <cols>
    <col min="1" max="1" width="3.6640625" style="41" bestFit="1" customWidth="1"/>
    <col min="2" max="2" width="19.44140625" style="42" bestFit="1" customWidth="1"/>
    <col min="3" max="3" width="21" style="42" bestFit="1" customWidth="1"/>
    <col min="4" max="4" width="15.109375" style="42" bestFit="1" customWidth="1"/>
    <col min="5" max="5" width="28.44140625" style="42" bestFit="1" customWidth="1"/>
    <col min="6" max="6" width="11" style="41" bestFit="1" customWidth="1"/>
    <col min="7" max="7" width="4.44140625" style="41" bestFit="1" customWidth="1"/>
    <col min="8" max="8" width="8.109375" style="41" bestFit="1" customWidth="1"/>
    <col min="9" max="9" width="6.44140625" style="43" bestFit="1" customWidth="1"/>
    <col min="10" max="10" width="7.88671875" style="4" bestFit="1" customWidth="1"/>
    <col min="11" max="11" width="11.44140625" style="4" bestFit="1" customWidth="1"/>
    <col min="12" max="12" width="10.88671875" style="4" bestFit="1" customWidth="1"/>
    <col min="13" max="14" width="11" style="4" bestFit="1" customWidth="1"/>
    <col min="15" max="21" width="11.6640625" style="4" bestFit="1" customWidth="1"/>
    <col min="22" max="24" width="11" style="4" bestFit="1" customWidth="1"/>
    <col min="25" max="27" width="12" style="4" bestFit="1" customWidth="1"/>
    <col min="28" max="28" width="12" style="4" customWidth="1"/>
    <col min="29" max="31" width="12" style="4" bestFit="1" customWidth="1"/>
    <col min="32" max="34" width="10.88671875" style="4" bestFit="1" customWidth="1"/>
    <col min="35" max="35" width="11.33203125" style="4" bestFit="1" customWidth="1"/>
    <col min="36" max="37" width="10.33203125" style="4" bestFit="1" customWidth="1"/>
    <col min="38" max="38" width="10.33203125" style="386" bestFit="1" customWidth="1"/>
    <col min="39" max="41" width="11" style="43" bestFit="1" customWidth="1"/>
    <col min="42" max="42" width="11.88671875" style="43" bestFit="1" customWidth="1"/>
    <col min="43" max="43" width="7" style="4" bestFit="1" customWidth="1"/>
    <col min="44" max="44" width="6.5546875" style="43" bestFit="1" customWidth="1"/>
    <col min="45" max="48" width="7.6640625" style="43" bestFit="1" customWidth="1"/>
    <col min="49" max="49" width="11.44140625" style="41" bestFit="1" customWidth="1"/>
    <col min="50" max="50" width="11" style="41" bestFit="1" customWidth="1"/>
    <col min="51" max="51" width="16.5546875" style="41" bestFit="1" customWidth="1"/>
    <col min="52" max="16384" width="14.44140625" style="41"/>
  </cols>
  <sheetData>
    <row r="1" spans="1:49" s="3" customFormat="1" ht="12.75" customHeight="1" x14ac:dyDescent="0.25">
      <c r="A1" s="856" t="s">
        <v>183</v>
      </c>
      <c r="B1" s="857" t="s">
        <v>0</v>
      </c>
      <c r="C1" s="859" t="s">
        <v>28</v>
      </c>
      <c r="D1" s="675"/>
      <c r="E1" s="859" t="s">
        <v>1</v>
      </c>
      <c r="F1" s="859" t="s">
        <v>2</v>
      </c>
      <c r="G1" s="861" t="s">
        <v>3</v>
      </c>
      <c r="H1" s="857" t="s">
        <v>65</v>
      </c>
      <c r="I1" s="864" t="s">
        <v>5</v>
      </c>
      <c r="J1" s="859" t="s">
        <v>45</v>
      </c>
      <c r="K1" s="853" t="s">
        <v>168</v>
      </c>
      <c r="L1" s="853" t="s">
        <v>420</v>
      </c>
      <c r="M1" s="853" t="s">
        <v>424</v>
      </c>
      <c r="N1" s="853" t="s">
        <v>169</v>
      </c>
      <c r="O1" s="853" t="s">
        <v>133</v>
      </c>
      <c r="P1" s="853" t="s">
        <v>47</v>
      </c>
      <c r="Q1" s="853" t="s">
        <v>49</v>
      </c>
      <c r="R1" s="853" t="s">
        <v>134</v>
      </c>
      <c r="S1" s="853" t="s">
        <v>425</v>
      </c>
      <c r="T1" s="853" t="s">
        <v>170</v>
      </c>
      <c r="U1" s="853" t="s">
        <v>426</v>
      </c>
      <c r="V1" s="853" t="s">
        <v>48</v>
      </c>
      <c r="W1" s="853" t="s">
        <v>427</v>
      </c>
      <c r="X1" s="853" t="s">
        <v>51</v>
      </c>
      <c r="Y1" s="853" t="s">
        <v>54</v>
      </c>
      <c r="Z1" s="853" t="s">
        <v>135</v>
      </c>
      <c r="AA1" s="853" t="s">
        <v>50</v>
      </c>
      <c r="AB1" s="853" t="s">
        <v>532</v>
      </c>
      <c r="AC1" s="853" t="s">
        <v>125</v>
      </c>
      <c r="AD1" s="853" t="s">
        <v>428</v>
      </c>
      <c r="AE1" s="853" t="s">
        <v>171</v>
      </c>
      <c r="AF1" s="853" t="s">
        <v>52</v>
      </c>
      <c r="AG1" s="853" t="s">
        <v>55</v>
      </c>
      <c r="AH1" s="853" t="s">
        <v>53</v>
      </c>
      <c r="AI1" s="853" t="s">
        <v>126</v>
      </c>
      <c r="AJ1" s="853" t="s">
        <v>151</v>
      </c>
      <c r="AK1" s="853" t="s">
        <v>619</v>
      </c>
      <c r="AL1" s="853" t="s">
        <v>136</v>
      </c>
      <c r="AM1" s="853" t="s">
        <v>147</v>
      </c>
      <c r="AN1" s="853" t="s">
        <v>173</v>
      </c>
      <c r="AO1" s="853" t="s">
        <v>147</v>
      </c>
      <c r="AP1" s="855" t="s">
        <v>173</v>
      </c>
      <c r="AQ1" s="854"/>
      <c r="AR1" s="854"/>
      <c r="AS1" s="854"/>
      <c r="AT1" s="854"/>
      <c r="AU1" s="854"/>
      <c r="AV1" s="851"/>
      <c r="AW1" s="44"/>
    </row>
    <row r="2" spans="1:49" s="3" customFormat="1" ht="12.75" customHeight="1" x14ac:dyDescent="0.25">
      <c r="A2" s="856"/>
      <c r="B2" s="858"/>
      <c r="C2" s="860"/>
      <c r="D2" s="44" t="s">
        <v>385</v>
      </c>
      <c r="E2" s="860"/>
      <c r="F2" s="860"/>
      <c r="G2" s="862"/>
      <c r="H2" s="858"/>
      <c r="I2" s="863"/>
      <c r="J2" s="860"/>
      <c r="K2" s="853"/>
      <c r="L2" s="853"/>
      <c r="M2" s="853"/>
      <c r="N2" s="853"/>
      <c r="O2" s="853"/>
      <c r="P2" s="853"/>
      <c r="Q2" s="853"/>
      <c r="R2" s="853"/>
      <c r="S2" s="853"/>
      <c r="T2" s="853"/>
      <c r="U2" s="853"/>
      <c r="V2" s="853"/>
      <c r="W2" s="853"/>
      <c r="X2" s="853"/>
      <c r="Y2" s="853"/>
      <c r="Z2" s="853"/>
      <c r="AA2" s="853"/>
      <c r="AB2" s="853"/>
      <c r="AC2" s="853"/>
      <c r="AD2" s="853"/>
      <c r="AE2" s="853"/>
      <c r="AF2" s="853"/>
      <c r="AG2" s="853"/>
      <c r="AH2" s="853"/>
      <c r="AI2" s="853"/>
      <c r="AJ2" s="853"/>
      <c r="AK2" s="853"/>
      <c r="AL2" s="853"/>
      <c r="AM2" s="853"/>
      <c r="AN2" s="853"/>
      <c r="AO2" s="853"/>
      <c r="AP2" s="846"/>
      <c r="AQ2" s="844"/>
      <c r="AR2" s="844"/>
      <c r="AS2" s="844"/>
      <c r="AT2" s="844"/>
      <c r="AU2" s="844"/>
      <c r="AV2" s="852"/>
      <c r="AW2" s="44"/>
    </row>
    <row r="3" spans="1:49" s="3" customFormat="1" ht="12.75" customHeight="1" x14ac:dyDescent="0.25">
      <c r="A3" s="856"/>
      <c r="B3" s="858" t="s">
        <v>6</v>
      </c>
      <c r="C3" s="860" t="s">
        <v>7</v>
      </c>
      <c r="D3" s="44"/>
      <c r="E3" s="860" t="s">
        <v>12</v>
      </c>
      <c r="F3" s="860" t="s">
        <v>8</v>
      </c>
      <c r="G3" s="45"/>
      <c r="H3" s="858"/>
      <c r="I3" s="863" t="s">
        <v>10</v>
      </c>
      <c r="J3" s="860" t="s">
        <v>44</v>
      </c>
      <c r="K3" s="849">
        <v>45304</v>
      </c>
      <c r="L3" s="849">
        <v>45340</v>
      </c>
      <c r="M3" s="849">
        <v>45346</v>
      </c>
      <c r="N3" s="849">
        <v>45347</v>
      </c>
      <c r="O3" s="849">
        <v>45355</v>
      </c>
      <c r="P3" s="849">
        <v>45361</v>
      </c>
      <c r="Q3" s="849">
        <v>45361</v>
      </c>
      <c r="R3" s="849">
        <v>45367</v>
      </c>
      <c r="S3" s="849">
        <v>45367</v>
      </c>
      <c r="T3" s="849">
        <v>45368</v>
      </c>
      <c r="U3" s="849" t="s">
        <v>421</v>
      </c>
      <c r="V3" s="849" t="s">
        <v>422</v>
      </c>
      <c r="W3" s="849">
        <v>45395</v>
      </c>
      <c r="X3" s="849">
        <v>45403</v>
      </c>
      <c r="Y3" s="849">
        <v>45409</v>
      </c>
      <c r="Z3" s="849">
        <v>45423</v>
      </c>
      <c r="AA3" s="849">
        <v>45438</v>
      </c>
      <c r="AB3" s="849">
        <v>45438</v>
      </c>
      <c r="AC3" s="849">
        <v>45459</v>
      </c>
      <c r="AD3" s="849">
        <v>45459</v>
      </c>
      <c r="AE3" s="849">
        <v>45472</v>
      </c>
      <c r="AF3" s="849">
        <v>45473</v>
      </c>
      <c r="AG3" s="849" t="s">
        <v>423</v>
      </c>
      <c r="AH3" s="849">
        <v>45494</v>
      </c>
      <c r="AI3" s="849">
        <v>45508</v>
      </c>
      <c r="AJ3" s="849">
        <v>45564</v>
      </c>
      <c r="AK3" s="849">
        <v>45564</v>
      </c>
      <c r="AL3" s="849">
        <v>45565</v>
      </c>
      <c r="AM3" s="849">
        <v>45571</v>
      </c>
      <c r="AN3" s="849">
        <v>45585</v>
      </c>
      <c r="AO3" s="849">
        <v>45213</v>
      </c>
      <c r="AP3" s="850">
        <v>45221</v>
      </c>
      <c r="AQ3" s="848"/>
      <c r="AR3" s="848"/>
      <c r="AS3" s="848"/>
      <c r="AT3" s="848"/>
      <c r="AU3" s="865"/>
      <c r="AV3" s="847"/>
      <c r="AW3" s="44"/>
    </row>
    <row r="4" spans="1:49" s="4" customFormat="1" ht="12.75" customHeight="1" x14ac:dyDescent="0.25">
      <c r="A4" s="856"/>
      <c r="B4" s="858" t="s">
        <v>6</v>
      </c>
      <c r="C4" s="860"/>
      <c r="D4" s="44" t="s">
        <v>332</v>
      </c>
      <c r="E4" s="860"/>
      <c r="F4" s="860"/>
      <c r="G4" s="45"/>
      <c r="H4" s="858"/>
      <c r="I4" s="863"/>
      <c r="J4" s="860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50"/>
      <c r="AQ4" s="848"/>
      <c r="AR4" s="848"/>
      <c r="AS4" s="848"/>
      <c r="AT4" s="848"/>
      <c r="AU4" s="865"/>
      <c r="AV4" s="847"/>
      <c r="AW4" s="45"/>
    </row>
    <row r="5" spans="1:49" s="4" customFormat="1" ht="16.2" thickBot="1" x14ac:dyDescent="0.3">
      <c r="A5" s="856"/>
      <c r="B5" s="184"/>
      <c r="C5" s="185"/>
      <c r="D5" s="185"/>
      <c r="E5" s="185"/>
      <c r="F5" s="44"/>
      <c r="G5" s="45"/>
      <c r="H5" s="186" t="s">
        <v>67</v>
      </c>
      <c r="I5" s="187" t="s">
        <v>10</v>
      </c>
      <c r="J5" s="474" t="s">
        <v>11</v>
      </c>
      <c r="K5" s="667" t="s">
        <v>29</v>
      </c>
      <c r="L5" s="374" t="s">
        <v>29</v>
      </c>
      <c r="M5" s="370" t="s">
        <v>29</v>
      </c>
      <c r="N5" s="374" t="s">
        <v>29</v>
      </c>
      <c r="O5" s="374" t="s">
        <v>29</v>
      </c>
      <c r="P5" s="374" t="s">
        <v>29</v>
      </c>
      <c r="Q5" s="374" t="s">
        <v>29</v>
      </c>
      <c r="R5" s="374" t="s">
        <v>29</v>
      </c>
      <c r="S5" s="374" t="s">
        <v>29</v>
      </c>
      <c r="T5" s="374" t="s">
        <v>29</v>
      </c>
      <c r="U5" s="374" t="s">
        <v>29</v>
      </c>
      <c r="V5" s="374" t="s">
        <v>29</v>
      </c>
      <c r="W5" s="374" t="s">
        <v>29</v>
      </c>
      <c r="X5" s="374" t="s">
        <v>29</v>
      </c>
      <c r="Y5" s="374" t="s">
        <v>29</v>
      </c>
      <c r="Z5" s="374" t="s">
        <v>29</v>
      </c>
      <c r="AA5" s="374" t="s">
        <v>29</v>
      </c>
      <c r="AB5" s="374" t="s">
        <v>29</v>
      </c>
      <c r="AC5" s="374" t="s">
        <v>29</v>
      </c>
      <c r="AD5" s="374" t="s">
        <v>29</v>
      </c>
      <c r="AE5" s="374" t="s">
        <v>29</v>
      </c>
      <c r="AF5" s="370" t="s">
        <v>29</v>
      </c>
      <c r="AG5" s="374" t="s">
        <v>29</v>
      </c>
      <c r="AH5" s="374" t="s">
        <v>29</v>
      </c>
      <c r="AI5" s="374" t="s">
        <v>29</v>
      </c>
      <c r="AJ5" s="374" t="s">
        <v>29</v>
      </c>
      <c r="AK5" s="374" t="s">
        <v>29</v>
      </c>
      <c r="AL5" s="374" t="s">
        <v>29</v>
      </c>
      <c r="AM5" s="374" t="s">
        <v>29</v>
      </c>
      <c r="AN5" s="374" t="s">
        <v>29</v>
      </c>
      <c r="AO5" s="374" t="s">
        <v>29</v>
      </c>
      <c r="AP5" s="374" t="s">
        <v>29</v>
      </c>
      <c r="AQ5" s="374" t="s">
        <v>29</v>
      </c>
      <c r="AR5" s="374" t="s">
        <v>29</v>
      </c>
      <c r="AS5" s="374" t="s">
        <v>29</v>
      </c>
      <c r="AT5" s="374" t="s">
        <v>29</v>
      </c>
      <c r="AU5" s="393" t="s">
        <v>29</v>
      </c>
      <c r="AV5" s="395" t="s">
        <v>29</v>
      </c>
      <c r="AW5" s="45"/>
    </row>
    <row r="6" spans="1:49" s="3" customFormat="1" x14ac:dyDescent="0.25">
      <c r="A6" s="856"/>
      <c r="B6" s="476" t="s">
        <v>372</v>
      </c>
      <c r="C6" s="477" t="s">
        <v>373</v>
      </c>
      <c r="D6" s="477"/>
      <c r="E6" s="477" t="s">
        <v>238</v>
      </c>
      <c r="F6" s="478">
        <v>45366</v>
      </c>
      <c r="G6" s="479">
        <v>11</v>
      </c>
      <c r="H6" s="480">
        <f t="shared" ref="H6:H27" si="0">COUNTIF(K6:AW6,"&gt;0")</f>
        <v>3</v>
      </c>
      <c r="I6" s="481">
        <f t="shared" ref="I6:I27" si="1">SUM(K6:AX6)</f>
        <v>21</v>
      </c>
      <c r="J6" s="48">
        <f>RANK(I6,$I$6:$I$33)</f>
        <v>2</v>
      </c>
      <c r="K6" s="51">
        <f>_xlfn.IFNA(VLOOKUP(CONCATENATE($K$5,$B6,$C6),'ESP1'!$A$6:$N$135,14,FALSE),0)</f>
        <v>0</v>
      </c>
      <c r="L6" s="51">
        <f>_xlfn.IFNA(VLOOKUP(CONCATENATE($L$5,$B6,$C6),'CAP1'!$A$6:$N$107,14,FALSE),0)</f>
        <v>0</v>
      </c>
      <c r="M6" s="51">
        <f>_xlfn.IFNA(VLOOKUP(CONCATENATE($M$5,$B6,$C6),WEST!$A$6:$N$107,14,FALSE),0)</f>
        <v>0</v>
      </c>
      <c r="N6" s="51">
        <f>_xlfn.IFNA(VLOOKUP(CONCATENATE($N$5,$B6,$C6),MUR!$A$6:$N$107,14,FALSE),0)</f>
        <v>7</v>
      </c>
      <c r="O6" s="51">
        <f>_xlfn.IFNA(VLOOKUP(CONCATENATE($O$5,$B6,$C6),'SER1'!$A$6:$N$131,14,FALSE),0)</f>
        <v>0</v>
      </c>
      <c r="P6" s="51">
        <f>_xlfn.IFNA(VLOOKUP(CONCATENATE($P$5,$B6,$C6),'BUS1'!$A$6:$N$110,14,FALSE),0)</f>
        <v>0</v>
      </c>
      <c r="Q6" s="51">
        <f>_xlfn.IFNA(VLOOKUP(CONCATENATE($Q$5,$B6,$C6),'OG1'!$A$6:$N$135,14,FALSE),0)</f>
        <v>0</v>
      </c>
      <c r="R6" s="51">
        <f>_xlfn.IFNA(VLOOKUP(CONCATENATE($RR$5,$B6,$C6),'DRY1'!$A$6:$N$133,14,FALSE),0)</f>
        <v>0</v>
      </c>
      <c r="S6" s="51">
        <f>_xlfn.IFNA(VLOOKUP(CONCATENATE($S$5,$B6,$C6),DARD!G7,FALSE),0)</f>
        <v>0</v>
      </c>
      <c r="T6" s="51">
        <f>_xlfn.IFNA(VLOOKUP(CONCATENATE($T$5,$B6,$C6),'HO1'!$A$6:$N$56,14,FALSE),0)</f>
        <v>0</v>
      </c>
      <c r="U6" s="51">
        <f>_xlfn.IFNA(VLOOKUP(CONCATENATE($U$5,$B6,$C6),VIR!$A$6:$N$135,14,FALSE),0)</f>
        <v>0</v>
      </c>
      <c r="V6" s="51">
        <f>_xlfn.IFNA(VLOOKUP(CONCATENATE($UW$5,$B6,$C6),'BUS2'!$A$8:$N$135,14,FALSE),0)</f>
        <v>0</v>
      </c>
      <c r="W6" s="51">
        <f>_xlfn.IFNA(VLOOKUP(CONCATENATE($W$5,$B6,$C6),BEV!$A$8:$N$135,14,FALSE),0)</f>
        <v>0</v>
      </c>
      <c r="X6" s="51">
        <f>_xlfn.IFNA(VLOOKUP(CONCATENATE($X$5,$B6,$C6),'OG2'!$A$6:$N$169,14,FALSE),0)</f>
        <v>0</v>
      </c>
      <c r="Y6" s="51">
        <f>_xlfn.IFNA(VLOOKUP(CONCATENATE($Y$5,$B6,$C6),'SER2'!$A$6:$N$133,14,FALSE),0)</f>
        <v>7</v>
      </c>
      <c r="Z6" s="51">
        <f>_xlfn.IFNA(VLOOKUP(CONCATENATE($Z$5,$B6,$C6),'DRY2'!$A$6:$N$133,14,FALSE),0)</f>
        <v>0</v>
      </c>
      <c r="AA6" s="51">
        <f>_xlfn.IFNA(VLOOKUP(CONCATENATE($AA$5,$B6,$C6),'BUN1'!$A$6:$N$124,14,FALSE),0)</f>
        <v>0</v>
      </c>
      <c r="AB6" s="51">
        <f>_xlfn.IFNA(VLOOKUP(CONCATENATE($AB$5,$B6,$C6),BAL!$A$6:$N$124,14,FALSE),0)</f>
        <v>7</v>
      </c>
      <c r="AC6" s="51">
        <f>_xlfn.IFNA(VLOOKUP(CONCATENATE($AC$5,$B6,$C6),'MR1'!$A$6:$N$135,14,FALSE),0)</f>
        <v>0</v>
      </c>
      <c r="AD6" s="51">
        <f>_xlfn.IFNA(VLOOKUP(CONCATENATE($AD$5,$B6,$C6),'CAP2'!$A$6:$O$129,14,FALSE),0)</f>
        <v>0</v>
      </c>
      <c r="AE6" s="51">
        <f>_xlfn.IFNA(VLOOKUP(CONCATENATE($AE$5,$B6,$C6),'ESP2'!$A$6:$O$129,14,FALSE),0)</f>
        <v>0</v>
      </c>
      <c r="AF6" s="51">
        <f>_xlfn.IFNA(VLOOKUP(CONCATENATE($AF$5,$B6,$C6),'BUN2'!$A$6:$N$134,14,FALSE),0)</f>
        <v>0</v>
      </c>
      <c r="AG6" s="51">
        <f>_xlfn.IFNA(VLOOKUP(CONCATENATE($AG$5,$B6,$C6),SC!$A$6:$N$135,14,FALSE),0)</f>
        <v>0</v>
      </c>
      <c r="AH6" s="51">
        <f>_xlfn.IFNA(VLOOKUP(CONCATENATE($AH$5,$B6,$C6),'OG3'!$A$6:$N$131,14,FALSE),0)</f>
        <v>0</v>
      </c>
      <c r="AI6" s="51">
        <f>_xlfn.IFNA(VLOOKUP(CONCATENATE($AI$5,$B6,$C6),'MR2'!$A$6:$N$131,14,FALSE),0)</f>
        <v>0</v>
      </c>
      <c r="AJ6" s="51">
        <f>_xlfn.IFNA(VLOOKUP(CONCATENATE($AJ$5,$B6,$C6),'BUS3'!$A$6:$N$135,14,FALSE),0)</f>
        <v>0</v>
      </c>
      <c r="AK6" s="51">
        <f>_xlfn.IFNA(VLOOKUP(CONCATENATE($AK$5,$B6,$C6),'ESP4'!$A$6:$N$135,14,FALSE),0)</f>
        <v>0</v>
      </c>
      <c r="AL6" s="668">
        <f>_xlfn.IFNA(VLOOKUP(CONCATENATE($AL$5,$B6,$C6),FEST!$A$6:$N$133,14,FALSE),0)</f>
        <v>0</v>
      </c>
      <c r="AM6" s="51">
        <f>_xlfn.IFNA(VLOOKUP(CONCATENATE($AM$5,$B6,$C6),'MR3'!$A$6:$N$133,14,FALSE),0)</f>
        <v>0</v>
      </c>
      <c r="AN6" s="51">
        <f>_xlfn.IFNA(VLOOKUP(CONCATENATE($AN$5,$B6,$C6),'BUS4'!$A$6:$N$133,14,FALSE),0)</f>
        <v>0</v>
      </c>
      <c r="AO6" s="51">
        <f>_xlfn.IFNA(VLOOKUP(CONCATENATE($AO$5,$B6,$C6),'MR3'!$A$6:$N$77,14,FALSE),0)</f>
        <v>0</v>
      </c>
      <c r="AP6" s="51">
        <f>_xlfn.IFNA(VLOOKUP(CONCATENATE($AP$5,$B6,$C6),'BUS4'!$A$6:$N$250,14,FALSE),0)</f>
        <v>0</v>
      </c>
      <c r="AQ6" s="475"/>
      <c r="AR6" s="475"/>
      <c r="AS6" s="475"/>
      <c r="AT6" s="183"/>
      <c r="AU6" s="183"/>
      <c r="AV6" s="394"/>
      <c r="AW6" s="45"/>
    </row>
    <row r="7" spans="1:49" s="3" customFormat="1" x14ac:dyDescent="0.25">
      <c r="A7" s="856"/>
      <c r="B7" s="133" t="s">
        <v>374</v>
      </c>
      <c r="C7" s="132" t="s">
        <v>388</v>
      </c>
      <c r="D7" s="132"/>
      <c r="E7" s="132" t="s">
        <v>239</v>
      </c>
      <c r="F7" s="482">
        <v>45367</v>
      </c>
      <c r="G7" s="48">
        <v>9</v>
      </c>
      <c r="H7" s="49">
        <f t="shared" si="0"/>
        <v>3</v>
      </c>
      <c r="I7" s="50">
        <f t="shared" si="1"/>
        <v>21</v>
      </c>
      <c r="J7" s="53">
        <f t="shared" ref="J7:J27" si="2">RANK(I7,$I$6:$I$33)</f>
        <v>2</v>
      </c>
      <c r="K7" s="51">
        <f>_xlfn.IFNA(VLOOKUP(CONCATENATE($K$5,$B7,$C7),'ESP1'!$A$6:$N$135,14,FALSE),0)</f>
        <v>7</v>
      </c>
      <c r="L7" s="51">
        <f>_xlfn.IFNA(VLOOKUP(CONCATENATE($L$5,$B7,$C7),'CAP1'!$A$6:$N$107,14,FALSE),0)</f>
        <v>0</v>
      </c>
      <c r="M7" s="51">
        <f>_xlfn.IFNA(VLOOKUP(CONCATENATE($M$5,$B7,$C7),WEST!$A$6:$N$107,14,FALSE),0)</f>
        <v>0</v>
      </c>
      <c r="N7" s="51">
        <f>_xlfn.IFNA(VLOOKUP(CONCATENATE($N$5,$B7,$C7),MUR!$A$6:$N$107,14,FALSE),0)</f>
        <v>0</v>
      </c>
      <c r="O7" s="51">
        <f>_xlfn.IFNA(VLOOKUP(CONCATENATE($O$5,$B7,$C7),'SER1'!$A$6:$N$131,14,FALSE),0)</f>
        <v>0</v>
      </c>
      <c r="P7" s="51">
        <f>_xlfn.IFNA(VLOOKUP(CONCATENATE($P$5,$B7,$C7),'BUS1'!$A$6:$N$110,14,FALSE),0)</f>
        <v>0</v>
      </c>
      <c r="Q7" s="51">
        <f>_xlfn.IFNA(VLOOKUP(CONCATENATE($Q$5,$B7,$C7),'OG1'!$A$6:$N$135,14,FALSE),0)</f>
        <v>7</v>
      </c>
      <c r="R7" s="51">
        <f>_xlfn.IFNA(VLOOKUP(CONCATENATE($RR$5,$B7,$C7),'DRY1'!$A$6:$N$133,14,FALSE),0)</f>
        <v>0</v>
      </c>
      <c r="S7" s="51">
        <f>_xlfn.IFNA(VLOOKUP(CONCATENATE($S$5,$B7,$C7),DARD!G8,FALSE),0)</f>
        <v>0</v>
      </c>
      <c r="T7" s="51">
        <f>_xlfn.IFNA(VLOOKUP(CONCATENATE($T$5,$B7,$C7),'HO1'!$A$6:$N$56,14,FALSE),0)</f>
        <v>0</v>
      </c>
      <c r="U7" s="51">
        <f>_xlfn.IFNA(VLOOKUP(CONCATENATE($U$5,$B7,$C7),VIR!$A$6:$N$135,14,FALSE),0)</f>
        <v>0</v>
      </c>
      <c r="V7" s="51">
        <f>_xlfn.IFNA(VLOOKUP(CONCATENATE($UW$5,$B7,$C7),'BUS2'!$A$8:$N$135,14,FALSE),0)</f>
        <v>0</v>
      </c>
      <c r="W7" s="51">
        <f>_xlfn.IFNA(VLOOKUP(CONCATENATE($W$5,$B7,$C7),BEV!$A$8:$N$135,14,FALSE),0)</f>
        <v>0</v>
      </c>
      <c r="X7" s="51">
        <f>_xlfn.IFNA(VLOOKUP(CONCATENATE($X$5,$B7,$C7),'OG2'!$A$6:$N$169,14,FALSE),0)</f>
        <v>7</v>
      </c>
      <c r="Y7" s="51">
        <f>_xlfn.IFNA(VLOOKUP(CONCATENATE($Y$5,$B7,$C7),'SER2'!$A$6:$N$133,14,FALSE),0)</f>
        <v>0</v>
      </c>
      <c r="Z7" s="51">
        <f>_xlfn.IFNA(VLOOKUP(CONCATENATE($Z$5,$B7,$C7),'DRY2'!$A$6:$N$133,14,FALSE),0)</f>
        <v>0</v>
      </c>
      <c r="AA7" s="51">
        <f>_xlfn.IFNA(VLOOKUP(CONCATENATE($AA$5,$B7,$C7),'BUN1'!$A$6:$N$124,14,FALSE),0)</f>
        <v>0</v>
      </c>
      <c r="AB7" s="51">
        <f>_xlfn.IFNA(VLOOKUP(CONCATENATE($AB$5,$B7,$C7),BAL!$A$6:$N$124,14,FALSE),0)</f>
        <v>0</v>
      </c>
      <c r="AC7" s="51">
        <f>_xlfn.IFNA(VLOOKUP(CONCATENATE($AC$5,$B7,$C7),'MR1'!$A$6:$N$135,14,FALSE),0)</f>
        <v>0</v>
      </c>
      <c r="AD7" s="51">
        <f>_xlfn.IFNA(VLOOKUP(CONCATENATE($AD$5,$B7,$C7),'CAP2'!$A$6:$O$129,14,FALSE),0)</f>
        <v>0</v>
      </c>
      <c r="AE7" s="51">
        <f>_xlfn.IFNA(VLOOKUP(CONCATENATE($AE$5,$B7,$C7),'ESP2'!$A$6:$O$129,14,FALSE),0)</f>
        <v>0</v>
      </c>
      <c r="AF7" s="51">
        <f>_xlfn.IFNA(VLOOKUP(CONCATENATE($AF$5,$B7,$C7),'BUN2'!$A$6:$N$134,14,FALSE),0)</f>
        <v>0</v>
      </c>
      <c r="AG7" s="51">
        <f>_xlfn.IFNA(VLOOKUP(CONCATENATE($AG$5,$B7,$C7),SC!$A$6:$N$135,14,FALSE),0)</f>
        <v>0</v>
      </c>
      <c r="AH7" s="51">
        <f>_xlfn.IFNA(VLOOKUP(CONCATENATE($AH$5,$B7,$C7),'OG3'!$A$6:$N$131,14,FALSE),0)</f>
        <v>0</v>
      </c>
      <c r="AI7" s="51">
        <f>_xlfn.IFNA(VLOOKUP(CONCATENATE($AI$5,$B7,$C7),'MR2'!$A$6:$N$131,14,FALSE),0)</f>
        <v>0</v>
      </c>
      <c r="AJ7" s="51">
        <f>_xlfn.IFNA(VLOOKUP(CONCATENATE($AJ$5,$B7,$C7),'BUS3'!$A$6:$N$135,14,FALSE),0)</f>
        <v>0</v>
      </c>
      <c r="AK7" s="51">
        <f>_xlfn.IFNA(VLOOKUP(CONCATENATE($AK$5,$B7,$C7),'ESP4'!$A$6:$N$135,14,FALSE),0)</f>
        <v>0</v>
      </c>
      <c r="AL7" s="668">
        <f>_xlfn.IFNA(VLOOKUP(CONCATENATE($AL$5,$B7,$C7),FEST!$A$6:$N$133,14,FALSE),0)</f>
        <v>0</v>
      </c>
      <c r="AM7" s="51">
        <f>_xlfn.IFNA(VLOOKUP(CONCATENATE($AM$5,$B7,$C7),'MR3'!$A$6:$N$133,14,FALSE),0)</f>
        <v>0</v>
      </c>
      <c r="AN7" s="51">
        <f>_xlfn.IFNA(VLOOKUP(CONCATENATE($AN$5,$B7,$C7),'BUS4'!$A$6:$N$133,14,FALSE),0)</f>
        <v>0</v>
      </c>
      <c r="AO7" s="51">
        <f>_xlfn.IFNA(VLOOKUP(CONCATENATE($AO$5,$B7,$C7),'MR3'!$A$6:$N$77,14,FALSE),0)</f>
        <v>0</v>
      </c>
      <c r="AP7" s="51">
        <f>_xlfn.IFNA(VLOOKUP(CONCATENATE($AP$5,$B7,$C7),'BUS4'!$A$6:$N$250,14,FALSE),0)</f>
        <v>0</v>
      </c>
      <c r="AQ7" s="51"/>
      <c r="AR7" s="51"/>
      <c r="AS7" s="51"/>
      <c r="AT7" s="51"/>
      <c r="AU7" s="51"/>
      <c r="AV7" s="431"/>
      <c r="AW7" s="45"/>
    </row>
    <row r="8" spans="1:49" s="3" customFormat="1" x14ac:dyDescent="0.25">
      <c r="A8" s="856"/>
      <c r="B8" s="133" t="s">
        <v>375</v>
      </c>
      <c r="C8" s="134" t="s">
        <v>376</v>
      </c>
      <c r="D8" s="134"/>
      <c r="E8" s="134" t="s">
        <v>238</v>
      </c>
      <c r="F8" s="52">
        <v>45368</v>
      </c>
      <c r="G8" s="53">
        <v>9</v>
      </c>
      <c r="H8" s="49">
        <f t="shared" si="0"/>
        <v>0</v>
      </c>
      <c r="I8" s="50">
        <f t="shared" si="1"/>
        <v>0</v>
      </c>
      <c r="J8" s="53">
        <f t="shared" si="2"/>
        <v>6</v>
      </c>
      <c r="K8" s="51">
        <f>_xlfn.IFNA(VLOOKUP(CONCATENATE($K$5,$B8,$C8),'ESP1'!$A$6:$N$135,14,FALSE),0)</f>
        <v>0</v>
      </c>
      <c r="L8" s="51">
        <f>_xlfn.IFNA(VLOOKUP(CONCATENATE($L$5,$B8,$C8),'CAP1'!$A$6:$N$107,14,FALSE),0)</f>
        <v>0</v>
      </c>
      <c r="M8" s="51">
        <f>_xlfn.IFNA(VLOOKUP(CONCATENATE($M$5,$B8,$C8),WEST!$A$6:$N$107,14,FALSE),0)</f>
        <v>0</v>
      </c>
      <c r="N8" s="51">
        <f>_xlfn.IFNA(VLOOKUP(CONCATENATE($N$5,$B8,$C8),MUR!$A$6:$N$107,14,FALSE),0)</f>
        <v>0</v>
      </c>
      <c r="O8" s="51">
        <f>_xlfn.IFNA(VLOOKUP(CONCATENATE($O$5,$B8,$C8),'SER1'!$A$6:$N$131,14,FALSE),0)</f>
        <v>0</v>
      </c>
      <c r="P8" s="51">
        <f>_xlfn.IFNA(VLOOKUP(CONCATENATE($P$5,$B8,$C8),'BUS1'!$A$6:$N$110,14,FALSE),0)</f>
        <v>0</v>
      </c>
      <c r="Q8" s="51">
        <f>_xlfn.IFNA(VLOOKUP(CONCATENATE($Q$5,$B8,$C8),'OG1'!$A$6:$N$135,14,FALSE),0)</f>
        <v>0</v>
      </c>
      <c r="R8" s="51">
        <f>_xlfn.IFNA(VLOOKUP(CONCATENATE($RR$5,$B8,$C8),'DRY1'!$A$6:$N$133,14,FALSE),0)</f>
        <v>0</v>
      </c>
      <c r="S8" s="51">
        <f>_xlfn.IFNA(VLOOKUP(CONCATENATE($S$5,$B8,$C8),DARD!G9,FALSE),0)</f>
        <v>0</v>
      </c>
      <c r="T8" s="51">
        <f>_xlfn.IFNA(VLOOKUP(CONCATENATE($T$5,$B8,$C8),'HO1'!$A$6:$N$56,14,FALSE),0)</f>
        <v>0</v>
      </c>
      <c r="U8" s="51">
        <f>_xlfn.IFNA(VLOOKUP(CONCATENATE($U$5,$B8,$C8),VIR!$A$6:$N$135,14,FALSE),0)</f>
        <v>0</v>
      </c>
      <c r="V8" s="51">
        <f>_xlfn.IFNA(VLOOKUP(CONCATENATE($UW$5,$B8,$C8),'BUS2'!$A$8:$N$135,14,FALSE),0)</f>
        <v>0</v>
      </c>
      <c r="W8" s="51">
        <f>_xlfn.IFNA(VLOOKUP(CONCATENATE($W$5,$B8,$C8),BEV!$A$8:$N$135,14,FALSE),0)</f>
        <v>0</v>
      </c>
      <c r="X8" s="51">
        <f>_xlfn.IFNA(VLOOKUP(CONCATENATE($X$5,$B8,$C8),'OG2'!$A$6:$N$169,14,FALSE),0)</f>
        <v>0</v>
      </c>
      <c r="Y8" s="51">
        <f>_xlfn.IFNA(VLOOKUP(CONCATENATE($Y$5,$B8,$C8),'SER2'!$A$6:$N$133,14,FALSE),0)</f>
        <v>0</v>
      </c>
      <c r="Z8" s="51">
        <f>_xlfn.IFNA(VLOOKUP(CONCATENATE($Z$5,$B8,$C8),'DRY2'!$A$6:$N$133,14,FALSE),0)</f>
        <v>0</v>
      </c>
      <c r="AA8" s="51">
        <f>_xlfn.IFNA(VLOOKUP(CONCATENATE($AA$5,$B8,$C8),'BUN1'!$A$6:$N$124,14,FALSE),0)</f>
        <v>0</v>
      </c>
      <c r="AB8" s="51">
        <f>_xlfn.IFNA(VLOOKUP(CONCATENATE($AB$5,$B8,$C8),BAL!$A$6:$N$124,14,FALSE),0)</f>
        <v>0</v>
      </c>
      <c r="AC8" s="51">
        <f>_xlfn.IFNA(VLOOKUP(CONCATENATE($AC$5,$B8,$C8),'MR1'!$A$6:$N$135,14,FALSE),0)</f>
        <v>0</v>
      </c>
      <c r="AD8" s="51">
        <f>_xlfn.IFNA(VLOOKUP(CONCATENATE($AD$5,$B8,$C8),'CAP2'!$A$6:$O$129,14,FALSE),0)</f>
        <v>0</v>
      </c>
      <c r="AE8" s="51">
        <f>_xlfn.IFNA(VLOOKUP(CONCATENATE($AE$5,$B8,$C8),'ESP2'!$A$6:$O$129,14,FALSE),0)</f>
        <v>0</v>
      </c>
      <c r="AF8" s="51">
        <f>_xlfn.IFNA(VLOOKUP(CONCATENATE($AF$5,$B8,$C8),'BUN2'!$A$6:$N$134,14,FALSE),0)</f>
        <v>0</v>
      </c>
      <c r="AG8" s="51">
        <f>_xlfn.IFNA(VLOOKUP(CONCATENATE($AG$5,$B8,$C8),SC!$A$6:$N$135,14,FALSE),0)</f>
        <v>0</v>
      </c>
      <c r="AH8" s="51">
        <f>_xlfn.IFNA(VLOOKUP(CONCATENATE($AH$5,$B8,$C8),'OG3'!$A$6:$N$131,14,FALSE),0)</f>
        <v>0</v>
      </c>
      <c r="AI8" s="51">
        <f>_xlfn.IFNA(VLOOKUP(CONCATENATE($AI$5,$B8,$C8),'MR2'!$A$6:$N$131,14,FALSE),0)</f>
        <v>0</v>
      </c>
      <c r="AJ8" s="51">
        <f>_xlfn.IFNA(VLOOKUP(CONCATENATE($AJ$5,$B8,$C8),'BUS3'!$A$6:$N$135,14,FALSE),0)</f>
        <v>0</v>
      </c>
      <c r="AK8" s="51">
        <f>_xlfn.IFNA(VLOOKUP(CONCATENATE($AK$5,$B8,$C8),'ESP4'!$A$6:$N$135,14,FALSE),0)</f>
        <v>0</v>
      </c>
      <c r="AL8" s="668">
        <f>_xlfn.IFNA(VLOOKUP(CONCATENATE($AL$5,$B8,$C8),FEST!$A$6:$N$133,14,FALSE),0)</f>
        <v>0</v>
      </c>
      <c r="AM8" s="51">
        <f>_xlfn.IFNA(VLOOKUP(CONCATENATE($AM$5,$B8,$C8),'MR3'!$A$6:$N$133,14,FALSE),0)</f>
        <v>0</v>
      </c>
      <c r="AN8" s="51">
        <f>_xlfn.IFNA(VLOOKUP(CONCATENATE($AN$5,$B8,$C8),'BUS4'!$A$6:$N$133,14,FALSE),0)</f>
        <v>0</v>
      </c>
      <c r="AO8" s="51">
        <f>_xlfn.IFNA(VLOOKUP(CONCATENATE($AO$5,$B8,$C8),'MR3'!$A$6:$N$77,14,FALSE),0)</f>
        <v>0</v>
      </c>
      <c r="AP8" s="51">
        <f>_xlfn.IFNA(VLOOKUP(CONCATENATE($AP$5,$B8,$C8),'BUS4'!$A$6:$N$250,14,FALSE),0)</f>
        <v>0</v>
      </c>
      <c r="AQ8" s="51"/>
      <c r="AR8" s="51"/>
      <c r="AS8" s="51"/>
      <c r="AT8" s="51"/>
      <c r="AU8" s="51"/>
      <c r="AV8" s="431"/>
      <c r="AW8" s="45"/>
    </row>
    <row r="9" spans="1:49" s="3" customFormat="1" x14ac:dyDescent="0.25">
      <c r="A9" s="856"/>
      <c r="B9" s="133" t="s">
        <v>377</v>
      </c>
      <c r="C9" s="134" t="s">
        <v>389</v>
      </c>
      <c r="D9" s="134"/>
      <c r="E9" s="134" t="s">
        <v>203</v>
      </c>
      <c r="F9" s="52">
        <v>45372</v>
      </c>
      <c r="G9" s="53">
        <v>10</v>
      </c>
      <c r="H9" s="49">
        <f t="shared" si="0"/>
        <v>4</v>
      </c>
      <c r="I9" s="50">
        <f t="shared" si="1"/>
        <v>25</v>
      </c>
      <c r="J9" s="53">
        <f t="shared" si="2"/>
        <v>1</v>
      </c>
      <c r="K9" s="51">
        <f>_xlfn.IFNA(VLOOKUP(CONCATENATE($K$5,$B9,$C9),'ESP1'!$A$6:$N$135,14,FALSE),0)</f>
        <v>0</v>
      </c>
      <c r="L9" s="51">
        <f>_xlfn.IFNA(VLOOKUP(CONCATENATE($L$5,$B9,$C9),'CAP1'!$A$6:$N$107,14,FALSE),0)</f>
        <v>5</v>
      </c>
      <c r="M9" s="51">
        <f>_xlfn.IFNA(VLOOKUP(CONCATENATE($M$5,$B9,$C9),WEST!$A$6:$N$107,14,FALSE),0)</f>
        <v>0</v>
      </c>
      <c r="N9" s="51">
        <f>_xlfn.IFNA(VLOOKUP(CONCATENATE($N$5,$B9,$C9),MUR!$A$6:$N$107,14,FALSE),0)</f>
        <v>0</v>
      </c>
      <c r="O9" s="51">
        <f>_xlfn.IFNA(VLOOKUP(CONCATENATE($O$5,$B9,$C9),'SER1'!$A$6:$N$131,14,FALSE),0)</f>
        <v>0</v>
      </c>
      <c r="P9" s="51">
        <f>_xlfn.IFNA(VLOOKUP(CONCATENATE($P$5,$B9,$C9),'BUS1'!$A$6:$N$110,14,FALSE),0)</f>
        <v>7</v>
      </c>
      <c r="Q9" s="51">
        <f>_xlfn.IFNA(VLOOKUP(CONCATENATE($Q$5,$B9,$C9),'OG1'!$A$6:$N$135,14,FALSE),0)</f>
        <v>0</v>
      </c>
      <c r="R9" s="51">
        <f>_xlfn.IFNA(VLOOKUP(CONCATENATE($RR$5,$B9,$C9),'DRY1'!$A$6:$N$133,14,FALSE),0)</f>
        <v>0</v>
      </c>
      <c r="S9" s="51">
        <f>_xlfn.IFNA(VLOOKUP(CONCATENATE($S$5,$B9,$C9),DARD!G10,FALSE),0)</f>
        <v>0</v>
      </c>
      <c r="T9" s="51">
        <f>_xlfn.IFNA(VLOOKUP(CONCATENATE($T$5,$B9,$C9),'HO1'!$A$6:$N$56,14,FALSE),0)</f>
        <v>0</v>
      </c>
      <c r="U9" s="51">
        <f>_xlfn.IFNA(VLOOKUP(CONCATENATE($U$5,$B9,$C9),VIR!$A$6:$N$135,14,FALSE),0)</f>
        <v>0</v>
      </c>
      <c r="V9" s="51">
        <f>_xlfn.IFNA(VLOOKUP(CONCATENATE($UW$5,$B9,$C9),'BUS2'!$A$8:$N$135,14,FALSE),0)</f>
        <v>0</v>
      </c>
      <c r="W9" s="51">
        <f>_xlfn.IFNA(VLOOKUP(CONCATENATE($W$5,$B9,$C9),BEV!$A$8:$N$135,14,FALSE),0)</f>
        <v>0</v>
      </c>
      <c r="X9" s="51">
        <f>_xlfn.IFNA(VLOOKUP(CONCATENATE($X$5,$B9,$C9),'OG2'!$A$6:$N$169,14,FALSE),0)</f>
        <v>0</v>
      </c>
      <c r="Y9" s="51">
        <f>_xlfn.IFNA(VLOOKUP(CONCATENATE($Y$5,$B9,$C9),'SER2'!$A$6:$N$133,14,FALSE),0)</f>
        <v>0</v>
      </c>
      <c r="Z9" s="51">
        <f>_xlfn.IFNA(VLOOKUP(CONCATENATE($Z$5,$B9,$C9),'DRY2'!$A$6:$N$133,14,FALSE),0)</f>
        <v>0</v>
      </c>
      <c r="AA9" s="51">
        <f>_xlfn.IFNA(VLOOKUP(CONCATENATE($AA$5,$B9,$C9),'BUN1'!$A$6:$N$124,14,FALSE),0)</f>
        <v>0</v>
      </c>
      <c r="AB9" s="51">
        <f>_xlfn.IFNA(VLOOKUP(CONCATENATE($AB$5,$B9,$C9),BAL!$A$6:$N$124,14,FALSE),0)</f>
        <v>0</v>
      </c>
      <c r="AC9" s="51">
        <f>_xlfn.IFNA(VLOOKUP(CONCATENATE($AC$5,$B9,$C9),'MR1'!$A$6:$N$135,14,FALSE),0)</f>
        <v>6</v>
      </c>
      <c r="AD9" s="51">
        <f>_xlfn.IFNA(VLOOKUP(CONCATENATE($AD$5,$B9,$C9),'CAP2'!$A$6:$O$129,14,FALSE),0)</f>
        <v>0</v>
      </c>
      <c r="AE9" s="51">
        <f>_xlfn.IFNA(VLOOKUP(CONCATENATE($AE$5,$B9,$C9),'ESP2'!$A$6:$O$129,14,FALSE),0)</f>
        <v>0</v>
      </c>
      <c r="AF9" s="51">
        <f>_xlfn.IFNA(VLOOKUP(CONCATENATE($AF$5,$B9,$C9),'BUN2'!$A$6:$N$134,14,FALSE),0)</f>
        <v>7</v>
      </c>
      <c r="AG9" s="51">
        <f>_xlfn.IFNA(VLOOKUP(CONCATENATE($AG$5,$B9,$C9),SC!$A$6:$N$135,14,FALSE),0)</f>
        <v>0</v>
      </c>
      <c r="AH9" s="51">
        <f>_xlfn.IFNA(VLOOKUP(CONCATENATE($AH$5,$B9,$C9),'OG3'!$A$6:$N$131,14,FALSE),0)</f>
        <v>0</v>
      </c>
      <c r="AI9" s="51">
        <f>_xlfn.IFNA(VLOOKUP(CONCATENATE($AI$5,$B9,$C9),'MR2'!$A$6:$N$131,14,FALSE),0)</f>
        <v>0</v>
      </c>
      <c r="AJ9" s="51">
        <f>_xlfn.IFNA(VLOOKUP(CONCATENATE($AJ$5,$B9,$C9),'BUS3'!$A$6:$N$135,14,FALSE),0)</f>
        <v>0</v>
      </c>
      <c r="AK9" s="51">
        <f>_xlfn.IFNA(VLOOKUP(CONCATENATE($AK$5,$B9,$C9),'ESP4'!$A$6:$N$135,14,FALSE),0)</f>
        <v>0</v>
      </c>
      <c r="AL9" s="668">
        <f>_xlfn.IFNA(VLOOKUP(CONCATENATE($AL$5,$B9,$C9),FEST!$A$6:$N$133,14,FALSE),0)</f>
        <v>0</v>
      </c>
      <c r="AM9" s="51">
        <f>_xlfn.IFNA(VLOOKUP(CONCATENATE($AM$5,$B9,$C9),'MR3'!$A$6:$N$133,14,FALSE),0)</f>
        <v>0</v>
      </c>
      <c r="AN9" s="51">
        <f>_xlfn.IFNA(VLOOKUP(CONCATENATE($AN$5,$B9,$C9),'BUS4'!$A$6:$N$133,14,FALSE),0)</f>
        <v>0</v>
      </c>
      <c r="AO9" s="51">
        <f>_xlfn.IFNA(VLOOKUP(CONCATENATE($AO$5,$B9,$C9),'MR3'!$A$6:$N$77,14,FALSE),0)</f>
        <v>0</v>
      </c>
      <c r="AP9" s="51">
        <f>_xlfn.IFNA(VLOOKUP(CONCATENATE($AP$5,$B9,$C9),'BUS4'!$A$6:$N$250,14,FALSE),0)</f>
        <v>0</v>
      </c>
      <c r="AQ9" s="51"/>
      <c r="AR9" s="51"/>
      <c r="AS9" s="51"/>
      <c r="AT9" s="51"/>
      <c r="AU9" s="51"/>
      <c r="AV9" s="431"/>
      <c r="AW9" s="45"/>
    </row>
    <row r="10" spans="1:49" s="3" customFormat="1" x14ac:dyDescent="0.25">
      <c r="A10" s="856"/>
      <c r="B10" s="133" t="s">
        <v>377</v>
      </c>
      <c r="C10" s="134" t="s">
        <v>378</v>
      </c>
      <c r="D10" s="134"/>
      <c r="E10" s="134" t="s">
        <v>203</v>
      </c>
      <c r="F10" s="52">
        <v>45372</v>
      </c>
      <c r="G10" s="53">
        <v>10</v>
      </c>
      <c r="H10" s="49">
        <f t="shared" si="0"/>
        <v>0</v>
      </c>
      <c r="I10" s="50">
        <f t="shared" si="1"/>
        <v>0</v>
      </c>
      <c r="J10" s="53">
        <f t="shared" si="2"/>
        <v>6</v>
      </c>
      <c r="K10" s="51">
        <f>_xlfn.IFNA(VLOOKUP(CONCATENATE($K$5,$B10,$C10),'ESP1'!$A$6:$N$135,14,FALSE),0)</f>
        <v>0</v>
      </c>
      <c r="L10" s="51">
        <f>_xlfn.IFNA(VLOOKUP(CONCATENATE($L$5,$B10,$C10),'CAP1'!$A$6:$N$107,14,FALSE),0)</f>
        <v>0</v>
      </c>
      <c r="M10" s="51">
        <f>_xlfn.IFNA(VLOOKUP(CONCATENATE($M$5,$B10,$C10),WEST!$A$6:$N$107,14,FALSE),0)</f>
        <v>0</v>
      </c>
      <c r="N10" s="51">
        <f>_xlfn.IFNA(VLOOKUP(CONCATENATE($N$5,$B10,$C10),MUR!$A$6:$N$107,14,FALSE),0)</f>
        <v>0</v>
      </c>
      <c r="O10" s="51">
        <f>_xlfn.IFNA(VLOOKUP(CONCATENATE($O$5,$B10,$C10),'SER1'!$A$6:$N$131,14,FALSE),0)</f>
        <v>0</v>
      </c>
      <c r="P10" s="51">
        <f>_xlfn.IFNA(VLOOKUP(CONCATENATE($P$5,$B10,$C10),'BUS1'!$A$6:$N$110,14,FALSE),0)</f>
        <v>0</v>
      </c>
      <c r="Q10" s="51">
        <f>_xlfn.IFNA(VLOOKUP(CONCATENATE($Q$5,$B10,$C10),'OG1'!$A$6:$N$135,14,FALSE),0)</f>
        <v>0</v>
      </c>
      <c r="R10" s="51">
        <f>_xlfn.IFNA(VLOOKUP(CONCATENATE($RR$5,$B10,$C10),'DRY1'!$A$6:$N$133,14,FALSE),0)</f>
        <v>0</v>
      </c>
      <c r="S10" s="51">
        <f>_xlfn.IFNA(VLOOKUP(CONCATENATE($S$5,$B10,$C10),DARD!G11,FALSE),0)</f>
        <v>0</v>
      </c>
      <c r="T10" s="51">
        <f>_xlfn.IFNA(VLOOKUP(CONCATENATE($T$5,$B10,$C10),'HO1'!$A$6:$N$56,14,FALSE),0)</f>
        <v>0</v>
      </c>
      <c r="U10" s="51">
        <f>_xlfn.IFNA(VLOOKUP(CONCATENATE($U$5,$B10,$C10),VIR!$A$6:$N$135,14,FALSE),0)</f>
        <v>0</v>
      </c>
      <c r="V10" s="51">
        <f>_xlfn.IFNA(VLOOKUP(CONCATENATE($UW$5,$B10,$C10),'BUS2'!$A$8:$N$135,14,FALSE),0)</f>
        <v>0</v>
      </c>
      <c r="W10" s="51">
        <f>_xlfn.IFNA(VLOOKUP(CONCATENATE($W$5,$B10,$C10),BEV!$A$8:$N$135,14,FALSE),0)</f>
        <v>0</v>
      </c>
      <c r="X10" s="51">
        <f>_xlfn.IFNA(VLOOKUP(CONCATENATE($X$5,$B10,$C10),'OG2'!$A$6:$N$169,14,FALSE),0)</f>
        <v>0</v>
      </c>
      <c r="Y10" s="51">
        <f>_xlfn.IFNA(VLOOKUP(CONCATENATE($Y$5,$B10,$C10),'SER2'!$A$6:$N$133,14,FALSE),0)</f>
        <v>0</v>
      </c>
      <c r="Z10" s="51">
        <f>_xlfn.IFNA(VLOOKUP(CONCATENATE($Z$5,$B10,$C10),'DRY2'!$A$6:$N$133,14,FALSE),0)</f>
        <v>0</v>
      </c>
      <c r="AA10" s="51">
        <f>_xlfn.IFNA(VLOOKUP(CONCATENATE($AA$5,$B10,$C10),'BUN1'!$A$6:$N$124,14,FALSE),0)</f>
        <v>0</v>
      </c>
      <c r="AB10" s="51">
        <f>_xlfn.IFNA(VLOOKUP(CONCATENATE($AB$5,$B10,$C10),BAL!$A$6:$N$124,14,FALSE),0)</f>
        <v>0</v>
      </c>
      <c r="AC10" s="51">
        <f>_xlfn.IFNA(VLOOKUP(CONCATENATE($AC$5,$B10,$C10),'MR1'!$A$6:$N$135,14,FALSE),0)</f>
        <v>0</v>
      </c>
      <c r="AD10" s="51">
        <f>_xlfn.IFNA(VLOOKUP(CONCATENATE($AD$5,$B10,$C10),'CAP2'!$A$6:$O$129,14,FALSE),0)</f>
        <v>0</v>
      </c>
      <c r="AE10" s="51">
        <f>_xlfn.IFNA(VLOOKUP(CONCATENATE($AE$5,$B10,$C10),'ESP2'!$A$6:$O$129,14,FALSE),0)</f>
        <v>0</v>
      </c>
      <c r="AF10" s="51">
        <f>_xlfn.IFNA(VLOOKUP(CONCATENATE($AF$5,$B10,$C10),'BUN2'!$A$6:$N$134,14,FALSE),0)</f>
        <v>0</v>
      </c>
      <c r="AG10" s="51">
        <f>_xlfn.IFNA(VLOOKUP(CONCATENATE($AG$5,$B10,$C10),SC!$A$6:$N$135,14,FALSE),0)</f>
        <v>0</v>
      </c>
      <c r="AH10" s="51">
        <f>_xlfn.IFNA(VLOOKUP(CONCATENATE($AH$5,$B10,$C10),'OG3'!$A$6:$N$131,14,FALSE),0)</f>
        <v>0</v>
      </c>
      <c r="AI10" s="51">
        <f>_xlfn.IFNA(VLOOKUP(CONCATENATE($AI$5,$B10,$C10),'MR2'!$A$6:$N$131,14,FALSE),0)</f>
        <v>0</v>
      </c>
      <c r="AJ10" s="51">
        <f>_xlfn.IFNA(VLOOKUP(CONCATENATE($AJ$5,$B10,$C10),'BUS3'!$A$6:$N$135,14,FALSE),0)</f>
        <v>0</v>
      </c>
      <c r="AK10" s="51">
        <f>_xlfn.IFNA(VLOOKUP(CONCATENATE($AK$5,$B10,$C10),'ESP4'!$A$6:$N$135,14,FALSE),0)</f>
        <v>0</v>
      </c>
      <c r="AL10" s="668">
        <f>_xlfn.IFNA(VLOOKUP(CONCATENATE($AL$5,$B10,$C10),FEST!$A$6:$N$133,14,FALSE),0)</f>
        <v>0</v>
      </c>
      <c r="AM10" s="51">
        <f>_xlfn.IFNA(VLOOKUP(CONCATENATE($AM$5,$B10,$C10),'MR3'!$A$6:$N$133,14,FALSE),0)</f>
        <v>0</v>
      </c>
      <c r="AN10" s="51">
        <f>_xlfn.IFNA(VLOOKUP(CONCATENATE($AN$5,$B10,$C10),'BUS4'!$A$6:$N$133,14,FALSE),0)</f>
        <v>0</v>
      </c>
      <c r="AO10" s="51">
        <f>_xlfn.IFNA(VLOOKUP(CONCATENATE($AO$5,$B10,$C10),'MR3'!$A$6:$N$77,14,FALSE),0)</f>
        <v>0</v>
      </c>
      <c r="AP10" s="51">
        <f>_xlfn.IFNA(VLOOKUP(CONCATENATE($AP$5,$B10,$C10),'BUS4'!$A$6:$N$250,14,FALSE),0)</f>
        <v>0</v>
      </c>
      <c r="AQ10" s="51"/>
      <c r="AR10" s="51"/>
      <c r="AS10" s="51"/>
      <c r="AT10" s="51"/>
      <c r="AU10" s="51"/>
      <c r="AV10" s="431"/>
      <c r="AW10" s="45"/>
    </row>
    <row r="11" spans="1:49" s="3" customFormat="1" x14ac:dyDescent="0.25">
      <c r="A11" s="856"/>
      <c r="B11" s="133" t="s">
        <v>379</v>
      </c>
      <c r="C11" s="134" t="s">
        <v>380</v>
      </c>
      <c r="D11" s="134"/>
      <c r="E11" s="134" t="s">
        <v>203</v>
      </c>
      <c r="F11" s="52">
        <v>45373</v>
      </c>
      <c r="G11" s="53">
        <v>11</v>
      </c>
      <c r="H11" s="49">
        <f t="shared" si="0"/>
        <v>0</v>
      </c>
      <c r="I11" s="50">
        <f t="shared" si="1"/>
        <v>0</v>
      </c>
      <c r="J11" s="53">
        <f t="shared" si="2"/>
        <v>6</v>
      </c>
      <c r="K11" s="51">
        <f>_xlfn.IFNA(VLOOKUP(CONCATENATE($K$5,$B11,$C11),'ESP1'!$A$6:$N$135,14,FALSE),0)</f>
        <v>0</v>
      </c>
      <c r="L11" s="51">
        <f>_xlfn.IFNA(VLOOKUP(CONCATENATE($L$5,$B11,$C11),'CAP1'!$A$6:$N$107,14,FALSE),0)</f>
        <v>0</v>
      </c>
      <c r="M11" s="51">
        <f>_xlfn.IFNA(VLOOKUP(CONCATENATE($M$5,$B11,$C11),WEST!$A$6:$N$107,14,FALSE),0)</f>
        <v>0</v>
      </c>
      <c r="N11" s="51">
        <f>_xlfn.IFNA(VLOOKUP(CONCATENATE($N$5,$B11,$C11),MUR!$A$6:$N$107,14,FALSE),0)</f>
        <v>0</v>
      </c>
      <c r="O11" s="51">
        <f>_xlfn.IFNA(VLOOKUP(CONCATENATE($O$5,$B11,$C11),'SER1'!$A$6:$N$131,14,FALSE),0)</f>
        <v>0</v>
      </c>
      <c r="P11" s="51">
        <f>_xlfn.IFNA(VLOOKUP(CONCATENATE($P$5,$B11,$C11),'BUS1'!$A$6:$N$110,14,FALSE),0)</f>
        <v>0</v>
      </c>
      <c r="Q11" s="51">
        <f>_xlfn.IFNA(VLOOKUP(CONCATENATE($Q$5,$B11,$C11),'OG1'!$A$6:$N$135,14,FALSE),0)</f>
        <v>0</v>
      </c>
      <c r="R11" s="51">
        <f>_xlfn.IFNA(VLOOKUP(CONCATENATE($RR$5,$B11,$C11),'DRY1'!$A$6:$N$133,14,FALSE),0)</f>
        <v>0</v>
      </c>
      <c r="S11" s="51">
        <f>_xlfn.IFNA(VLOOKUP(CONCATENATE($S$5,$B11,$C11),DARD!G12,FALSE),0)</f>
        <v>0</v>
      </c>
      <c r="T11" s="51">
        <f>_xlfn.IFNA(VLOOKUP(CONCATENATE($T$5,$B11,$C11),'HO1'!$A$6:$N$56,14,FALSE),0)</f>
        <v>0</v>
      </c>
      <c r="U11" s="51">
        <f>_xlfn.IFNA(VLOOKUP(CONCATENATE($U$5,$B11,$C11),VIR!$A$6:$N$135,14,FALSE),0)</f>
        <v>0</v>
      </c>
      <c r="V11" s="51">
        <f>_xlfn.IFNA(VLOOKUP(CONCATENATE($UW$5,$B11,$C11),'BUS2'!$A$8:$N$135,14,FALSE),0)</f>
        <v>0</v>
      </c>
      <c r="W11" s="51">
        <f>_xlfn.IFNA(VLOOKUP(CONCATENATE($W$5,$B11,$C11),BEV!$A$8:$N$135,14,FALSE),0)</f>
        <v>0</v>
      </c>
      <c r="X11" s="51">
        <f>_xlfn.IFNA(VLOOKUP(CONCATENATE($X$5,$B11,$C11),'OG2'!$A$6:$N$169,14,FALSE),0)</f>
        <v>0</v>
      </c>
      <c r="Y11" s="51">
        <f>_xlfn.IFNA(VLOOKUP(CONCATENATE($Y$5,$B11,$C11),'SER2'!$A$6:$N$133,14,FALSE),0)</f>
        <v>0</v>
      </c>
      <c r="Z11" s="51">
        <f>_xlfn.IFNA(VLOOKUP(CONCATENATE($Z$5,$B11,$C11),'DRY2'!$A$6:$N$133,14,FALSE),0)</f>
        <v>0</v>
      </c>
      <c r="AA11" s="51">
        <f>_xlfn.IFNA(VLOOKUP(CONCATENATE($AA$5,$B11,$C11),'BUN1'!$A$6:$N$124,14,FALSE),0)</f>
        <v>0</v>
      </c>
      <c r="AB11" s="51">
        <f>_xlfn.IFNA(VLOOKUP(CONCATENATE($AB$5,$B11,$C11),BAL!$A$6:$N$124,14,FALSE),0)</f>
        <v>0</v>
      </c>
      <c r="AC11" s="51">
        <f>_xlfn.IFNA(VLOOKUP(CONCATENATE($AC$5,$B11,$C11),'MR1'!$A$6:$N$135,14,FALSE),0)</f>
        <v>0</v>
      </c>
      <c r="AD11" s="51">
        <f>_xlfn.IFNA(VLOOKUP(CONCATENATE($AD$5,$B11,$C11),'CAP2'!$A$6:$O$129,14,FALSE),0)</f>
        <v>0</v>
      </c>
      <c r="AE11" s="51">
        <f>_xlfn.IFNA(VLOOKUP(CONCATENATE($AE$5,$B11,$C11),'ESP2'!$A$6:$O$129,14,FALSE),0)</f>
        <v>0</v>
      </c>
      <c r="AF11" s="51">
        <f>_xlfn.IFNA(VLOOKUP(CONCATENATE($AF$5,$B11,$C11),'BUN2'!$A$6:$N$134,14,FALSE),0)</f>
        <v>0</v>
      </c>
      <c r="AG11" s="51">
        <f>_xlfn.IFNA(VLOOKUP(CONCATENATE($AG$5,$B11,$C11),SC!$A$6:$N$135,14,FALSE),0)</f>
        <v>0</v>
      </c>
      <c r="AH11" s="51">
        <f>_xlfn.IFNA(VLOOKUP(CONCATENATE($AH$5,$B11,$C11),'OG3'!$A$6:$N$131,14,FALSE),0)</f>
        <v>0</v>
      </c>
      <c r="AI11" s="51">
        <f>_xlfn.IFNA(VLOOKUP(CONCATENATE($AI$5,$B11,$C11),'MR2'!$A$6:$N$131,14,FALSE),0)</f>
        <v>0</v>
      </c>
      <c r="AJ11" s="51">
        <f>_xlfn.IFNA(VLOOKUP(CONCATENATE($AJ$5,$B11,$C11),'BUS3'!$A$6:$N$135,14,FALSE),0)</f>
        <v>0</v>
      </c>
      <c r="AK11" s="51">
        <f>_xlfn.IFNA(VLOOKUP(CONCATENATE($AK$5,$B11,$C11),'ESP4'!$A$6:$N$135,14,FALSE),0)</f>
        <v>0</v>
      </c>
      <c r="AL11" s="668">
        <f>_xlfn.IFNA(VLOOKUP(CONCATENATE($AL$5,$B11,$C11),FEST!$A$6:$N$133,14,FALSE),0)</f>
        <v>0</v>
      </c>
      <c r="AM11" s="51">
        <f>_xlfn.IFNA(VLOOKUP(CONCATENATE($AM$5,$B11,$C11),'MR3'!$A$6:$N$133,14,FALSE),0)</f>
        <v>0</v>
      </c>
      <c r="AN11" s="51">
        <f>_xlfn.IFNA(VLOOKUP(CONCATENATE($AN$5,$B11,$C11),'BUS4'!$A$6:$N$133,14,FALSE),0)</f>
        <v>0</v>
      </c>
      <c r="AO11" s="51">
        <f>_xlfn.IFNA(VLOOKUP(CONCATENATE($AO$5,$B11,$C11),'MR3'!$A$6:$N$77,14,FALSE),0)</f>
        <v>0</v>
      </c>
      <c r="AP11" s="51">
        <f>_xlfn.IFNA(VLOOKUP(CONCATENATE($AP$5,$B11,$C11),'BUS4'!$A$6:$N$250,14,FALSE),0)</f>
        <v>0</v>
      </c>
      <c r="AQ11" s="51"/>
      <c r="AR11" s="51"/>
      <c r="AS11" s="51"/>
      <c r="AT11" s="51"/>
      <c r="AU11" s="51"/>
      <c r="AV11" s="431"/>
      <c r="AW11" s="45"/>
    </row>
    <row r="12" spans="1:49" s="3" customFormat="1" x14ac:dyDescent="0.25">
      <c r="A12" s="856"/>
      <c r="B12" s="133" t="s">
        <v>386</v>
      </c>
      <c r="C12" s="134" t="s">
        <v>387</v>
      </c>
      <c r="D12" s="134"/>
      <c r="E12" s="134" t="s">
        <v>204</v>
      </c>
      <c r="F12" s="52">
        <v>45399</v>
      </c>
      <c r="G12" s="53">
        <v>11</v>
      </c>
      <c r="H12" s="49">
        <f t="shared" si="0"/>
        <v>0</v>
      </c>
      <c r="I12" s="50">
        <f t="shared" si="1"/>
        <v>0</v>
      </c>
      <c r="J12" s="53">
        <f t="shared" si="2"/>
        <v>6</v>
      </c>
      <c r="K12" s="51">
        <f>_xlfn.IFNA(VLOOKUP(CONCATENATE($K$5,$B12,$C12),'ESP1'!$A$6:$N$135,14,FALSE),0)</f>
        <v>0</v>
      </c>
      <c r="L12" s="51">
        <f>_xlfn.IFNA(VLOOKUP(CONCATENATE($L$5,$B12,$C12),'CAP1'!$A$6:$N$107,14,FALSE),0)</f>
        <v>0</v>
      </c>
      <c r="M12" s="51">
        <f>_xlfn.IFNA(VLOOKUP(CONCATENATE($M$5,$B12,$C12),WEST!$A$6:$N$107,14,FALSE),0)</f>
        <v>0</v>
      </c>
      <c r="N12" s="51">
        <f>_xlfn.IFNA(VLOOKUP(CONCATENATE($N$5,$B12,$C12),MUR!$A$6:$N$107,14,FALSE),0)</f>
        <v>0</v>
      </c>
      <c r="O12" s="51">
        <f>_xlfn.IFNA(VLOOKUP(CONCATENATE($O$5,$B12,$C12),'SER1'!$A$6:$N$131,14,FALSE),0)</f>
        <v>0</v>
      </c>
      <c r="P12" s="51">
        <f>_xlfn.IFNA(VLOOKUP(CONCATENATE($P$5,$B12,$C12),'BUS1'!$A$6:$N$110,14,FALSE),0)</f>
        <v>0</v>
      </c>
      <c r="Q12" s="51">
        <f>_xlfn.IFNA(VLOOKUP(CONCATENATE($Q$5,$B12,$C12),'OG1'!$A$6:$N$135,14,FALSE),0)</f>
        <v>0</v>
      </c>
      <c r="R12" s="51">
        <f>_xlfn.IFNA(VLOOKUP(CONCATENATE($RR$5,$B12,$C12),'DRY1'!$A$6:$N$133,14,FALSE),0)</f>
        <v>0</v>
      </c>
      <c r="S12" s="51">
        <f>_xlfn.IFNA(VLOOKUP(CONCATENATE($S$5,$B12,$C12),DARD!G13,FALSE),0)</f>
        <v>0</v>
      </c>
      <c r="T12" s="51">
        <f>_xlfn.IFNA(VLOOKUP(CONCATENATE($T$5,$B12,$C12),'HO1'!$A$6:$N$56,14,FALSE),0)</f>
        <v>0</v>
      </c>
      <c r="U12" s="51">
        <f>_xlfn.IFNA(VLOOKUP(CONCATENATE($U$5,$B12,$C12),VIR!$A$6:$N$135,14,FALSE),0)</f>
        <v>0</v>
      </c>
      <c r="V12" s="51">
        <f>_xlfn.IFNA(VLOOKUP(CONCATENATE($UW$5,$B12,$C12),'BUS2'!$A$8:$N$135,14,FALSE),0)</f>
        <v>0</v>
      </c>
      <c r="W12" s="51">
        <f>_xlfn.IFNA(VLOOKUP(CONCATENATE($W$5,$B12,$C12),BEV!$A$8:$N$135,14,FALSE),0)</f>
        <v>0</v>
      </c>
      <c r="X12" s="51">
        <f>_xlfn.IFNA(VLOOKUP(CONCATENATE($X$5,$B12,$C12),'OG2'!$A$6:$N$169,14,FALSE),0)</f>
        <v>0</v>
      </c>
      <c r="Y12" s="51">
        <f>_xlfn.IFNA(VLOOKUP(CONCATENATE($Y$5,$B12,$C12),'SER2'!$A$6:$N$133,14,FALSE),0)</f>
        <v>0</v>
      </c>
      <c r="Z12" s="51">
        <f>_xlfn.IFNA(VLOOKUP(CONCATENATE($Z$5,$B12,$C12),'DRY2'!$A$6:$N$133,14,FALSE),0)</f>
        <v>0</v>
      </c>
      <c r="AA12" s="51">
        <f>_xlfn.IFNA(VLOOKUP(CONCATENATE($AA$5,$B12,$C12),'BUN1'!$A$6:$N$124,14,FALSE),0)</f>
        <v>0</v>
      </c>
      <c r="AB12" s="51">
        <f>_xlfn.IFNA(VLOOKUP(CONCATENATE($AB$5,$B12,$C12),BAL!$A$6:$N$124,14,FALSE),0)</f>
        <v>0</v>
      </c>
      <c r="AC12" s="51">
        <f>_xlfn.IFNA(VLOOKUP(CONCATENATE($AC$5,$B12,$C12),'MR1'!$A$6:$N$135,14,FALSE),0)</f>
        <v>0</v>
      </c>
      <c r="AD12" s="51">
        <f>_xlfn.IFNA(VLOOKUP(CONCATENATE($AD$5,$B12,$C12),'CAP2'!$A$6:$O$129,14,FALSE),0)</f>
        <v>0</v>
      </c>
      <c r="AE12" s="51">
        <f>_xlfn.IFNA(VLOOKUP(CONCATENATE($AE$5,$B12,$C12),'ESP2'!$A$6:$O$129,14,FALSE),0)</f>
        <v>0</v>
      </c>
      <c r="AF12" s="51">
        <f>_xlfn.IFNA(VLOOKUP(CONCATENATE($AF$5,$B12,$C12),'BUN2'!$A$6:$N$134,14,FALSE),0)</f>
        <v>0</v>
      </c>
      <c r="AG12" s="51">
        <f>_xlfn.IFNA(VLOOKUP(CONCATENATE($AG$5,$B12,$C12),SC!$A$6:$N$135,14,FALSE),0)</f>
        <v>0</v>
      </c>
      <c r="AH12" s="51">
        <f>_xlfn.IFNA(VLOOKUP(CONCATENATE($AH$5,$B12,$C12),'OG3'!$A$6:$N$131,14,FALSE),0)</f>
        <v>0</v>
      </c>
      <c r="AI12" s="51">
        <f>_xlfn.IFNA(VLOOKUP(CONCATENATE($AI$5,$B12,$C12),'MR2'!$A$6:$N$131,14,FALSE),0)</f>
        <v>0</v>
      </c>
      <c r="AJ12" s="51">
        <f>_xlfn.IFNA(VLOOKUP(CONCATENATE($AJ$5,$B12,$C12),'BUS3'!$A$6:$N$135,14,FALSE),0)</f>
        <v>0</v>
      </c>
      <c r="AK12" s="51">
        <f>_xlfn.IFNA(VLOOKUP(CONCATENATE($AK$5,$B12,$C12),'ESP4'!$A$6:$N$135,14,FALSE),0)</f>
        <v>0</v>
      </c>
      <c r="AL12" s="668">
        <f>_xlfn.IFNA(VLOOKUP(CONCATENATE($AL$5,$B12,$C12),FEST!$A$6:$N$133,14,FALSE),0)</f>
        <v>0</v>
      </c>
      <c r="AM12" s="51">
        <f>_xlfn.IFNA(VLOOKUP(CONCATENATE($AM$5,$B12,$C12),'MR3'!$A$6:$N$133,14,FALSE),0)</f>
        <v>0</v>
      </c>
      <c r="AN12" s="51">
        <f>_xlfn.IFNA(VLOOKUP(CONCATENATE($AN$5,$B12,$C12),'BUS4'!$A$6:$N$133,14,FALSE),0)</f>
        <v>0</v>
      </c>
      <c r="AO12" s="51">
        <f>_xlfn.IFNA(VLOOKUP(CONCATENATE($AO$5,$B12,$C12),'MR3'!$A$6:$N$77,14,FALSE),0)</f>
        <v>0</v>
      </c>
      <c r="AP12" s="51">
        <f>_xlfn.IFNA(VLOOKUP(CONCATENATE($AP$5,$B12,$C12),'BUS4'!$A$6:$N$250,14,FALSE),0)</f>
        <v>0</v>
      </c>
      <c r="AQ12" s="51"/>
      <c r="AR12" s="51"/>
      <c r="AS12" s="51"/>
      <c r="AT12" s="51"/>
      <c r="AU12" s="51"/>
      <c r="AV12" s="431"/>
      <c r="AW12" s="45"/>
    </row>
    <row r="13" spans="1:49" x14ac:dyDescent="0.25">
      <c r="A13" s="856"/>
      <c r="B13" s="133" t="s">
        <v>390</v>
      </c>
      <c r="C13" s="134" t="s">
        <v>381</v>
      </c>
      <c r="D13" s="134"/>
      <c r="E13" s="134" t="s">
        <v>370</v>
      </c>
      <c r="F13" s="52">
        <v>45400</v>
      </c>
      <c r="G13" s="53">
        <v>11</v>
      </c>
      <c r="H13" s="49">
        <f t="shared" si="0"/>
        <v>0</v>
      </c>
      <c r="I13" s="50">
        <f t="shared" si="1"/>
        <v>0</v>
      </c>
      <c r="J13" s="53">
        <f t="shared" si="2"/>
        <v>6</v>
      </c>
      <c r="K13" s="51">
        <f>_xlfn.IFNA(VLOOKUP(CONCATENATE($K$5,$B13,$C13),'ESP1'!$A$6:$N$135,14,FALSE),0)</f>
        <v>0</v>
      </c>
      <c r="L13" s="51">
        <f>_xlfn.IFNA(VLOOKUP(CONCATENATE($L$5,$B13,$C13),'CAP1'!$A$6:$N$107,14,FALSE),0)</f>
        <v>0</v>
      </c>
      <c r="M13" s="51">
        <f>_xlfn.IFNA(VLOOKUP(CONCATENATE($M$5,$B13,$C13),WEST!$A$6:$N$107,14,FALSE),0)</f>
        <v>0</v>
      </c>
      <c r="N13" s="51">
        <f>_xlfn.IFNA(VLOOKUP(CONCATENATE($N$5,$B13,$C13),MUR!$A$6:$N$107,14,FALSE),0)</f>
        <v>0</v>
      </c>
      <c r="O13" s="51">
        <f>_xlfn.IFNA(VLOOKUP(CONCATENATE($O$5,$B13,$C13),'SER1'!$A$6:$N$131,14,FALSE),0)</f>
        <v>0</v>
      </c>
      <c r="P13" s="51">
        <f>_xlfn.IFNA(VLOOKUP(CONCATENATE($P$5,$B13,$C13),'BUS1'!$A$6:$N$110,14,FALSE),0)</f>
        <v>0</v>
      </c>
      <c r="Q13" s="51">
        <f>_xlfn.IFNA(VLOOKUP(CONCATENATE($Q$5,$B13,$C13),'OG1'!$A$6:$N$135,14,FALSE),0)</f>
        <v>0</v>
      </c>
      <c r="R13" s="51">
        <f>_xlfn.IFNA(VLOOKUP(CONCATENATE($RR$5,$B13,$C13),'DRY1'!$A$6:$N$133,14,FALSE),0)</f>
        <v>0</v>
      </c>
      <c r="S13" s="51">
        <f>_xlfn.IFNA(VLOOKUP(CONCATENATE($S$5,$B13,$C13),DARD!G14,FALSE),0)</f>
        <v>0</v>
      </c>
      <c r="T13" s="51">
        <f>_xlfn.IFNA(VLOOKUP(CONCATENATE($T$5,$B13,$C13),'HO1'!$A$6:$N$56,14,FALSE),0)</f>
        <v>0</v>
      </c>
      <c r="U13" s="51">
        <f>_xlfn.IFNA(VLOOKUP(CONCATENATE($U$5,$B13,$C13),VIR!$A$6:$N$135,14,FALSE),0)</f>
        <v>0</v>
      </c>
      <c r="V13" s="51">
        <f>_xlfn.IFNA(VLOOKUP(CONCATENATE($UW$5,$B13,$C13),'BUS2'!$A$8:$N$135,14,FALSE),0)</f>
        <v>0</v>
      </c>
      <c r="W13" s="51">
        <f>_xlfn.IFNA(VLOOKUP(CONCATENATE($W$5,$B13,$C13),BEV!$A$8:$N$135,14,FALSE),0)</f>
        <v>0</v>
      </c>
      <c r="X13" s="51">
        <f>_xlfn.IFNA(VLOOKUP(CONCATENATE($X$5,$B13,$C13),'OG2'!$A$6:$N$169,14,FALSE),0)</f>
        <v>0</v>
      </c>
      <c r="Y13" s="51">
        <f>_xlfn.IFNA(VLOOKUP(CONCATENATE($Y$5,$B13,$C13),'SER2'!$A$6:$N$133,14,FALSE),0)</f>
        <v>0</v>
      </c>
      <c r="Z13" s="51">
        <f>_xlfn.IFNA(VLOOKUP(CONCATENATE($Z$5,$B13,$C13),'DRY2'!$A$6:$N$133,14,FALSE),0)</f>
        <v>0</v>
      </c>
      <c r="AA13" s="51">
        <f>_xlfn.IFNA(VLOOKUP(CONCATENATE($AA$5,$B13,$C13),'BUN1'!$A$6:$N$124,14,FALSE),0)</f>
        <v>0</v>
      </c>
      <c r="AB13" s="51">
        <f>_xlfn.IFNA(VLOOKUP(CONCATENATE($AB$5,$B13,$C13),BAL!$A$6:$N$124,14,FALSE),0)</f>
        <v>0</v>
      </c>
      <c r="AC13" s="51">
        <f>_xlfn.IFNA(VLOOKUP(CONCATENATE($AC$5,$B13,$C13),'MR1'!$A$6:$N$135,14,FALSE),0)</f>
        <v>0</v>
      </c>
      <c r="AD13" s="51">
        <f>_xlfn.IFNA(VLOOKUP(CONCATENATE($AD$5,$B13,$C13),'CAP2'!$A$6:$O$129,14,FALSE),0)</f>
        <v>0</v>
      </c>
      <c r="AE13" s="51">
        <f>_xlfn.IFNA(VLOOKUP(CONCATENATE($AE$5,$B13,$C13),'ESP2'!$A$6:$O$129,14,FALSE),0)</f>
        <v>0</v>
      </c>
      <c r="AF13" s="51">
        <f>_xlfn.IFNA(VLOOKUP(CONCATENATE($AF$5,$B13,$C13),'BUN2'!$A$6:$N$134,14,FALSE),0)</f>
        <v>0</v>
      </c>
      <c r="AG13" s="51">
        <f>_xlfn.IFNA(VLOOKUP(CONCATENATE($AG$5,$B13,$C13),SC!$A$6:$N$135,14,FALSE),0)</f>
        <v>0</v>
      </c>
      <c r="AH13" s="51">
        <f>_xlfn.IFNA(VLOOKUP(CONCATENATE($AH$5,$B13,$C13),'OG3'!$A$6:$N$131,14,FALSE),0)</f>
        <v>0</v>
      </c>
      <c r="AI13" s="51">
        <f>_xlfn.IFNA(VLOOKUP(CONCATENATE($AI$5,$B13,$C13),'MR2'!$A$6:$N$131,14,FALSE),0)</f>
        <v>0</v>
      </c>
      <c r="AJ13" s="51">
        <f>_xlfn.IFNA(VLOOKUP(CONCATENATE($AJ$5,$B13,$C13),'BUS3'!$A$6:$N$135,14,FALSE),0)</f>
        <v>0</v>
      </c>
      <c r="AK13" s="51">
        <f>_xlfn.IFNA(VLOOKUP(CONCATENATE($AK$5,$B13,$C13),'ESP4'!$A$6:$N$135,14,FALSE),0)</f>
        <v>0</v>
      </c>
      <c r="AL13" s="668">
        <f>_xlfn.IFNA(VLOOKUP(CONCATENATE($AL$5,$B13,$C13),FEST!$A$6:$N$133,14,FALSE),0)</f>
        <v>0</v>
      </c>
      <c r="AM13" s="51">
        <f>_xlfn.IFNA(VLOOKUP(CONCATENATE($AM$5,$B13,$C13),'MR3'!$A$6:$N$133,14,FALSE),0)</f>
        <v>0</v>
      </c>
      <c r="AN13" s="51">
        <f>_xlfn.IFNA(VLOOKUP(CONCATENATE($AN$5,$B13,$C13),'BUS4'!$A$6:$N$133,14,FALSE),0)</f>
        <v>0</v>
      </c>
      <c r="AO13" s="51">
        <f>_xlfn.IFNA(VLOOKUP(CONCATENATE($AO$5,$B13,$C13),'MR3'!$A$6:$N$77,14,FALSE),0)</f>
        <v>0</v>
      </c>
      <c r="AP13" s="51">
        <f>_xlfn.IFNA(VLOOKUP(CONCATENATE($AP$5,$B13,$C13),'BUS4'!$A$6:$N$250,14,FALSE),0)</f>
        <v>0</v>
      </c>
      <c r="AQ13" s="51"/>
      <c r="AR13" s="51"/>
      <c r="AS13" s="51"/>
      <c r="AT13" s="51"/>
      <c r="AU13" s="51"/>
      <c r="AV13" s="431"/>
      <c r="AW13" s="45"/>
    </row>
    <row r="14" spans="1:49" x14ac:dyDescent="0.25">
      <c r="A14" s="856"/>
      <c r="B14" s="133" t="s">
        <v>391</v>
      </c>
      <c r="C14" s="134" t="s">
        <v>382</v>
      </c>
      <c r="D14" s="134"/>
      <c r="E14" s="134" t="s">
        <v>203</v>
      </c>
      <c r="F14" s="52">
        <v>45402</v>
      </c>
      <c r="G14" s="53">
        <v>11</v>
      </c>
      <c r="H14" s="49">
        <f t="shared" si="0"/>
        <v>0</v>
      </c>
      <c r="I14" s="50">
        <f t="shared" si="1"/>
        <v>0</v>
      </c>
      <c r="J14" s="53">
        <f t="shared" si="2"/>
        <v>6</v>
      </c>
      <c r="K14" s="51">
        <f>_xlfn.IFNA(VLOOKUP(CONCATENATE($K$5,$B14,$C14),'ESP1'!$A$6:$N$135,14,FALSE),0)</f>
        <v>0</v>
      </c>
      <c r="L14" s="51">
        <f>_xlfn.IFNA(VLOOKUP(CONCATENATE($L$5,$B14,$C14),'CAP1'!$A$6:$N$107,14,FALSE),0)</f>
        <v>0</v>
      </c>
      <c r="M14" s="51">
        <f>_xlfn.IFNA(VLOOKUP(CONCATENATE($M$5,$B14,$C14),WEST!$A$6:$N$107,14,FALSE),0)</f>
        <v>0</v>
      </c>
      <c r="N14" s="51">
        <f>_xlfn.IFNA(VLOOKUP(CONCATENATE($N$5,$B14,$C14),MUR!$A$6:$N$107,14,FALSE),0)</f>
        <v>0</v>
      </c>
      <c r="O14" s="51">
        <f>_xlfn.IFNA(VLOOKUP(CONCATENATE($O$5,$B14,$C14),'SER1'!$A$6:$N$131,14,FALSE),0)</f>
        <v>0</v>
      </c>
      <c r="P14" s="51">
        <f>_xlfn.IFNA(VLOOKUP(CONCATENATE($P$5,$B14,$C14),'BUS1'!$A$6:$N$110,14,FALSE),0)</f>
        <v>0</v>
      </c>
      <c r="Q14" s="51">
        <f>_xlfn.IFNA(VLOOKUP(CONCATENATE($Q$5,$B14,$C14),'OG1'!$A$6:$N$135,14,FALSE),0)</f>
        <v>0</v>
      </c>
      <c r="R14" s="51">
        <f>_xlfn.IFNA(VLOOKUP(CONCATENATE($RR$5,$B14,$C14),'DRY1'!$A$6:$N$133,14,FALSE),0)</f>
        <v>0</v>
      </c>
      <c r="S14" s="51">
        <f>_xlfn.IFNA(VLOOKUP(CONCATENATE($S$5,$B14,$C14),DARD!G15,FALSE),0)</f>
        <v>0</v>
      </c>
      <c r="T14" s="51">
        <f>_xlfn.IFNA(VLOOKUP(CONCATENATE($T$5,$B14,$C14),'HO1'!$A$6:$N$56,14,FALSE),0)</f>
        <v>0</v>
      </c>
      <c r="U14" s="51">
        <f>_xlfn.IFNA(VLOOKUP(CONCATENATE($U$5,$B14,$C14),VIR!$A$6:$N$135,14,FALSE),0)</f>
        <v>0</v>
      </c>
      <c r="V14" s="51">
        <f>_xlfn.IFNA(VLOOKUP(CONCATENATE($UW$5,$B14,$C14),'BUS2'!$A$8:$N$135,14,FALSE),0)</f>
        <v>0</v>
      </c>
      <c r="W14" s="51">
        <f>_xlfn.IFNA(VLOOKUP(CONCATENATE($W$5,$B14,$C14),BEV!$A$8:$N$135,14,FALSE),0)</f>
        <v>0</v>
      </c>
      <c r="X14" s="51">
        <f>_xlfn.IFNA(VLOOKUP(CONCATENATE($X$5,$B14,$C14),'OG2'!$A$6:$N$169,14,FALSE),0)</f>
        <v>0</v>
      </c>
      <c r="Y14" s="51">
        <f>_xlfn.IFNA(VLOOKUP(CONCATENATE($Y$5,$B14,$C14),'SER2'!$A$6:$N$133,14,FALSE),0)</f>
        <v>0</v>
      </c>
      <c r="Z14" s="51">
        <f>_xlfn.IFNA(VLOOKUP(CONCATENATE($Z$5,$B14,$C14),'DRY2'!$A$6:$N$133,14,FALSE),0)</f>
        <v>0</v>
      </c>
      <c r="AA14" s="51">
        <f>_xlfn.IFNA(VLOOKUP(CONCATENATE($AA$5,$B14,$C14),'BUN1'!$A$6:$N$124,14,FALSE),0)</f>
        <v>0</v>
      </c>
      <c r="AB14" s="51">
        <f>_xlfn.IFNA(VLOOKUP(CONCATENATE($AB$5,$B14,$C14),BAL!$A$6:$N$124,14,FALSE),0)</f>
        <v>0</v>
      </c>
      <c r="AC14" s="51">
        <f>_xlfn.IFNA(VLOOKUP(CONCATENATE($AC$5,$B14,$C14),'MR1'!$A$6:$N$135,14,FALSE),0)</f>
        <v>0</v>
      </c>
      <c r="AD14" s="51">
        <f>_xlfn.IFNA(VLOOKUP(CONCATENATE($AD$5,$B14,$C14),'CAP2'!$A$6:$O$129,14,FALSE),0)</f>
        <v>0</v>
      </c>
      <c r="AE14" s="51">
        <f>_xlfn.IFNA(VLOOKUP(CONCATENATE($AE$5,$B14,$C14),'ESP2'!$A$6:$O$129,14,FALSE),0)</f>
        <v>0</v>
      </c>
      <c r="AF14" s="51">
        <f>_xlfn.IFNA(VLOOKUP(CONCATENATE($AF$5,$B14,$C14),'BUN2'!$A$6:$N$134,14,FALSE),0)</f>
        <v>0</v>
      </c>
      <c r="AG14" s="51">
        <f>_xlfn.IFNA(VLOOKUP(CONCATENATE($AG$5,$B14,$C14),SC!$A$6:$N$135,14,FALSE),0)</f>
        <v>0</v>
      </c>
      <c r="AH14" s="51">
        <f>_xlfn.IFNA(VLOOKUP(CONCATENATE($AH$5,$B14,$C14),'OG3'!$A$6:$N$131,14,FALSE),0)</f>
        <v>0</v>
      </c>
      <c r="AI14" s="51">
        <f>_xlfn.IFNA(VLOOKUP(CONCATENATE($AI$5,$B14,$C14),'MR2'!$A$6:$N$131,14,FALSE),0)</f>
        <v>0</v>
      </c>
      <c r="AJ14" s="51">
        <f>_xlfn.IFNA(VLOOKUP(CONCATENATE($AJ$5,$B14,$C14),'BUS3'!$A$6:$N$135,14,FALSE),0)</f>
        <v>0</v>
      </c>
      <c r="AK14" s="51">
        <f>_xlfn.IFNA(VLOOKUP(CONCATENATE($AK$5,$B14,$C14),'ESP4'!$A$6:$N$135,14,FALSE),0)</f>
        <v>0</v>
      </c>
      <c r="AL14" s="668">
        <f>_xlfn.IFNA(VLOOKUP(CONCATENATE($AL$5,$B14,$C14),FEST!$A$6:$N$133,14,FALSE),0)</f>
        <v>0</v>
      </c>
      <c r="AM14" s="51">
        <f>_xlfn.IFNA(VLOOKUP(CONCATENATE($AM$5,$B14,$C14),'MR3'!$A$6:$N$133,14,FALSE),0)</f>
        <v>0</v>
      </c>
      <c r="AN14" s="51">
        <f>_xlfn.IFNA(VLOOKUP(CONCATENATE($AN$5,$B14,$C14),'BUS4'!$A$6:$N$133,14,FALSE),0)</f>
        <v>0</v>
      </c>
      <c r="AO14" s="51">
        <f>_xlfn.IFNA(VLOOKUP(CONCATENATE($AO$5,$B14,$C14),'MR3'!$A$6:$N$77,14,FALSE),0)</f>
        <v>0</v>
      </c>
      <c r="AP14" s="51">
        <f>_xlfn.IFNA(VLOOKUP(CONCATENATE($AP$5,$B14,$C14),'BUS4'!$A$6:$N$250,14,FALSE),0)</f>
        <v>0</v>
      </c>
      <c r="AQ14" s="51"/>
      <c r="AR14" s="51"/>
      <c r="AS14" s="51"/>
      <c r="AT14" s="51"/>
      <c r="AU14" s="51"/>
      <c r="AV14" s="431"/>
      <c r="AW14" s="45"/>
    </row>
    <row r="15" spans="1:49" x14ac:dyDescent="0.25">
      <c r="A15" s="856"/>
      <c r="B15" s="133" t="s">
        <v>383</v>
      </c>
      <c r="C15" s="134" t="s">
        <v>384</v>
      </c>
      <c r="D15" s="134"/>
      <c r="E15" s="134" t="s">
        <v>336</v>
      </c>
      <c r="F15" s="52">
        <v>45418</v>
      </c>
      <c r="G15" s="53">
        <v>9</v>
      </c>
      <c r="H15" s="49">
        <f t="shared" si="0"/>
        <v>0</v>
      </c>
      <c r="I15" s="50">
        <f t="shared" si="1"/>
        <v>0</v>
      </c>
      <c r="J15" s="53">
        <f t="shared" si="2"/>
        <v>6</v>
      </c>
      <c r="K15" s="51">
        <f>_xlfn.IFNA(VLOOKUP(CONCATENATE($K$5,$B15,$C15),'ESP1'!$A$6:$N$135,14,FALSE),0)</f>
        <v>0</v>
      </c>
      <c r="L15" s="51">
        <f>_xlfn.IFNA(VLOOKUP(CONCATENATE($L$5,$B15,$C15),'CAP1'!$A$6:$N$107,14,FALSE),0)</f>
        <v>0</v>
      </c>
      <c r="M15" s="51">
        <f>_xlfn.IFNA(VLOOKUP(CONCATENATE($M$5,$B15,$C15),WEST!$A$6:$N$107,14,FALSE),0)</f>
        <v>0</v>
      </c>
      <c r="N15" s="51">
        <f>_xlfn.IFNA(VLOOKUP(CONCATENATE($N$5,$B15,$C15),MUR!$A$6:$N$107,14,FALSE),0)</f>
        <v>0</v>
      </c>
      <c r="O15" s="51">
        <f>_xlfn.IFNA(VLOOKUP(CONCATENATE($O$5,$B15,$C15),'SER1'!$A$6:$N$131,14,FALSE),0)</f>
        <v>0</v>
      </c>
      <c r="P15" s="51">
        <f>_xlfn.IFNA(VLOOKUP(CONCATENATE($P$5,$B15,$C15),'BUS1'!$A$6:$N$110,14,FALSE),0)</f>
        <v>0</v>
      </c>
      <c r="Q15" s="51">
        <f>_xlfn.IFNA(VLOOKUP(CONCATENATE($Q$5,$B15,$C15),'OG1'!$A$6:$N$135,14,FALSE),0)</f>
        <v>0</v>
      </c>
      <c r="R15" s="51">
        <f>_xlfn.IFNA(VLOOKUP(CONCATENATE($RR$5,$B15,$C15),'DRY1'!$A$6:$N$133,14,FALSE),0)</f>
        <v>0</v>
      </c>
      <c r="S15" s="51">
        <f>_xlfn.IFNA(VLOOKUP(CONCATENATE($S$5,$B15,$C15),DARD!G16,FALSE),0)</f>
        <v>0</v>
      </c>
      <c r="T15" s="51">
        <f>_xlfn.IFNA(VLOOKUP(CONCATENATE($T$5,$B15,$C15),'HO1'!$A$6:$N$56,14,FALSE),0)</f>
        <v>0</v>
      </c>
      <c r="U15" s="51">
        <f>_xlfn.IFNA(VLOOKUP(CONCATENATE($U$5,$B15,$C15),VIR!$A$6:$N$135,14,FALSE),0)</f>
        <v>0</v>
      </c>
      <c r="V15" s="51">
        <f>_xlfn.IFNA(VLOOKUP(CONCATENATE($UW$5,$B15,$C15),'BUS2'!$A$8:$N$135,14,FALSE),0)</f>
        <v>0</v>
      </c>
      <c r="W15" s="51">
        <f>_xlfn.IFNA(VLOOKUP(CONCATENATE($W$5,$B15,$C15),BEV!$A$8:$N$135,14,FALSE),0)</f>
        <v>0</v>
      </c>
      <c r="X15" s="51">
        <f>_xlfn.IFNA(VLOOKUP(CONCATENATE($X$5,$B15,$C15),'OG2'!$A$6:$N$169,14,FALSE),0)</f>
        <v>0</v>
      </c>
      <c r="Y15" s="51">
        <f>_xlfn.IFNA(VLOOKUP(CONCATENATE($Y$5,$B15,$C15),'SER2'!$A$6:$N$133,14,FALSE),0)</f>
        <v>0</v>
      </c>
      <c r="Z15" s="51">
        <f>_xlfn.IFNA(VLOOKUP(CONCATENATE($Z$5,$B15,$C15),'DRY2'!$A$6:$N$133,14,FALSE),0)</f>
        <v>0</v>
      </c>
      <c r="AA15" s="51">
        <f>_xlfn.IFNA(VLOOKUP(CONCATENATE($AA$5,$B15,$C15),'BUN1'!$A$6:$N$124,14,FALSE),0)</f>
        <v>0</v>
      </c>
      <c r="AB15" s="51">
        <f>_xlfn.IFNA(VLOOKUP(CONCATENATE($AB$5,$B15,$C15),BAL!$A$6:$N$124,14,FALSE),0)</f>
        <v>0</v>
      </c>
      <c r="AC15" s="51">
        <f>_xlfn.IFNA(VLOOKUP(CONCATENATE($AC$5,$B15,$C15),'MR1'!$A$6:$N$135,14,FALSE),0)</f>
        <v>0</v>
      </c>
      <c r="AD15" s="51">
        <f>_xlfn.IFNA(VLOOKUP(CONCATENATE($AD$5,$B15,$C15),'CAP2'!$A$6:$O$129,14,FALSE),0)</f>
        <v>0</v>
      </c>
      <c r="AE15" s="51">
        <f>_xlfn.IFNA(VLOOKUP(CONCATENATE($AE$5,$B15,$C15),'ESP2'!$A$6:$O$129,14,FALSE),0)</f>
        <v>0</v>
      </c>
      <c r="AF15" s="51">
        <f>_xlfn.IFNA(VLOOKUP(CONCATENATE($AF$5,$B15,$C15),'BUN2'!$A$6:$N$134,14,FALSE),0)</f>
        <v>0</v>
      </c>
      <c r="AG15" s="51">
        <f>_xlfn.IFNA(VLOOKUP(CONCATENATE($AG$5,$B15,$C15),SC!$A$6:$N$135,14,FALSE),0)</f>
        <v>0</v>
      </c>
      <c r="AH15" s="51">
        <f>_xlfn.IFNA(VLOOKUP(CONCATENATE($AH$5,$B15,$C15),'OG3'!$A$6:$N$131,14,FALSE),0)</f>
        <v>0</v>
      </c>
      <c r="AI15" s="51">
        <f>_xlfn.IFNA(VLOOKUP(CONCATENATE($AI$5,$B15,$C15),'MR2'!$A$6:$N$131,14,FALSE),0)</f>
        <v>0</v>
      </c>
      <c r="AJ15" s="51">
        <f>_xlfn.IFNA(VLOOKUP(CONCATENATE($AJ$5,$B15,$C15),'BUS3'!$A$6:$N$135,14,FALSE),0)</f>
        <v>0</v>
      </c>
      <c r="AK15" s="51">
        <f>_xlfn.IFNA(VLOOKUP(CONCATENATE($AK$5,$B15,$C15),'ESP4'!$A$6:$N$135,14,FALSE),0)</f>
        <v>0</v>
      </c>
      <c r="AL15" s="668">
        <f>_xlfn.IFNA(VLOOKUP(CONCATENATE($AL$5,$B15,$C15),FEST!$A$6:$N$133,14,FALSE),0)</f>
        <v>0</v>
      </c>
      <c r="AM15" s="51">
        <f>_xlfn.IFNA(VLOOKUP(CONCATENATE($AM$5,$B15,$C15),'MR3'!$A$6:$N$133,14,FALSE),0)</f>
        <v>0</v>
      </c>
      <c r="AN15" s="51">
        <f>_xlfn.IFNA(VLOOKUP(CONCATENATE($AN$5,$B15,$C15),'BUS4'!$A$6:$N$133,14,FALSE),0)</f>
        <v>0</v>
      </c>
      <c r="AO15" s="51">
        <f>_xlfn.IFNA(VLOOKUP(CONCATENATE($AO$5,$B15,$C15),'MR3'!$A$6:$N$77,14,FALSE),0)</f>
        <v>0</v>
      </c>
      <c r="AP15" s="51">
        <f>_xlfn.IFNA(VLOOKUP(CONCATENATE($AP$5,$B15,$C15),'BUS4'!$A$6:$N$250,14,FALSE),0)</f>
        <v>0</v>
      </c>
      <c r="AQ15" s="51"/>
      <c r="AR15" s="51"/>
      <c r="AS15" s="51"/>
      <c r="AT15" s="51"/>
      <c r="AU15" s="51"/>
      <c r="AV15" s="431"/>
      <c r="AW15" s="45"/>
    </row>
    <row r="16" spans="1:49" x14ac:dyDescent="0.25">
      <c r="A16" s="856"/>
      <c r="B16" s="133" t="s">
        <v>386</v>
      </c>
      <c r="C16" s="134" t="s">
        <v>387</v>
      </c>
      <c r="D16" s="134"/>
      <c r="E16" s="134" t="s">
        <v>204</v>
      </c>
      <c r="F16" s="52">
        <v>45399</v>
      </c>
      <c r="G16" s="53">
        <v>11</v>
      </c>
      <c r="H16" s="49">
        <f t="shared" si="0"/>
        <v>0</v>
      </c>
      <c r="I16" s="50">
        <f t="shared" si="1"/>
        <v>0</v>
      </c>
      <c r="J16" s="53">
        <f t="shared" si="2"/>
        <v>6</v>
      </c>
      <c r="K16" s="51">
        <f>_xlfn.IFNA(VLOOKUP(CONCATENATE($K$5,$B16,$C16),'ESP1'!$A$6:$N$135,14,FALSE),0)</f>
        <v>0</v>
      </c>
      <c r="L16" s="51">
        <f>_xlfn.IFNA(VLOOKUP(CONCATENATE($L$5,$B16,$C16),'CAP1'!$A$6:$N$107,14,FALSE),0)</f>
        <v>0</v>
      </c>
      <c r="M16" s="51">
        <f>_xlfn.IFNA(VLOOKUP(CONCATENATE($M$5,$B16,$C16),WEST!$A$6:$N$107,14,FALSE),0)</f>
        <v>0</v>
      </c>
      <c r="N16" s="51">
        <f>_xlfn.IFNA(VLOOKUP(CONCATENATE($N$5,$B16,$C16),MUR!$A$6:$N$107,14,FALSE),0)</f>
        <v>0</v>
      </c>
      <c r="O16" s="51">
        <f>_xlfn.IFNA(VLOOKUP(CONCATENATE($O$5,$B16,$C16),'SER1'!$A$6:$N$131,14,FALSE),0)</f>
        <v>0</v>
      </c>
      <c r="P16" s="51">
        <f>_xlfn.IFNA(VLOOKUP(CONCATENATE($P$5,$B16,$C16),'BUS1'!$A$6:$N$110,14,FALSE),0)</f>
        <v>0</v>
      </c>
      <c r="Q16" s="51">
        <f>_xlfn.IFNA(VLOOKUP(CONCATENATE($Q$5,$B16,$C16),'OG1'!$A$6:$N$135,14,FALSE),0)</f>
        <v>0</v>
      </c>
      <c r="R16" s="51">
        <f>_xlfn.IFNA(VLOOKUP(CONCATENATE($RR$5,$B16,$C16),'DRY1'!$A$6:$N$133,14,FALSE),0)</f>
        <v>0</v>
      </c>
      <c r="S16" s="51">
        <f>_xlfn.IFNA(VLOOKUP(CONCATENATE($S$5,$B16,$C16),DARD!G17,FALSE),0)</f>
        <v>0</v>
      </c>
      <c r="T16" s="51">
        <f>_xlfn.IFNA(VLOOKUP(CONCATENATE($T$5,$B16,$C16),'HO1'!$A$6:$N$56,14,FALSE),0)</f>
        <v>0</v>
      </c>
      <c r="U16" s="51">
        <f>_xlfn.IFNA(VLOOKUP(CONCATENATE($U$5,$B16,$C16),VIR!$A$6:$N$135,14,FALSE),0)</f>
        <v>0</v>
      </c>
      <c r="V16" s="51">
        <f>_xlfn.IFNA(VLOOKUP(CONCATENATE($UW$5,$B16,$C16),'BUS2'!$A$8:$N$135,14,FALSE),0)</f>
        <v>0</v>
      </c>
      <c r="W16" s="51">
        <f>_xlfn.IFNA(VLOOKUP(CONCATENATE($W$5,$B16,$C16),BEV!$A$8:$N$135,14,FALSE),0)</f>
        <v>0</v>
      </c>
      <c r="X16" s="51">
        <f>_xlfn.IFNA(VLOOKUP(CONCATENATE($X$5,$B16,$C16),'OG2'!$A$6:$N$169,14,FALSE),0)</f>
        <v>0</v>
      </c>
      <c r="Y16" s="51">
        <f>_xlfn.IFNA(VLOOKUP(CONCATENATE($Y$5,$B16,$C16),'SER2'!$A$6:$N$133,14,FALSE),0)</f>
        <v>0</v>
      </c>
      <c r="Z16" s="51">
        <f>_xlfn.IFNA(VLOOKUP(CONCATENATE($Z$5,$B16,$C16),'DRY2'!$A$6:$N$133,14,FALSE),0)</f>
        <v>0</v>
      </c>
      <c r="AA16" s="51">
        <f>_xlfn.IFNA(VLOOKUP(CONCATENATE($AA$5,$B16,$C16),'BUN1'!$A$6:$N$124,14,FALSE),0)</f>
        <v>0</v>
      </c>
      <c r="AB16" s="51">
        <f>_xlfn.IFNA(VLOOKUP(CONCATENATE($AB$5,$B16,$C16),BAL!$A$6:$N$124,14,FALSE),0)</f>
        <v>0</v>
      </c>
      <c r="AC16" s="51">
        <f>_xlfn.IFNA(VLOOKUP(CONCATENATE($AC$5,$B16,$C16),'MR1'!$A$6:$N$135,14,FALSE),0)</f>
        <v>0</v>
      </c>
      <c r="AD16" s="51">
        <f>_xlfn.IFNA(VLOOKUP(CONCATENATE($AD$5,$B16,$C16),'CAP2'!$A$6:$O$129,14,FALSE),0)</f>
        <v>0</v>
      </c>
      <c r="AE16" s="51">
        <f>_xlfn.IFNA(VLOOKUP(CONCATENATE($AE$5,$B16,$C16),'ESP2'!$A$6:$O$129,14,FALSE),0)</f>
        <v>0</v>
      </c>
      <c r="AF16" s="51">
        <f>_xlfn.IFNA(VLOOKUP(CONCATENATE($AF$5,$B16,$C16),'BUN2'!$A$6:$N$134,14,FALSE),0)</f>
        <v>0</v>
      </c>
      <c r="AG16" s="51">
        <f>_xlfn.IFNA(VLOOKUP(CONCATENATE($AG$5,$B16,$C16),SC!$A$6:$N$135,14,FALSE),0)</f>
        <v>0</v>
      </c>
      <c r="AH16" s="51">
        <f>_xlfn.IFNA(VLOOKUP(CONCATENATE($AH$5,$B16,$C16),'OG3'!$A$6:$N$131,14,FALSE),0)</f>
        <v>0</v>
      </c>
      <c r="AI16" s="51">
        <f>_xlfn.IFNA(VLOOKUP(CONCATENATE($AI$5,$B16,$C16),'MR2'!$A$6:$N$131,14,FALSE),0)</f>
        <v>0</v>
      </c>
      <c r="AJ16" s="51">
        <f>_xlfn.IFNA(VLOOKUP(CONCATENATE($AJ$5,$B16,$C16),'BUS3'!$A$6:$N$135,14,FALSE),0)</f>
        <v>0</v>
      </c>
      <c r="AK16" s="51">
        <f>_xlfn.IFNA(VLOOKUP(CONCATENATE($AK$5,$B16,$C16),'ESP4'!$A$6:$N$135,14,FALSE),0)</f>
        <v>0</v>
      </c>
      <c r="AL16" s="668">
        <f>_xlfn.IFNA(VLOOKUP(CONCATENATE($AL$5,$B16,$C16),FEST!$A$6:$N$133,14,FALSE),0)</f>
        <v>0</v>
      </c>
      <c r="AM16" s="51">
        <f>_xlfn.IFNA(VLOOKUP(CONCATENATE($AM$5,$B16,$C16),'MR3'!$A$6:$N$133,14,FALSE),0)</f>
        <v>0</v>
      </c>
      <c r="AN16" s="51">
        <f>_xlfn.IFNA(VLOOKUP(CONCATENATE($AN$5,$B16,$C16),'BUS4'!$A$6:$N$133,14,FALSE),0)</f>
        <v>0</v>
      </c>
      <c r="AO16" s="51">
        <f>_xlfn.IFNA(VLOOKUP(CONCATENATE($AO$5,$B16,$C16),'MR3'!$A$6:$N$77,14,FALSE),0)</f>
        <v>0</v>
      </c>
      <c r="AP16" s="51">
        <f>_xlfn.IFNA(VLOOKUP(CONCATENATE($AP$5,$B16,$C16),'BUS4'!$A$6:$N$250,14,FALSE),0)</f>
        <v>0</v>
      </c>
      <c r="AQ16" s="51"/>
      <c r="AR16" s="51"/>
      <c r="AS16" s="51"/>
      <c r="AT16" s="51"/>
      <c r="AU16" s="51"/>
      <c r="AV16" s="431"/>
      <c r="AW16" s="45"/>
    </row>
    <row r="17" spans="1:49" x14ac:dyDescent="0.25">
      <c r="A17" s="856"/>
      <c r="B17" s="133" t="s">
        <v>261</v>
      </c>
      <c r="C17" s="134" t="s">
        <v>357</v>
      </c>
      <c r="D17" s="134"/>
      <c r="E17" s="134" t="s">
        <v>224</v>
      </c>
      <c r="F17" s="52">
        <v>45257</v>
      </c>
      <c r="G17" s="53">
        <v>9</v>
      </c>
      <c r="H17" s="49">
        <f t="shared" si="0"/>
        <v>0</v>
      </c>
      <c r="I17" s="50">
        <f t="shared" si="1"/>
        <v>0</v>
      </c>
      <c r="J17" s="53">
        <f t="shared" si="2"/>
        <v>6</v>
      </c>
      <c r="K17" s="51">
        <f>_xlfn.IFNA(VLOOKUP(CONCATENATE($K$5,$B17,$C17),'ESP1'!$A$6:$N$135,14,FALSE),0)</f>
        <v>0</v>
      </c>
      <c r="L17" s="51">
        <f>_xlfn.IFNA(VLOOKUP(CONCATENATE($L$5,$B17,$C17),'CAP1'!$A$6:$N$107,14,FALSE),0)</f>
        <v>0</v>
      </c>
      <c r="M17" s="51">
        <f>_xlfn.IFNA(VLOOKUP(CONCATENATE($M$5,$B17,$C17),WEST!$A$6:$N$107,14,FALSE),0)</f>
        <v>0</v>
      </c>
      <c r="N17" s="51">
        <f>_xlfn.IFNA(VLOOKUP(CONCATENATE($N$5,$B17,$C17),MUR!$A$6:$N$107,14,FALSE),0)</f>
        <v>0</v>
      </c>
      <c r="O17" s="51">
        <f>_xlfn.IFNA(VLOOKUP(CONCATENATE($O$5,$B17,$C17),'SER1'!$A$6:$N$131,14,FALSE),0)</f>
        <v>0</v>
      </c>
      <c r="P17" s="51">
        <f>_xlfn.IFNA(VLOOKUP(CONCATENATE($P$5,$B17,$C17),'BUS1'!$A$6:$N$110,14,FALSE),0)</f>
        <v>0</v>
      </c>
      <c r="Q17" s="51">
        <f>_xlfn.IFNA(VLOOKUP(CONCATENATE($Q$5,$B17,$C17),'OG1'!$A$6:$N$135,14,FALSE),0)</f>
        <v>0</v>
      </c>
      <c r="R17" s="51">
        <f>_xlfn.IFNA(VLOOKUP(CONCATENATE($RR$5,$B17,$C17),'DRY1'!$A$6:$N$133,14,FALSE),0)</f>
        <v>0</v>
      </c>
      <c r="S17" s="51">
        <f>_xlfn.IFNA(VLOOKUP(CONCATENATE($S$5,$B17,$C17),DARD!G18,FALSE),0)</f>
        <v>0</v>
      </c>
      <c r="T17" s="51">
        <f>_xlfn.IFNA(VLOOKUP(CONCATENATE($T$5,$B17,$C17),'HO1'!$A$6:$N$56,14,FALSE),0)</f>
        <v>0</v>
      </c>
      <c r="U17" s="51">
        <f>_xlfn.IFNA(VLOOKUP(CONCATENATE($U$5,$B17,$C17),VIR!$A$6:$N$135,14,FALSE),0)</f>
        <v>0</v>
      </c>
      <c r="V17" s="51">
        <f>_xlfn.IFNA(VLOOKUP(CONCATENATE($UW$5,$B17,$C17),'BUS2'!$A$8:$N$135,14,FALSE),0)</f>
        <v>0</v>
      </c>
      <c r="W17" s="51">
        <f>_xlfn.IFNA(VLOOKUP(CONCATENATE($W$5,$B17,$C17),BEV!$A$8:$N$135,14,FALSE),0)</f>
        <v>0</v>
      </c>
      <c r="X17" s="51">
        <f>_xlfn.IFNA(VLOOKUP(CONCATENATE($X$5,$B17,$C17),'OG2'!$A$6:$N$169,14,FALSE),0)</f>
        <v>0</v>
      </c>
      <c r="Y17" s="51">
        <f>_xlfn.IFNA(VLOOKUP(CONCATENATE($Y$5,$B17,$C17),'SER2'!$A$6:$N$133,14,FALSE),0)</f>
        <v>0</v>
      </c>
      <c r="Z17" s="51">
        <f>_xlfn.IFNA(VLOOKUP(CONCATENATE($Z$5,$B17,$C17),'DRY2'!$A$6:$N$133,14,FALSE),0)</f>
        <v>0</v>
      </c>
      <c r="AA17" s="51">
        <f>_xlfn.IFNA(VLOOKUP(CONCATENATE($AA$5,$B17,$C17),'BUN1'!$A$6:$N$124,14,FALSE),0)</f>
        <v>0</v>
      </c>
      <c r="AB17" s="51">
        <f>_xlfn.IFNA(VLOOKUP(CONCATENATE($AB$5,$B17,$C17),BAL!$A$6:$N$124,14,FALSE),0)</f>
        <v>0</v>
      </c>
      <c r="AC17" s="51">
        <f>_xlfn.IFNA(VLOOKUP(CONCATENATE($AC$5,$B17,$C17),'MR1'!$A$6:$N$135,14,FALSE),0)</f>
        <v>0</v>
      </c>
      <c r="AD17" s="51">
        <f>_xlfn.IFNA(VLOOKUP(CONCATENATE($AD$5,$B17,$C17),'CAP2'!$A$6:$O$129,14,FALSE),0)</f>
        <v>0</v>
      </c>
      <c r="AE17" s="51">
        <f>_xlfn.IFNA(VLOOKUP(CONCATENATE($AE$5,$B17,$C17),'ESP2'!$A$6:$O$129,14,FALSE),0)</f>
        <v>0</v>
      </c>
      <c r="AF17" s="51">
        <f>_xlfn.IFNA(VLOOKUP(CONCATENATE($AF$5,$B17,$C17),'BUN2'!$A$6:$N$134,14,FALSE),0)</f>
        <v>0</v>
      </c>
      <c r="AG17" s="51">
        <f>_xlfn.IFNA(VLOOKUP(CONCATENATE($AG$5,$B17,$C17),SC!$A$6:$N$135,14,FALSE),0)</f>
        <v>0</v>
      </c>
      <c r="AH17" s="51">
        <f>_xlfn.IFNA(VLOOKUP(CONCATENATE($AH$5,$B17,$C17),'OG3'!$A$6:$N$131,14,FALSE),0)</f>
        <v>0</v>
      </c>
      <c r="AI17" s="51">
        <f>_xlfn.IFNA(VLOOKUP(CONCATENATE($AI$5,$B17,$C17),'MR2'!$A$6:$N$131,14,FALSE),0)</f>
        <v>0</v>
      </c>
      <c r="AJ17" s="51">
        <f>_xlfn.IFNA(VLOOKUP(CONCATENATE($AJ$5,$B17,$C17),'BUS3'!$A$6:$N$135,14,FALSE),0)</f>
        <v>0</v>
      </c>
      <c r="AK17" s="51">
        <f>_xlfn.IFNA(VLOOKUP(CONCATENATE($AK$5,$B17,$C17),'ESP4'!$A$6:$N$135,14,FALSE),0)</f>
        <v>0</v>
      </c>
      <c r="AL17" s="668">
        <f>_xlfn.IFNA(VLOOKUP(CONCATENATE($AL$5,$B17,$C17),FEST!$A$6:$N$133,14,FALSE),0)</f>
        <v>0</v>
      </c>
      <c r="AM17" s="51">
        <f>_xlfn.IFNA(VLOOKUP(CONCATENATE($AM$5,$B17,$C17),'MR3'!$A$6:$N$133,14,FALSE),0)</f>
        <v>0</v>
      </c>
      <c r="AN17" s="51">
        <f>_xlfn.IFNA(VLOOKUP(CONCATENATE($AN$5,$B17,$C17),'BUS4'!$A$6:$N$133,14,FALSE),0)</f>
        <v>0</v>
      </c>
      <c r="AO17" s="51">
        <f>_xlfn.IFNA(VLOOKUP(CONCATENATE($AO$5,$B17,$C17),'MR3'!$A$6:$N$77,14,FALSE),0)</f>
        <v>0</v>
      </c>
      <c r="AP17" s="51">
        <f>_xlfn.IFNA(VLOOKUP(CONCATENATE($AP$5,$B17,$C17),'BUS4'!$A$6:$N$250,14,FALSE),0)</f>
        <v>0</v>
      </c>
      <c r="AQ17" s="51"/>
      <c r="AR17" s="51"/>
      <c r="AS17" s="51"/>
      <c r="AT17" s="51"/>
      <c r="AU17" s="51"/>
      <c r="AV17" s="431"/>
      <c r="AW17" s="45"/>
    </row>
    <row r="18" spans="1:49" x14ac:dyDescent="0.25">
      <c r="A18" s="856"/>
      <c r="B18" s="133" t="s">
        <v>358</v>
      </c>
      <c r="C18" s="134" t="s">
        <v>359</v>
      </c>
      <c r="D18" s="134"/>
      <c r="E18" s="134" t="s">
        <v>298</v>
      </c>
      <c r="F18" s="52">
        <v>45367</v>
      </c>
      <c r="G18" s="53">
        <v>11</v>
      </c>
      <c r="H18" s="49">
        <f t="shared" si="0"/>
        <v>0</v>
      </c>
      <c r="I18" s="50">
        <f t="shared" si="1"/>
        <v>0</v>
      </c>
      <c r="J18" s="53">
        <f t="shared" si="2"/>
        <v>6</v>
      </c>
      <c r="K18" s="51">
        <f>_xlfn.IFNA(VLOOKUP(CONCATENATE($K$5,$B18,$C18),'ESP1'!$A$6:$N$135,14,FALSE),0)</f>
        <v>0</v>
      </c>
      <c r="L18" s="51">
        <f>_xlfn.IFNA(VLOOKUP(CONCATENATE($L$5,$B18,$C18),'CAP1'!$A$6:$N$107,14,FALSE),0)</f>
        <v>0</v>
      </c>
      <c r="M18" s="51">
        <f>_xlfn.IFNA(VLOOKUP(CONCATENATE($M$5,$B18,$C18),WEST!$A$6:$N$107,14,FALSE),0)</f>
        <v>0</v>
      </c>
      <c r="N18" s="51">
        <f>_xlfn.IFNA(VLOOKUP(CONCATENATE($N$5,$B18,$C18),MUR!$A$6:$N$107,14,FALSE),0)</f>
        <v>0</v>
      </c>
      <c r="O18" s="51">
        <f>_xlfn.IFNA(VLOOKUP(CONCATENATE($O$5,$B18,$C18),'SER1'!$A$6:$N$131,14,FALSE),0)</f>
        <v>0</v>
      </c>
      <c r="P18" s="51">
        <f>_xlfn.IFNA(VLOOKUP(CONCATENATE($P$5,$B18,$C18),'BUS1'!$A$6:$N$110,14,FALSE),0)</f>
        <v>0</v>
      </c>
      <c r="Q18" s="51">
        <f>_xlfn.IFNA(VLOOKUP(CONCATENATE($Q$5,$B18,$C18),'OG1'!$A$6:$N$135,14,FALSE),0)</f>
        <v>0</v>
      </c>
      <c r="R18" s="51">
        <f>_xlfn.IFNA(VLOOKUP(CONCATENATE($RR$5,$B18,$C18),'DRY1'!$A$6:$N$133,14,FALSE),0)</f>
        <v>0</v>
      </c>
      <c r="S18" s="51">
        <f>_xlfn.IFNA(VLOOKUP(CONCATENATE($S$5,$B18,$C18),DARD!G19,FALSE),0)</f>
        <v>0</v>
      </c>
      <c r="T18" s="51">
        <f>_xlfn.IFNA(VLOOKUP(CONCATENATE($T$5,$B18,$C18),'HO1'!$A$6:$N$56,14,FALSE),0)</f>
        <v>0</v>
      </c>
      <c r="U18" s="51">
        <f>_xlfn.IFNA(VLOOKUP(CONCATENATE($U$5,$B18,$C18),VIR!$A$6:$N$135,14,FALSE),0)</f>
        <v>0</v>
      </c>
      <c r="V18" s="51">
        <f>_xlfn.IFNA(VLOOKUP(CONCATENATE($UW$5,$B18,$C18),'BUS2'!$A$8:$N$135,14,FALSE),0)</f>
        <v>0</v>
      </c>
      <c r="W18" s="51">
        <f>_xlfn.IFNA(VLOOKUP(CONCATENATE($W$5,$B18,$C18),BEV!$A$8:$N$135,14,FALSE),0)</f>
        <v>0</v>
      </c>
      <c r="X18" s="51">
        <f>_xlfn.IFNA(VLOOKUP(CONCATENATE($X$5,$B18,$C18),'OG2'!$A$6:$N$169,14,FALSE),0)</f>
        <v>0</v>
      </c>
      <c r="Y18" s="51">
        <f>_xlfn.IFNA(VLOOKUP(CONCATENATE($Y$5,$B18,$C18),'SER2'!$A$6:$N$133,14,FALSE),0)</f>
        <v>0</v>
      </c>
      <c r="Z18" s="51">
        <f>_xlfn.IFNA(VLOOKUP(CONCATENATE($Z$5,$B18,$C18),'DRY2'!$A$6:$N$133,14,FALSE),0)</f>
        <v>0</v>
      </c>
      <c r="AA18" s="51">
        <f>_xlfn.IFNA(VLOOKUP(CONCATENATE($AA$5,$B18,$C18),'BUN1'!$A$6:$N$124,14,FALSE),0)</f>
        <v>0</v>
      </c>
      <c r="AB18" s="51">
        <f>_xlfn.IFNA(VLOOKUP(CONCATENATE($AB$5,$B18,$C18),BAL!$A$6:$N$124,14,FALSE),0)</f>
        <v>0</v>
      </c>
      <c r="AC18" s="51">
        <f>_xlfn.IFNA(VLOOKUP(CONCATENATE($AC$5,$B18,$C18),'MR1'!$A$6:$N$135,14,FALSE),0)</f>
        <v>0</v>
      </c>
      <c r="AD18" s="51">
        <f>_xlfn.IFNA(VLOOKUP(CONCATENATE($AD$5,$B18,$C18),'CAP2'!$A$6:$O$129,14,FALSE),0)</f>
        <v>0</v>
      </c>
      <c r="AE18" s="51">
        <f>_xlfn.IFNA(VLOOKUP(CONCATENATE($AE$5,$B18,$C18),'ESP2'!$A$6:$O$129,14,FALSE),0)</f>
        <v>0</v>
      </c>
      <c r="AF18" s="51">
        <f>_xlfn.IFNA(VLOOKUP(CONCATENATE($AF$5,$B18,$C18),'BUN2'!$A$6:$N$134,14,FALSE),0)</f>
        <v>0</v>
      </c>
      <c r="AG18" s="51">
        <f>_xlfn.IFNA(VLOOKUP(CONCATENATE($AG$5,$B18,$C18),SC!$A$6:$N$135,14,FALSE),0)</f>
        <v>0</v>
      </c>
      <c r="AH18" s="51">
        <f>_xlfn.IFNA(VLOOKUP(CONCATENATE($AH$5,$B18,$C18),'OG3'!$A$6:$N$131,14,FALSE),0)</f>
        <v>0</v>
      </c>
      <c r="AI18" s="51">
        <f>_xlfn.IFNA(VLOOKUP(CONCATENATE($AI$5,$B18,$C18),'MR2'!$A$6:$N$131,14,FALSE),0)</f>
        <v>0</v>
      </c>
      <c r="AJ18" s="51">
        <f>_xlfn.IFNA(VLOOKUP(CONCATENATE($AJ$5,$B18,$C18),'BUS3'!$A$6:$N$135,14,FALSE),0)</f>
        <v>0</v>
      </c>
      <c r="AK18" s="51">
        <f>_xlfn.IFNA(VLOOKUP(CONCATENATE($AK$5,$B18,$C18),'ESP4'!$A$6:$N$135,14,FALSE),0)</f>
        <v>0</v>
      </c>
      <c r="AL18" s="668">
        <f>_xlfn.IFNA(VLOOKUP(CONCATENATE($AL$5,$B18,$C18),FEST!$A$6:$N$133,14,FALSE),0)</f>
        <v>0</v>
      </c>
      <c r="AM18" s="51">
        <f>_xlfn.IFNA(VLOOKUP(CONCATENATE($AM$5,$B18,$C18),'MR3'!$A$6:$N$133,14,FALSE),0)</f>
        <v>0</v>
      </c>
      <c r="AN18" s="51">
        <f>_xlfn.IFNA(VLOOKUP(CONCATENATE($AN$5,$B18,$C18),'BUS4'!$A$6:$N$133,14,FALSE),0)</f>
        <v>0</v>
      </c>
      <c r="AO18" s="51">
        <f>_xlfn.IFNA(VLOOKUP(CONCATENATE($AO$5,$B18,$C18),'MR3'!$A$6:$N$77,14,FALSE),0)</f>
        <v>0</v>
      </c>
      <c r="AP18" s="51">
        <f>_xlfn.IFNA(VLOOKUP(CONCATENATE($AP$5,$B18,$C18),'BUS4'!$A$6:$N$250,14,FALSE),0)</f>
        <v>0</v>
      </c>
      <c r="AQ18" s="51"/>
      <c r="AR18" s="51"/>
      <c r="AS18" s="51"/>
      <c r="AT18" s="51"/>
      <c r="AU18" s="51"/>
      <c r="AV18" s="431"/>
      <c r="AW18" s="45"/>
    </row>
    <row r="19" spans="1:49" x14ac:dyDescent="0.25">
      <c r="A19" s="856"/>
      <c r="B19" s="133" t="s">
        <v>360</v>
      </c>
      <c r="C19" s="134" t="s">
        <v>361</v>
      </c>
      <c r="D19" s="134"/>
      <c r="E19" s="134" t="s">
        <v>238</v>
      </c>
      <c r="F19" s="52">
        <v>45368</v>
      </c>
      <c r="G19" s="53">
        <v>11</v>
      </c>
      <c r="H19" s="49">
        <f t="shared" si="0"/>
        <v>0</v>
      </c>
      <c r="I19" s="50">
        <f t="shared" si="1"/>
        <v>0</v>
      </c>
      <c r="J19" s="53">
        <f t="shared" si="2"/>
        <v>6</v>
      </c>
      <c r="K19" s="51">
        <f>_xlfn.IFNA(VLOOKUP(CONCATENATE($K$5,$B19,$C19),'ESP1'!$A$6:$N$135,14,FALSE),0)</f>
        <v>0</v>
      </c>
      <c r="L19" s="51">
        <f>_xlfn.IFNA(VLOOKUP(CONCATENATE($L$5,$B19,$C19),'CAP1'!$A$6:$N$107,14,FALSE),0)</f>
        <v>0</v>
      </c>
      <c r="M19" s="51">
        <f>_xlfn.IFNA(VLOOKUP(CONCATENATE($M$5,$B19,$C19),WEST!$A$6:$N$107,14,FALSE),0)</f>
        <v>0</v>
      </c>
      <c r="N19" s="51">
        <f>_xlfn.IFNA(VLOOKUP(CONCATENATE($N$5,$B19,$C19),MUR!$A$6:$N$107,14,FALSE),0)</f>
        <v>0</v>
      </c>
      <c r="O19" s="51">
        <f>_xlfn.IFNA(VLOOKUP(CONCATENATE($O$5,$B19,$C19),'SER1'!$A$6:$N$131,14,FALSE),0)</f>
        <v>0</v>
      </c>
      <c r="P19" s="51">
        <f>_xlfn.IFNA(VLOOKUP(CONCATENATE($P$5,$B19,$C19),'BUS1'!$A$6:$N$110,14,FALSE),0)</f>
        <v>0</v>
      </c>
      <c r="Q19" s="51">
        <f>_xlfn.IFNA(VLOOKUP(CONCATENATE($Q$5,$B19,$C19),'OG1'!$A$6:$N$135,14,FALSE),0)</f>
        <v>0</v>
      </c>
      <c r="R19" s="51">
        <f>_xlfn.IFNA(VLOOKUP(CONCATENATE($RR$5,$B19,$C19),'DRY1'!$A$6:$N$133,14,FALSE),0)</f>
        <v>0</v>
      </c>
      <c r="S19" s="51">
        <f>_xlfn.IFNA(VLOOKUP(CONCATENATE($S$5,$B19,$C19),DARD!G20,FALSE),0)</f>
        <v>0</v>
      </c>
      <c r="T19" s="51">
        <f>_xlfn.IFNA(VLOOKUP(CONCATENATE($T$5,$B19,$C19),'HO1'!$A$6:$N$56,14,FALSE),0)</f>
        <v>0</v>
      </c>
      <c r="U19" s="51">
        <f>_xlfn.IFNA(VLOOKUP(CONCATENATE($U$5,$B19,$C19),VIR!$A$6:$N$135,14,FALSE),0)</f>
        <v>0</v>
      </c>
      <c r="V19" s="51">
        <f>_xlfn.IFNA(VLOOKUP(CONCATENATE($UW$5,$B19,$C19),'BUS2'!$A$8:$N$135,14,FALSE),0)</f>
        <v>0</v>
      </c>
      <c r="W19" s="51">
        <f>_xlfn.IFNA(VLOOKUP(CONCATENATE($W$5,$B19,$C19),BEV!$A$8:$N$135,14,FALSE),0)</f>
        <v>0</v>
      </c>
      <c r="X19" s="51">
        <f>_xlfn.IFNA(VLOOKUP(CONCATENATE($X$5,$B19,$C19),'OG2'!$A$6:$N$169,14,FALSE),0)</f>
        <v>0</v>
      </c>
      <c r="Y19" s="51">
        <f>_xlfn.IFNA(VLOOKUP(CONCATENATE($Y$5,$B19,$C19),'SER2'!$A$6:$N$133,14,FALSE),0)</f>
        <v>0</v>
      </c>
      <c r="Z19" s="51">
        <f>_xlfn.IFNA(VLOOKUP(CONCATENATE($Z$5,$B19,$C19),'DRY2'!$A$6:$N$133,14,FALSE),0)</f>
        <v>0</v>
      </c>
      <c r="AA19" s="51">
        <f>_xlfn.IFNA(VLOOKUP(CONCATENATE($AA$5,$B19,$C19),'BUN1'!$A$6:$N$124,14,FALSE),0)</f>
        <v>0</v>
      </c>
      <c r="AB19" s="51">
        <f>_xlfn.IFNA(VLOOKUP(CONCATENATE($AB$5,$B19,$C19),BAL!$A$6:$N$124,14,FALSE),0)</f>
        <v>0</v>
      </c>
      <c r="AC19" s="51">
        <f>_xlfn.IFNA(VLOOKUP(CONCATENATE($AC$5,$B19,$C19),'MR1'!$A$6:$N$135,14,FALSE),0)</f>
        <v>0</v>
      </c>
      <c r="AD19" s="51">
        <f>_xlfn.IFNA(VLOOKUP(CONCATENATE($AD$5,$B19,$C19),'CAP2'!$A$6:$O$129,14,FALSE),0)</f>
        <v>0</v>
      </c>
      <c r="AE19" s="51">
        <f>_xlfn.IFNA(VLOOKUP(CONCATENATE($AE$5,$B19,$C19),'ESP2'!$A$6:$O$129,14,FALSE),0)</f>
        <v>0</v>
      </c>
      <c r="AF19" s="51">
        <f>_xlfn.IFNA(VLOOKUP(CONCATENATE($AF$5,$B19,$C19),'BUN2'!$A$6:$N$134,14,FALSE),0)</f>
        <v>0</v>
      </c>
      <c r="AG19" s="51">
        <f>_xlfn.IFNA(VLOOKUP(CONCATENATE($AG$5,$B19,$C19),SC!$A$6:$N$135,14,FALSE),0)</f>
        <v>0</v>
      </c>
      <c r="AH19" s="51">
        <f>_xlfn.IFNA(VLOOKUP(CONCATENATE($AH$5,$B19,$C19),'OG3'!$A$6:$N$131,14,FALSE),0)</f>
        <v>0</v>
      </c>
      <c r="AI19" s="51">
        <f>_xlfn.IFNA(VLOOKUP(CONCATENATE($AI$5,$B19,$C19),'MR2'!$A$6:$N$131,14,FALSE),0)</f>
        <v>0</v>
      </c>
      <c r="AJ19" s="51">
        <f>_xlfn.IFNA(VLOOKUP(CONCATENATE($AJ$5,$B19,$C19),'BUS3'!$A$6:$N$135,14,FALSE),0)</f>
        <v>0</v>
      </c>
      <c r="AK19" s="51">
        <f>_xlfn.IFNA(VLOOKUP(CONCATENATE($AK$5,$B19,$C19),'ESP4'!$A$6:$N$135,14,FALSE),0)</f>
        <v>0</v>
      </c>
      <c r="AL19" s="668">
        <f>_xlfn.IFNA(VLOOKUP(CONCATENATE($AL$5,$B19,$C19),FEST!$A$6:$N$133,14,FALSE),0)</f>
        <v>0</v>
      </c>
      <c r="AM19" s="51">
        <f>_xlfn.IFNA(VLOOKUP(CONCATENATE($AM$5,$B19,$C19),'MR3'!$A$6:$N$133,14,FALSE),0)</f>
        <v>0</v>
      </c>
      <c r="AN19" s="51">
        <f>_xlfn.IFNA(VLOOKUP(CONCATENATE($AN$5,$B19,$C19),'BUS4'!$A$6:$N$133,14,FALSE),0)</f>
        <v>0</v>
      </c>
      <c r="AO19" s="51">
        <f>_xlfn.IFNA(VLOOKUP(CONCATENATE($AO$5,$B19,$C19),'MR3'!$A$6:$N$77,14,FALSE),0)</f>
        <v>0</v>
      </c>
      <c r="AP19" s="51">
        <f>_xlfn.IFNA(VLOOKUP(CONCATENATE($AP$5,$B19,$C19),'BUS4'!$A$6:$N$250,14,FALSE),0)</f>
        <v>0</v>
      </c>
      <c r="AQ19" s="51"/>
      <c r="AR19" s="51"/>
      <c r="AS19" s="51"/>
      <c r="AT19" s="51"/>
      <c r="AU19" s="51"/>
      <c r="AV19" s="431"/>
      <c r="AW19" s="45"/>
    </row>
    <row r="20" spans="1:49" x14ac:dyDescent="0.25">
      <c r="A20" s="856"/>
      <c r="B20" s="133" t="s">
        <v>374</v>
      </c>
      <c r="C20" s="134" t="s">
        <v>388</v>
      </c>
      <c r="D20" s="134"/>
      <c r="E20" s="134" t="s">
        <v>239</v>
      </c>
      <c r="F20" s="52">
        <v>45479</v>
      </c>
      <c r="G20" s="53">
        <v>9</v>
      </c>
      <c r="H20" s="49">
        <f t="shared" si="0"/>
        <v>3</v>
      </c>
      <c r="I20" s="50">
        <f t="shared" si="1"/>
        <v>21</v>
      </c>
      <c r="J20" s="53">
        <f t="shared" si="2"/>
        <v>2</v>
      </c>
      <c r="K20" s="51">
        <f>_xlfn.IFNA(VLOOKUP(CONCATENATE($K$5,$B20,$C20),'ESP1'!$A$6:$N$135,14,FALSE),0)</f>
        <v>7</v>
      </c>
      <c r="L20" s="51">
        <f>_xlfn.IFNA(VLOOKUP(CONCATENATE($L$5,$B20,$C20),'CAP1'!$A$6:$N$107,14,FALSE),0)</f>
        <v>0</v>
      </c>
      <c r="M20" s="51">
        <f>_xlfn.IFNA(VLOOKUP(CONCATENATE($M$5,$B20,$C20),WEST!$A$6:$N$107,14,FALSE),0)</f>
        <v>0</v>
      </c>
      <c r="N20" s="51">
        <f>_xlfn.IFNA(VLOOKUP(CONCATENATE($N$5,$B20,$C20),MUR!$A$6:$N$107,14,FALSE),0)</f>
        <v>0</v>
      </c>
      <c r="O20" s="51">
        <f>_xlfn.IFNA(VLOOKUP(CONCATENATE($O$5,$B20,$C20),'SER1'!$A$6:$N$131,14,FALSE),0)</f>
        <v>0</v>
      </c>
      <c r="P20" s="51">
        <f>_xlfn.IFNA(VLOOKUP(CONCATENATE($P$5,$B20,$C20),'BUS1'!$A$6:$N$110,14,FALSE),0)</f>
        <v>0</v>
      </c>
      <c r="Q20" s="51">
        <f>_xlfn.IFNA(VLOOKUP(CONCATENATE($Q$5,$B20,$C20),'OG1'!$A$6:$N$135,14,FALSE),0)</f>
        <v>7</v>
      </c>
      <c r="R20" s="51">
        <f>_xlfn.IFNA(VLOOKUP(CONCATENATE($RR$5,$B20,$C20),'DRY1'!$A$6:$N$133,14,FALSE),0)</f>
        <v>0</v>
      </c>
      <c r="S20" s="51">
        <f>_xlfn.IFNA(VLOOKUP(CONCATENATE($S$5,$B20,$C20),DARD!G21,FALSE),0)</f>
        <v>0</v>
      </c>
      <c r="T20" s="51">
        <f>_xlfn.IFNA(VLOOKUP(CONCATENATE($T$5,$B20,$C20),'HO1'!$A$6:$N$56,14,FALSE),0)</f>
        <v>0</v>
      </c>
      <c r="U20" s="51">
        <f>_xlfn.IFNA(VLOOKUP(CONCATENATE($U$5,$B20,$C20),VIR!$A$6:$N$135,14,FALSE),0)</f>
        <v>0</v>
      </c>
      <c r="V20" s="51">
        <f>_xlfn.IFNA(VLOOKUP(CONCATENATE($UW$5,$B20,$C20),'BUS2'!$A$8:$N$135,14,FALSE),0)</f>
        <v>0</v>
      </c>
      <c r="W20" s="51">
        <f>_xlfn.IFNA(VLOOKUP(CONCATENATE($W$5,$B20,$C20),BEV!$A$8:$N$135,14,FALSE),0)</f>
        <v>0</v>
      </c>
      <c r="X20" s="51">
        <f>_xlfn.IFNA(VLOOKUP(CONCATENATE($X$5,$B20,$C20),'OG2'!$A$6:$N$169,14,FALSE),0)</f>
        <v>7</v>
      </c>
      <c r="Y20" s="51">
        <f>_xlfn.IFNA(VLOOKUP(CONCATENATE($Y$5,$B20,$C20),'SER2'!$A$6:$N$133,14,FALSE),0)</f>
        <v>0</v>
      </c>
      <c r="Z20" s="51">
        <f>_xlfn.IFNA(VLOOKUP(CONCATENATE($Z$5,$B20,$C20),'DRY2'!$A$6:$N$133,14,FALSE),0)</f>
        <v>0</v>
      </c>
      <c r="AA20" s="51">
        <f>_xlfn.IFNA(VLOOKUP(CONCATENATE($AA$5,$B20,$C20),'BUN1'!$A$6:$N$124,14,FALSE),0)</f>
        <v>0</v>
      </c>
      <c r="AB20" s="51">
        <f>_xlfn.IFNA(VLOOKUP(CONCATENATE($AB$5,$B20,$C20),BAL!$A$6:$N$124,14,FALSE),0)</f>
        <v>0</v>
      </c>
      <c r="AC20" s="51">
        <f>_xlfn.IFNA(VLOOKUP(CONCATENATE($AC$5,$B20,$C20),'MR1'!$A$6:$N$135,14,FALSE),0)</f>
        <v>0</v>
      </c>
      <c r="AD20" s="51">
        <f>_xlfn.IFNA(VLOOKUP(CONCATENATE($AD$5,$B20,$C20),'CAP2'!$A$6:$O$129,14,FALSE),0)</f>
        <v>0</v>
      </c>
      <c r="AE20" s="51">
        <f>_xlfn.IFNA(VLOOKUP(CONCATENATE($AE$5,$B20,$C20),'ESP2'!$A$6:$O$129,14,FALSE),0)</f>
        <v>0</v>
      </c>
      <c r="AF20" s="51">
        <f>_xlfn.IFNA(VLOOKUP(CONCATENATE($AF$5,$B20,$C20),'BUN2'!$A$6:$N$134,14,FALSE),0)</f>
        <v>0</v>
      </c>
      <c r="AG20" s="51">
        <f>_xlfn.IFNA(VLOOKUP(CONCATENATE($AG$5,$B20,$C20),SC!$A$6:$N$135,14,FALSE),0)</f>
        <v>0</v>
      </c>
      <c r="AH20" s="51">
        <f>_xlfn.IFNA(VLOOKUP(CONCATENATE($AH$5,$B20,$C20),'OG3'!$A$6:$N$131,14,FALSE),0)</f>
        <v>0</v>
      </c>
      <c r="AI20" s="51">
        <f>_xlfn.IFNA(VLOOKUP(CONCATENATE($AI$5,$B20,$C20),'MR2'!$A$6:$N$131,14,FALSE),0)</f>
        <v>0</v>
      </c>
      <c r="AJ20" s="51">
        <f>_xlfn.IFNA(VLOOKUP(CONCATENATE($AJ$5,$B20,$C20),'BUS3'!$A$6:$N$135,14,FALSE),0)</f>
        <v>0</v>
      </c>
      <c r="AK20" s="51">
        <f>_xlfn.IFNA(VLOOKUP(CONCATENATE($AK$5,$B20,$C20),'ESP4'!$A$6:$N$135,14,FALSE),0)</f>
        <v>0</v>
      </c>
      <c r="AL20" s="668">
        <f>_xlfn.IFNA(VLOOKUP(CONCATENATE($AL$5,$B20,$C20),FEST!$A$6:$N$133,14,FALSE),0)</f>
        <v>0</v>
      </c>
      <c r="AM20" s="51">
        <f>_xlfn.IFNA(VLOOKUP(CONCATENATE($AM$5,$B20,$C20),'MR3'!$A$6:$N$133,14,FALSE),0)</f>
        <v>0</v>
      </c>
      <c r="AN20" s="51">
        <f>_xlfn.IFNA(VLOOKUP(CONCATENATE($AN$5,$B20,$C20),'BUS4'!$A$6:$N$133,14,FALSE),0)</f>
        <v>0</v>
      </c>
      <c r="AO20" s="51">
        <f>_xlfn.IFNA(VLOOKUP(CONCATENATE($AO$5,$B20,$C20),'MR3'!$A$6:$N$77,14,FALSE),0)</f>
        <v>0</v>
      </c>
      <c r="AP20" s="51">
        <f>_xlfn.IFNA(VLOOKUP(CONCATENATE($AP$5,$B20,$C20),'BUS4'!$A$6:$N$250,14,FALSE),0)</f>
        <v>0</v>
      </c>
      <c r="AQ20" s="51"/>
      <c r="AR20" s="51"/>
      <c r="AS20" s="51"/>
      <c r="AT20" s="51"/>
      <c r="AU20" s="51"/>
      <c r="AV20" s="431"/>
      <c r="AW20" s="45"/>
    </row>
    <row r="21" spans="1:49" s="3" customFormat="1" x14ac:dyDescent="0.25">
      <c r="A21" s="856"/>
      <c r="B21" s="133" t="s">
        <v>516</v>
      </c>
      <c r="C21" s="134" t="s">
        <v>496</v>
      </c>
      <c r="D21" s="134"/>
      <c r="E21" s="134" t="s">
        <v>798</v>
      </c>
      <c r="F21" s="52">
        <v>45492</v>
      </c>
      <c r="G21" s="53">
        <v>10</v>
      </c>
      <c r="H21" s="49">
        <f t="shared" si="0"/>
        <v>1</v>
      </c>
      <c r="I21" s="50">
        <f t="shared" si="1"/>
        <v>6</v>
      </c>
      <c r="J21" s="53">
        <f t="shared" si="2"/>
        <v>5</v>
      </c>
      <c r="K21" s="51">
        <f>_xlfn.IFNA(VLOOKUP(CONCATENATE($K$5,$B21,$C21),'ESP1'!$A$6:$N$135,14,FALSE),0)</f>
        <v>0</v>
      </c>
      <c r="L21" s="51">
        <f>_xlfn.IFNA(VLOOKUP(CONCATENATE($L$5,$B21,$C21),'CAP1'!$A$6:$N$107,14,FALSE),0)</f>
        <v>6</v>
      </c>
      <c r="M21" s="51">
        <f>_xlfn.IFNA(VLOOKUP(CONCATENATE($M$5,$B21,$C21),WEST!$A$6:$N$107,14,FALSE),0)</f>
        <v>0</v>
      </c>
      <c r="N21" s="51">
        <f>_xlfn.IFNA(VLOOKUP(CONCATENATE($N$5,$B21,$C21),MUR!$A$6:$N$107,14,FALSE),0)</f>
        <v>0</v>
      </c>
      <c r="O21" s="51">
        <f>_xlfn.IFNA(VLOOKUP(CONCATENATE($O$5,$B21,$C21),'SER1'!$A$6:$N$131,14,FALSE),0)</f>
        <v>0</v>
      </c>
      <c r="P21" s="51">
        <f>_xlfn.IFNA(VLOOKUP(CONCATENATE($P$5,$B21,$C21),'BUS1'!$A$6:$N$110,14,FALSE),0)</f>
        <v>0</v>
      </c>
      <c r="Q21" s="51">
        <f>_xlfn.IFNA(VLOOKUP(CONCATENATE($Q$5,$B21,$C21),'OG1'!$A$6:$N$135,14,FALSE),0)</f>
        <v>0</v>
      </c>
      <c r="R21" s="51">
        <f>_xlfn.IFNA(VLOOKUP(CONCATENATE($RR$5,$B21,$C21),'DRY1'!$A$6:$N$133,14,FALSE),0)</f>
        <v>0</v>
      </c>
      <c r="S21" s="51">
        <f>_xlfn.IFNA(VLOOKUP(CONCATENATE($S$5,$B21,$C21),DARD!G22,FALSE),0)</f>
        <v>0</v>
      </c>
      <c r="T21" s="51">
        <f>_xlfn.IFNA(VLOOKUP(CONCATENATE($T$5,$B21,$C21),'HO1'!$A$6:$N$56,14,FALSE),0)</f>
        <v>0</v>
      </c>
      <c r="U21" s="51">
        <f>_xlfn.IFNA(VLOOKUP(CONCATENATE($U$5,$B21,$C21),VIR!$A$6:$N$135,14,FALSE),0)</f>
        <v>0</v>
      </c>
      <c r="V21" s="51">
        <f>_xlfn.IFNA(VLOOKUP(CONCATENATE($UW$5,$B21,$C21),'BUS2'!$A$8:$N$135,14,FALSE),0)</f>
        <v>0</v>
      </c>
      <c r="W21" s="51">
        <f>_xlfn.IFNA(VLOOKUP(CONCATENATE($W$5,$B21,$C21),BEV!$A$8:$N$135,14,FALSE),0)</f>
        <v>0</v>
      </c>
      <c r="X21" s="51">
        <f>_xlfn.IFNA(VLOOKUP(CONCATENATE($X$5,$B21,$C21),'OG2'!$A$6:$N$169,14,FALSE),0)</f>
        <v>0</v>
      </c>
      <c r="Y21" s="51">
        <f>_xlfn.IFNA(VLOOKUP(CONCATENATE($Y$5,$B21,$C21),'SER2'!$A$6:$N$133,14,FALSE),0)</f>
        <v>0</v>
      </c>
      <c r="Z21" s="51">
        <f>_xlfn.IFNA(VLOOKUP(CONCATENATE($Z$5,$B21,$C21),'DRY2'!$A$6:$N$133,14,FALSE),0)</f>
        <v>0</v>
      </c>
      <c r="AA21" s="51">
        <f>_xlfn.IFNA(VLOOKUP(CONCATENATE($AA$5,$B21,$C21),'BUN1'!$A$6:$N$124,14,FALSE),0)</f>
        <v>0</v>
      </c>
      <c r="AB21" s="51">
        <f>_xlfn.IFNA(VLOOKUP(CONCATENATE($AB$5,$B21,$C21),BAL!$A$6:$N$124,14,FALSE),0)</f>
        <v>0</v>
      </c>
      <c r="AC21" s="51">
        <f>_xlfn.IFNA(VLOOKUP(CONCATENATE($AC$5,$B21,$C21),'MR1'!$A$6:$N$135,14,FALSE),0)</f>
        <v>0</v>
      </c>
      <c r="AD21" s="51">
        <f>_xlfn.IFNA(VLOOKUP(CONCATENATE($AD$5,$B21,$C21),'CAP2'!$A$6:$O$129,14,FALSE),0)</f>
        <v>0</v>
      </c>
      <c r="AE21" s="51">
        <f>_xlfn.IFNA(VLOOKUP(CONCATENATE($AE$5,$B21,$C21),'ESP2'!$A$6:$O$129,14,FALSE),0)</f>
        <v>0</v>
      </c>
      <c r="AF21" s="51">
        <f>_xlfn.IFNA(VLOOKUP(CONCATENATE($AF$5,$B21,$C21),'BUN2'!$A$6:$N$134,14,FALSE),0)</f>
        <v>0</v>
      </c>
      <c r="AG21" s="51">
        <f>_xlfn.IFNA(VLOOKUP(CONCATENATE($AG$5,$B21,$C21),SC!$A$6:$N$135,14,FALSE),0)</f>
        <v>0</v>
      </c>
      <c r="AH21" s="51">
        <f>_xlfn.IFNA(VLOOKUP(CONCATENATE($AH$5,$B21,$C21),'OG3'!$A$6:$N$131,14,FALSE),0)</f>
        <v>0</v>
      </c>
      <c r="AI21" s="51">
        <f>_xlfn.IFNA(VLOOKUP(CONCATENATE($AI$5,$B21,$C21),'MR2'!$A$6:$N$131,14,FALSE),0)</f>
        <v>0</v>
      </c>
      <c r="AJ21" s="51">
        <f>_xlfn.IFNA(VLOOKUP(CONCATENATE($AJ$5,$B21,$C21),'BUS3'!$A$6:$N$135,14,FALSE),0)</f>
        <v>0</v>
      </c>
      <c r="AK21" s="51">
        <f>_xlfn.IFNA(VLOOKUP(CONCATENATE($AK$5,$B21,$C21),'ESP4'!$A$6:$N$135,14,FALSE),0)</f>
        <v>0</v>
      </c>
      <c r="AL21" s="668">
        <f>_xlfn.IFNA(VLOOKUP(CONCATENATE($AL$5,$B21,$C21),FEST!$A$6:$N$133,14,FALSE),0)</f>
        <v>0</v>
      </c>
      <c r="AM21" s="51">
        <f>_xlfn.IFNA(VLOOKUP(CONCATENATE($AM$5,$B21,$C21),'MR3'!$A$6:$N$133,14,FALSE),0)</f>
        <v>0</v>
      </c>
      <c r="AN21" s="51">
        <f>_xlfn.IFNA(VLOOKUP(CONCATENATE($AN$5,$B21,$C21),'BUS4'!$A$6:$N$133,14,FALSE),0)</f>
        <v>0</v>
      </c>
      <c r="AO21" s="51">
        <f>_xlfn.IFNA(VLOOKUP(CONCATENATE($AO$5,$B21,$C21),'MR3'!$A$6:$N$77,14,FALSE),0)</f>
        <v>0</v>
      </c>
      <c r="AP21" s="51">
        <f>_xlfn.IFNA(VLOOKUP(CONCATENATE($AP$5,$B21,$C21),'BUS4'!$A$6:$N$250,14,FALSE),0)</f>
        <v>0</v>
      </c>
      <c r="AQ21" s="51"/>
      <c r="AR21" s="51"/>
      <c r="AS21" s="51"/>
      <c r="AT21" s="51"/>
      <c r="AU21" s="51"/>
      <c r="AV21" s="431"/>
      <c r="AW21" s="45"/>
    </row>
    <row r="22" spans="1:49" s="3" customFormat="1" x14ac:dyDescent="0.25">
      <c r="A22" s="856"/>
      <c r="B22" s="133" t="s">
        <v>759</v>
      </c>
      <c r="C22" s="134" t="s">
        <v>382</v>
      </c>
      <c r="D22" s="134"/>
      <c r="E22" s="134" t="s">
        <v>203</v>
      </c>
      <c r="F22" s="52">
        <v>45460</v>
      </c>
      <c r="G22" s="53">
        <v>11</v>
      </c>
      <c r="H22" s="49">
        <f t="shared" si="0"/>
        <v>0</v>
      </c>
      <c r="I22" s="50">
        <f t="shared" si="1"/>
        <v>0</v>
      </c>
      <c r="J22" s="53">
        <f t="shared" si="2"/>
        <v>6</v>
      </c>
      <c r="K22" s="51">
        <f>_xlfn.IFNA(VLOOKUP(CONCATENATE($K$5,$B22,$C22),'ESP1'!$A$6:$N$135,14,FALSE),0)</f>
        <v>0</v>
      </c>
      <c r="L22" s="51">
        <f>_xlfn.IFNA(VLOOKUP(CONCATENATE($L$5,$B22,$C22),'CAP1'!$A$6:$N$107,14,FALSE),0)</f>
        <v>0</v>
      </c>
      <c r="M22" s="51">
        <f>_xlfn.IFNA(VLOOKUP(CONCATENATE($M$5,$B22,$C22),WEST!$A$6:$N$107,14,FALSE),0)</f>
        <v>0</v>
      </c>
      <c r="N22" s="51">
        <f>_xlfn.IFNA(VLOOKUP(CONCATENATE($N$5,$B22,$C22),MUR!$A$6:$N$107,14,FALSE),0)</f>
        <v>0</v>
      </c>
      <c r="O22" s="51">
        <f>_xlfn.IFNA(VLOOKUP(CONCATENATE($O$5,$B22,$C22),'SER1'!$A$6:$N$131,14,FALSE),0)</f>
        <v>0</v>
      </c>
      <c r="P22" s="51">
        <f>_xlfn.IFNA(VLOOKUP(CONCATENATE($P$5,$B22,$C22),'BUS1'!$A$6:$N$110,14,FALSE),0)</f>
        <v>0</v>
      </c>
      <c r="Q22" s="51">
        <f>_xlfn.IFNA(VLOOKUP(CONCATENATE($Q$5,$B22,$C22),'OG1'!$A$6:$N$135,14,FALSE),0)</f>
        <v>0</v>
      </c>
      <c r="R22" s="51">
        <f>_xlfn.IFNA(VLOOKUP(CONCATENATE($RR$5,$B22,$C22),'DRY1'!$A$6:$N$133,14,FALSE),0)</f>
        <v>0</v>
      </c>
      <c r="S22" s="51">
        <f>_xlfn.IFNA(VLOOKUP(CONCATENATE($S$5,$B22,$C22),DARD!G23,FALSE),0)</f>
        <v>0</v>
      </c>
      <c r="T22" s="51">
        <f>_xlfn.IFNA(VLOOKUP(CONCATENATE($T$5,$B22,$C22),'HO1'!$A$6:$N$56,14,FALSE),0)</f>
        <v>0</v>
      </c>
      <c r="U22" s="51">
        <f>_xlfn.IFNA(VLOOKUP(CONCATENATE($U$5,$B22,$C22),VIR!$A$6:$N$135,14,FALSE),0)</f>
        <v>0</v>
      </c>
      <c r="V22" s="51">
        <f>_xlfn.IFNA(VLOOKUP(CONCATENATE($UW$5,$B22,$C22),'BUS2'!$A$8:$N$135,14,FALSE),0)</f>
        <v>0</v>
      </c>
      <c r="W22" s="51">
        <f>_xlfn.IFNA(VLOOKUP(CONCATENATE($W$5,$B22,$C22),BEV!$A$8:$N$135,14,FALSE),0)</f>
        <v>0</v>
      </c>
      <c r="X22" s="51">
        <f>_xlfn.IFNA(VLOOKUP(CONCATENATE($X$5,$B22,$C22),'OG2'!$A$6:$N$169,14,FALSE),0)</f>
        <v>0</v>
      </c>
      <c r="Y22" s="51">
        <f>_xlfn.IFNA(VLOOKUP(CONCATENATE($Y$5,$B22,$C22),'SER2'!$A$6:$N$133,14,FALSE),0)</f>
        <v>0</v>
      </c>
      <c r="Z22" s="51">
        <f>_xlfn.IFNA(VLOOKUP(CONCATENATE($Z$5,$B22,$C22),'DRY2'!$A$6:$N$133,14,FALSE),0)</f>
        <v>0</v>
      </c>
      <c r="AA22" s="51">
        <f>_xlfn.IFNA(VLOOKUP(CONCATENATE($AA$5,$B22,$C22),'BUN1'!$A$6:$N$124,14,FALSE),0)</f>
        <v>0</v>
      </c>
      <c r="AB22" s="51">
        <f>_xlfn.IFNA(VLOOKUP(CONCATENATE($AB$5,$B22,$C22),BAL!$A$6:$N$124,14,FALSE),0)</f>
        <v>0</v>
      </c>
      <c r="AC22" s="51">
        <f>_xlfn.IFNA(VLOOKUP(CONCATENATE($AC$5,$B22,$C22),'MR1'!$A$6:$N$135,14,FALSE),0)</f>
        <v>0</v>
      </c>
      <c r="AD22" s="51">
        <f>_xlfn.IFNA(VLOOKUP(CONCATENATE($AD$5,$B22,$C22),'CAP2'!$A$6:$O$129,14,FALSE),0)</f>
        <v>0</v>
      </c>
      <c r="AE22" s="51">
        <f>_xlfn.IFNA(VLOOKUP(CONCATENATE($AE$5,$B22,$C22),'ESP2'!$A$6:$O$129,14,FALSE),0)</f>
        <v>0</v>
      </c>
      <c r="AF22" s="51">
        <f>_xlfn.IFNA(VLOOKUP(CONCATENATE($AF$5,$B22,$C22),'BUN2'!$A$6:$N$134,14,FALSE),0)</f>
        <v>0</v>
      </c>
      <c r="AG22" s="51">
        <f>_xlfn.IFNA(VLOOKUP(CONCATENATE($AG$5,$B22,$C22),SC!$A$6:$N$135,14,FALSE),0)</f>
        <v>0</v>
      </c>
      <c r="AH22" s="51">
        <f>_xlfn.IFNA(VLOOKUP(CONCATENATE($AH$5,$B22,$C22),'OG3'!$A$6:$N$131,14,FALSE),0)</f>
        <v>0</v>
      </c>
      <c r="AI22" s="51">
        <f>_xlfn.IFNA(VLOOKUP(CONCATENATE($AI$5,$B22,$C22),'MR2'!$A$6:$N$131,14,FALSE),0)</f>
        <v>0</v>
      </c>
      <c r="AJ22" s="51">
        <f>_xlfn.IFNA(VLOOKUP(CONCATENATE($AJ$5,$B22,$C22),'BUS3'!$A$6:$N$135,14,FALSE),0)</f>
        <v>0</v>
      </c>
      <c r="AK22" s="51">
        <f>_xlfn.IFNA(VLOOKUP(CONCATENATE($AK$5,$B22,$C22),'ESP4'!$A$6:$N$135,14,FALSE),0)</f>
        <v>0</v>
      </c>
      <c r="AL22" s="668">
        <f>_xlfn.IFNA(VLOOKUP(CONCATENATE($AL$5,$B22,$C22),FEST!$A$6:$N$133,14,FALSE),0)</f>
        <v>0</v>
      </c>
      <c r="AM22" s="51">
        <f>_xlfn.IFNA(VLOOKUP(CONCATENATE($AM$5,$B22,$C22),'MR3'!$A$6:$N$133,14,FALSE),0)</f>
        <v>0</v>
      </c>
      <c r="AN22" s="51">
        <f>_xlfn.IFNA(VLOOKUP(CONCATENATE($AN$5,$B22,$C22),'BUS4'!$A$6:$N$133,14,FALSE),0)</f>
        <v>0</v>
      </c>
      <c r="AO22" s="51">
        <f>_xlfn.IFNA(VLOOKUP(CONCATENATE($AO$5,$B22,$C22),'MR3'!$A$6:$N$77,14,FALSE),0)</f>
        <v>0</v>
      </c>
      <c r="AP22" s="51">
        <f>_xlfn.IFNA(VLOOKUP(CONCATENATE($AP$5,$B22,$C22),'BUS4'!$A$6:$N$250,14,FALSE),0)</f>
        <v>0</v>
      </c>
      <c r="AQ22" s="51"/>
      <c r="AR22" s="51"/>
      <c r="AS22" s="51"/>
      <c r="AT22" s="51"/>
      <c r="AU22" s="51"/>
      <c r="AV22" s="431"/>
      <c r="AW22" s="45"/>
    </row>
    <row r="23" spans="1:49" s="3" customFormat="1" x14ac:dyDescent="0.25">
      <c r="A23" s="856"/>
      <c r="B23" s="133" t="s">
        <v>383</v>
      </c>
      <c r="C23" s="134" t="s">
        <v>760</v>
      </c>
      <c r="D23" s="134"/>
      <c r="E23" s="134" t="s">
        <v>336</v>
      </c>
      <c r="F23" s="52">
        <v>45460</v>
      </c>
      <c r="G23" s="53">
        <v>9</v>
      </c>
      <c r="H23" s="49">
        <f t="shared" si="0"/>
        <v>0</v>
      </c>
      <c r="I23" s="50">
        <f t="shared" si="1"/>
        <v>0</v>
      </c>
      <c r="J23" s="53">
        <f t="shared" si="2"/>
        <v>6</v>
      </c>
      <c r="K23" s="51">
        <f>_xlfn.IFNA(VLOOKUP(CONCATENATE($J$5,$B23,$C23),'ESP1'!$A$6:$N$135,14,FALSE),0)</f>
        <v>0</v>
      </c>
      <c r="L23" s="51">
        <f>_xlfn.IFNA(VLOOKUP(CONCATENATE($L$5,$B23,$C23),'CAP1'!$A$6:$N$107,14,FALSE),0)</f>
        <v>0</v>
      </c>
      <c r="M23" s="51">
        <f>_xlfn.IFNA(VLOOKUP(CONCATENATE(N23&lt;M$5,$B23,$C23),WEST!$A$6:$N$107,14,FALSE),0)</f>
        <v>0</v>
      </c>
      <c r="N23" s="51">
        <f>_xlfn.IFNA(VLOOKUP(CONCATENATE($N$5,$B23,$C23),MUR!$A$6:$N$107,14,FALSE),0)</f>
        <v>0</v>
      </c>
      <c r="O23" s="51">
        <f>_xlfn.IFNA(VLOOKUP(CONCATENATE($O$5,$B23,$C23),'SER1'!$A$6:$N$131,14,FALSE),0)</f>
        <v>0</v>
      </c>
      <c r="P23" s="51">
        <f>_xlfn.IFNA(VLOOKUP(CONCATENATE($P$5,$B23,$C23),'BUS1'!$A$6:$N$110,14,FALSE),0)</f>
        <v>0</v>
      </c>
      <c r="Q23" s="51">
        <f>_xlfn.IFNA(VLOOKUP(CONCATENATE($Q$5,$B23,$C23),'OG1'!$A$6:$N$135,14,FALSE),0)</f>
        <v>0</v>
      </c>
      <c r="R23" s="51">
        <f>_xlfn.IFNA(VLOOKUP(CONCATENATE($RR$5,$B23,$C23),'DRY1'!$A$6:$N$133,14,FALSE),0)</f>
        <v>0</v>
      </c>
      <c r="S23" s="51">
        <f>_xlfn.IFNA(VLOOKUP(CONCATENATE($S$5,$B23,$C23),DARD!G24,FALSE),0)</f>
        <v>0</v>
      </c>
      <c r="T23" s="51">
        <f>_xlfn.IFNA(VLOOKUP(CONCATENATE($T$5,$B23,$C23),'HO1'!$A$6:$N$56,14,FALSE),0)</f>
        <v>0</v>
      </c>
      <c r="U23" s="51">
        <f>_xlfn.IFNA(VLOOKUP(CONCATENATE($U$5,$B23,$C23),VIR!$A$6:$N$135,14,FALSE),0)</f>
        <v>0</v>
      </c>
      <c r="V23" s="51">
        <f>_xlfn.IFNA(VLOOKUP(CONCATENATE($UW$5,$B23,$C23),'BUS2'!$A$8:$N$135,14,FALSE),0)</f>
        <v>0</v>
      </c>
      <c r="W23" s="51">
        <f>_xlfn.IFNA(VLOOKUP(CONCATENATE($W$5,$B23,$C23),BEV!$A$8:$N$135,14,FALSE),0)</f>
        <v>0</v>
      </c>
      <c r="X23" s="51">
        <f>_xlfn.IFNA(VLOOKUP(CONCATENATE($X$5,$B23,$C23),'OG2'!$A$6:$N$169,14,FALSE),0)</f>
        <v>0</v>
      </c>
      <c r="Y23" s="51">
        <f>_xlfn.IFNA(VLOOKUP(CONCATENATE($Y$5,$B23,$C23),'SER2'!$A$6:$N$133,14,FALSE),0)</f>
        <v>0</v>
      </c>
      <c r="Z23" s="51">
        <f>_xlfn.IFNA(VLOOKUP(CONCATENATE($Z$5,$B23,$C23),'DRY2'!$A$6:$N$133,14,FALSE),0)</f>
        <v>0</v>
      </c>
      <c r="AA23" s="51">
        <f>_xlfn.IFNA(VLOOKUP(CONCATENATE($AA$5,$B23,$C23),'BUN1'!$A$6:$N$124,14,FALSE),0)</f>
        <v>0</v>
      </c>
      <c r="AB23" s="51">
        <f>_xlfn.IFNA(VLOOKUP(CONCATENATE($AB$5,$B23,$C23),BAL!$A$6:$N$124,14,FALSE),0)</f>
        <v>0</v>
      </c>
      <c r="AC23" s="51">
        <f>_xlfn.IFNA(VLOOKUP(CONCATENATE($AC$5,$B23,$C23),'MR1'!$A$6:$N$135,14,FALSE),0)</f>
        <v>0</v>
      </c>
      <c r="AD23" s="51">
        <f>_xlfn.IFNA(VLOOKUP(CONCATENATE($AD$5,$B23,$C23),'CAP2'!$A$6:$O$129,14,FALSE),0)</f>
        <v>0</v>
      </c>
      <c r="AE23" s="51">
        <f>_xlfn.IFNA(VLOOKUP(CONCATENATE($AE$5,$B23,$C23),'ESP2'!$A$6:$O$129,14,FALSE),0)</f>
        <v>0</v>
      </c>
      <c r="AF23" s="51">
        <f>_xlfn.IFNA(VLOOKUP(CONCATENATE($AF$5,$B23,$C23),'BUN2'!$A$6:$N$134,14,FALSE),0)</f>
        <v>0</v>
      </c>
      <c r="AG23" s="51">
        <f>_xlfn.IFNA(VLOOKUP(CONCATENATE($AG$5,$B23,$C23),SC!$A$6:$N$135,14,FALSE),0)</f>
        <v>0</v>
      </c>
      <c r="AH23" s="51">
        <f>_xlfn.IFNA(VLOOKUP(CONCATENATE($AH$5,$B23,$C23),'OG3'!$A$6:$N$131,14,FALSE),0)</f>
        <v>0</v>
      </c>
      <c r="AI23" s="51">
        <f>_xlfn.IFNA(VLOOKUP(CONCATENATE($AI$5,$B23,$C23),'MR2'!$A$6:$N$131,14,FALSE),0)</f>
        <v>0</v>
      </c>
      <c r="AJ23" s="51">
        <f>_xlfn.IFNA(VLOOKUP(CONCATENATE($AJ$5,$B23,$C23),'BUS3'!$A$6:$N$135,14,FALSE),0)</f>
        <v>0</v>
      </c>
      <c r="AK23" s="51">
        <f>_xlfn.IFNA(VLOOKUP(CONCATENATE($AK$5,$B23,$C23),'ESP4'!$A$6:$N$135,14,FALSE),0)</f>
        <v>0</v>
      </c>
      <c r="AL23" s="668">
        <f>_xlfn.IFNA(VLOOKUP(CONCATENATE($AL$5,$B23,$C23),FEST!$A$6:$N$133,14,FALSE),0)</f>
        <v>0</v>
      </c>
      <c r="AM23" s="51">
        <f>_xlfn.IFNA(VLOOKUP(CONCATENATE($AM$5,$B23,$C23),'MR3'!$A$6:$N$133,14,FALSE),0)</f>
        <v>0</v>
      </c>
      <c r="AN23" s="51">
        <f>_xlfn.IFNA(VLOOKUP(CONCATENATE($AN$5,$B23,$C23),'BUS4'!$A$6:$N$133,14,FALSE),0)</f>
        <v>0</v>
      </c>
      <c r="AO23" s="51">
        <f>_xlfn.IFNA(VLOOKUP(CONCATENATE($AO$5,$B23,$C23),'MR3'!$A$6:$N$77,14,FALSE),0)</f>
        <v>0</v>
      </c>
      <c r="AP23" s="51">
        <f>_xlfn.IFNA(VLOOKUP(CONCATENATE($AP$5,$B23,$C23),'BUS4'!$A$6:$N$250,14,FALSE),0)</f>
        <v>0</v>
      </c>
      <c r="AQ23" s="51"/>
      <c r="AR23" s="51"/>
      <c r="AS23" s="51"/>
      <c r="AT23" s="51"/>
      <c r="AU23" s="51"/>
      <c r="AV23" s="431"/>
      <c r="AW23" s="45"/>
    </row>
    <row r="24" spans="1:49" x14ac:dyDescent="0.25">
      <c r="A24" s="856"/>
      <c r="B24" s="133" t="s">
        <v>794</v>
      </c>
      <c r="C24" s="134" t="s">
        <v>795</v>
      </c>
      <c r="D24" s="134"/>
      <c r="E24" s="134" t="s">
        <v>199</v>
      </c>
      <c r="F24" s="52">
        <v>45499</v>
      </c>
      <c r="G24" s="53">
        <v>7</v>
      </c>
      <c r="H24" s="49">
        <f t="shared" si="0"/>
        <v>0</v>
      </c>
      <c r="I24" s="50">
        <f t="shared" si="1"/>
        <v>0</v>
      </c>
      <c r="J24" s="53">
        <f t="shared" si="2"/>
        <v>6</v>
      </c>
      <c r="K24" s="51">
        <f>_xlfn.IFNA(VLOOKUP(CONCATENATE($J$5,$B24,$C24),'ESP1'!$A$6:$N$135,14,FALSE),0)</f>
        <v>0</v>
      </c>
      <c r="L24" s="51">
        <f>_xlfn.IFNA(VLOOKUP(CONCATENATE($L$5,$B24,$C24),'CAP1'!$A$6:$N$107,14,FALSE),0)</f>
        <v>0</v>
      </c>
      <c r="M24" s="51">
        <f>_xlfn.IFNA(VLOOKUP(CONCATENATE(N24&lt;M$5,$B24,$C24),WEST!$A$6:$N$107,14,FALSE),0)</f>
        <v>0</v>
      </c>
      <c r="N24" s="51">
        <f>_xlfn.IFNA(VLOOKUP(CONCATENATE($N$5,$B24,$C24),MUR!$A$6:$N$107,14,FALSE),0)</f>
        <v>0</v>
      </c>
      <c r="O24" s="51">
        <f>_xlfn.IFNA(VLOOKUP(CONCATENATE($O$5,$B24,$C24),'SER1'!$A$6:$N$131,14,FALSE),0)</f>
        <v>0</v>
      </c>
      <c r="P24" s="51">
        <f>_xlfn.IFNA(VLOOKUP(CONCATENATE($P$5,$B24,$C24),'BUS1'!$A$6:$N$110,14,FALSE),0)</f>
        <v>0</v>
      </c>
      <c r="Q24" s="51">
        <f>_xlfn.IFNA(VLOOKUP(CONCATENATE($Q$5,$B24,$C24),'OG1'!$A$6:$N$135,14,FALSE),0)</f>
        <v>0</v>
      </c>
      <c r="R24" s="51">
        <f>_xlfn.IFNA(VLOOKUP(CONCATENATE($RR$5,$B24,$C24),'DRY1'!$A$6:$N$133,14,FALSE),0)</f>
        <v>0</v>
      </c>
      <c r="S24" s="51">
        <f>_xlfn.IFNA(VLOOKUP(CONCATENATE($S$5,$B24,$C24),DARD!G25,FALSE),0)</f>
        <v>0</v>
      </c>
      <c r="T24" s="51">
        <f>_xlfn.IFNA(VLOOKUP(CONCATENATE($T$5,$B24,$C24),'HO1'!$A$6:$N$56,14,FALSE),0)</f>
        <v>0</v>
      </c>
      <c r="U24" s="51">
        <f>_xlfn.IFNA(VLOOKUP(CONCATENATE($U$5,$B24,$C24),VIR!$A$6:$N$135,14,FALSE),0)</f>
        <v>0</v>
      </c>
      <c r="V24" s="51">
        <f>_xlfn.IFNA(VLOOKUP(CONCATENATE($UW$5,$B24,$C24),'BUS2'!$A$8:$N$135,14,FALSE),0)</f>
        <v>0</v>
      </c>
      <c r="W24" s="51">
        <f>_xlfn.IFNA(VLOOKUP(CONCATENATE($W$5,$B24,$C24),BEV!$A$8:$N$135,14,FALSE),0)</f>
        <v>0</v>
      </c>
      <c r="X24" s="51">
        <f>_xlfn.IFNA(VLOOKUP(CONCATENATE($X$5,$B24,$C24),'OG2'!$A$6:$N$169,14,FALSE),0)</f>
        <v>0</v>
      </c>
      <c r="Y24" s="51">
        <f>_xlfn.IFNA(VLOOKUP(CONCATENATE($Y$5,$B24,$C24),'SER2'!$A$6:$N$133,14,FALSE),0)</f>
        <v>0</v>
      </c>
      <c r="Z24" s="51">
        <f>_xlfn.IFNA(VLOOKUP(CONCATENATE($Z$5,$B24,$C24),'DRY2'!$A$6:$N$133,14,FALSE),0)</f>
        <v>0</v>
      </c>
      <c r="AA24" s="51">
        <f>_xlfn.IFNA(VLOOKUP(CONCATENATE($AA$5,$B24,$C24),'BUN1'!$A$6:$N$124,14,FALSE),0)</f>
        <v>0</v>
      </c>
      <c r="AB24" s="51">
        <f>_xlfn.IFNA(VLOOKUP(CONCATENATE($AB$5,$B24,$C24),BAL!$A$6:$N$124,14,FALSE),0)</f>
        <v>0</v>
      </c>
      <c r="AC24" s="51">
        <f>_xlfn.IFNA(VLOOKUP(CONCATENATE($AC$5,$B24,$C24),'MR1'!$A$6:$N$135,14,FALSE),0)</f>
        <v>0</v>
      </c>
      <c r="AD24" s="51">
        <f>_xlfn.IFNA(VLOOKUP(CONCATENATE($AD$5,$B24,$C24),'CAP2'!$A$6:$O$129,14,FALSE),0)</f>
        <v>0</v>
      </c>
      <c r="AE24" s="51">
        <f>_xlfn.IFNA(VLOOKUP(CONCATENATE($AE$5,$B24,$C24),'ESP2'!$A$6:$O$129,14,FALSE),0)</f>
        <v>0</v>
      </c>
      <c r="AF24" s="51">
        <f>_xlfn.IFNA(VLOOKUP(CONCATENATE($AF$5,$B24,$C24),'BUN2'!$A$6:$N$134,14,FALSE),0)</f>
        <v>0</v>
      </c>
      <c r="AG24" s="51">
        <f>_xlfn.IFNA(VLOOKUP(CONCATENATE($AG$5,$B24,$C24),SC!$A$6:$N$135,14,FALSE),0)</f>
        <v>0</v>
      </c>
      <c r="AH24" s="51">
        <f>_xlfn.IFNA(VLOOKUP(CONCATENATE($AH$5,$B24,$C24),'OG3'!$A$6:$N$131,14,FALSE),0)</f>
        <v>0</v>
      </c>
      <c r="AI24" s="51">
        <f>_xlfn.IFNA(VLOOKUP(CONCATENATE($AI$5,$B24,$C24),'MR2'!$A$6:$N$131,14,FALSE),0)</f>
        <v>0</v>
      </c>
      <c r="AJ24" s="51">
        <f>_xlfn.IFNA(VLOOKUP(CONCATENATE($AJ$5,$B24,$C24),'BUS3'!$A$6:$N$135,14,FALSE),0)</f>
        <v>0</v>
      </c>
      <c r="AK24" s="51">
        <f>_xlfn.IFNA(VLOOKUP(CONCATENATE($AK$5,$B24,$C24),'ESP4'!$A$6:$N$135,14,FALSE),0)</f>
        <v>0</v>
      </c>
      <c r="AL24" s="668">
        <f>_xlfn.IFNA(VLOOKUP(CONCATENATE($AL$5,$B24,$C24),FEST!$A$6:$N$133,14,FALSE),0)</f>
        <v>0</v>
      </c>
      <c r="AM24" s="51">
        <f>_xlfn.IFNA(VLOOKUP(CONCATENATE($AM$5,$B24,$C24),'MR3'!$A$6:$N$133,14,FALSE),0)</f>
        <v>0</v>
      </c>
      <c r="AN24" s="51">
        <f>_xlfn.IFNA(VLOOKUP(CONCATENATE($AN$5,$B24,$C24),'BUS4'!$A$6:$N$133,14,FALSE),0)</f>
        <v>0</v>
      </c>
      <c r="AO24" s="51">
        <f>_xlfn.IFNA(VLOOKUP(CONCATENATE($AO$5,$B24,$C24),'MR3'!$A$6:$N$77,14,FALSE),0)</f>
        <v>0</v>
      </c>
      <c r="AP24" s="51">
        <f>_xlfn.IFNA(VLOOKUP(CONCATENATE($AP$5,$B24,$C24),'BUS4'!$A$6:$N$250,14,FALSE),0)</f>
        <v>0</v>
      </c>
      <c r="AQ24" s="51"/>
      <c r="AR24" s="51"/>
      <c r="AS24" s="51"/>
      <c r="AT24" s="51"/>
      <c r="AU24" s="51"/>
      <c r="AV24" s="431"/>
      <c r="AW24" s="45"/>
    </row>
    <row r="25" spans="1:49" x14ac:dyDescent="0.25">
      <c r="A25" s="856"/>
      <c r="B25" s="133" t="s">
        <v>796</v>
      </c>
      <c r="C25" s="134" t="s">
        <v>797</v>
      </c>
      <c r="D25" s="134"/>
      <c r="E25" s="134" t="s">
        <v>297</v>
      </c>
      <c r="F25" s="52">
        <v>45532</v>
      </c>
      <c r="G25" s="53">
        <v>11</v>
      </c>
      <c r="H25" s="49">
        <f t="shared" si="0"/>
        <v>0</v>
      </c>
      <c r="I25" s="50">
        <f t="shared" si="1"/>
        <v>0</v>
      </c>
      <c r="J25" s="53">
        <f t="shared" si="2"/>
        <v>6</v>
      </c>
      <c r="K25" s="51">
        <f>_xlfn.IFNA(VLOOKUP(CONCATENATE($J$5,$B25,$C25),'ESP1'!$A$6:$N$135,14,FALSE),0)</f>
        <v>0</v>
      </c>
      <c r="L25" s="51">
        <f>_xlfn.IFNA(VLOOKUP(CONCATENATE($L$5,$B25,$C25),'CAP1'!$A$6:$N$107,14,FALSE),0)</f>
        <v>0</v>
      </c>
      <c r="M25" s="51">
        <f>_xlfn.IFNA(VLOOKUP(CONCATENATE(N25&lt;M$5,$B25,$C25),WEST!$A$6:$N$107,14,FALSE),0)</f>
        <v>0</v>
      </c>
      <c r="N25" s="51">
        <f>_xlfn.IFNA(VLOOKUP(CONCATENATE($N$5,$B25,$C25),MUR!$A$6:$L$95,14,FALSE),0)</f>
        <v>0</v>
      </c>
      <c r="O25" s="51">
        <f>_xlfn.IFNA(VLOOKUP(CONCATENATE($O$5,$B25,$C25),'SER1'!$A$6:$N$131,14,FALSE),0)</f>
        <v>0</v>
      </c>
      <c r="P25" s="51">
        <f>_xlfn.IFNA(VLOOKUP(CONCATENATE($P$5,$B25,$C25),'BUS1'!$A$6:$N$110,14,FALSE),0)</f>
        <v>0</v>
      </c>
      <c r="Q25" s="51">
        <f>_xlfn.IFNA(VLOOKUP(CONCATENATE($Q$5,$B25,$C25),'OG1'!$A$6:$N$135,14,FALSE),0)</f>
        <v>0</v>
      </c>
      <c r="R25" s="51">
        <f>_xlfn.IFNA(VLOOKUP(CONCATENATE($RR$5,$B25,$C25),'DRY1'!$A$6:$N$133,14,FALSE),0)</f>
        <v>0</v>
      </c>
      <c r="S25" s="51">
        <f>_xlfn.IFNA(VLOOKUP(CONCATENATE($S$5,$B25,$C25),DARD!G26,FALSE),0)</f>
        <v>0</v>
      </c>
      <c r="T25" s="51">
        <f>_xlfn.IFNA(VLOOKUP(CONCATENATE($T$5,$B25,$C25),'HO1'!$A$6:$N$56,14,FALSE),0)</f>
        <v>0</v>
      </c>
      <c r="U25" s="51">
        <f>_xlfn.IFNA(VLOOKUP(CONCATENATE($U$5,$B25,$C25),VIR!$A$6:$N$135,14,FALSE),0)</f>
        <v>0</v>
      </c>
      <c r="V25" s="51">
        <f>_xlfn.IFNA(VLOOKUP(CONCATENATE($UW$5,$B25,$C25),'BUS2'!$A$8:$N$135,14,FALSE),0)</f>
        <v>0</v>
      </c>
      <c r="W25" s="51">
        <f>_xlfn.IFNA(VLOOKUP(CONCATENATE($W$5,$B25,$C25),BEV!$A$8:$N$135,14,FALSE),0)</f>
        <v>0</v>
      </c>
      <c r="X25" s="51">
        <f>_xlfn.IFNA(VLOOKUP(CONCATENATE($X$5,$B25,$C25),'OG2'!$A$6:$N$169,14,FALSE),0)</f>
        <v>0</v>
      </c>
      <c r="Y25" s="51">
        <f>_xlfn.IFNA(VLOOKUP(CONCATENATE($Y$5,$B25,$C25),'SER2'!$A$6:$N$133,14,FALSE),0)</f>
        <v>0</v>
      </c>
      <c r="Z25" s="51">
        <f>_xlfn.IFNA(VLOOKUP(CONCATENATE($Z$5,$B25,$C25),'DRY2'!$A$6:$N$133,14,FALSE),0)</f>
        <v>0</v>
      </c>
      <c r="AA25" s="51">
        <f>_xlfn.IFNA(VLOOKUP(CONCATENATE($AA$5,$B25,$C25),'BUN1'!$A$6:$N$124,14,FALSE),0)</f>
        <v>0</v>
      </c>
      <c r="AB25" s="51">
        <f>_xlfn.IFNA(VLOOKUP(CONCATENATE($AB$5,$B25,$C25),BAL!$A$6:$N$124,14,FALSE),0)</f>
        <v>0</v>
      </c>
      <c r="AC25" s="51">
        <f>_xlfn.IFNA(VLOOKUP(CONCATENATE($AC$5,$B25,$C25),'MR1'!$A$6:$N$135,14,FALSE),0)</f>
        <v>0</v>
      </c>
      <c r="AD25" s="51">
        <f>_xlfn.IFNA(VLOOKUP(CONCATENATE($AD$5,$B25,$C25),'CAP2'!$A$6:$O$129,14,FALSE),0)</f>
        <v>0</v>
      </c>
      <c r="AE25" s="51">
        <f>_xlfn.IFNA(VLOOKUP(CONCATENATE($AE$5,$B25,$C25),'ESP2'!$A$6:$O$129,14,FALSE),0)</f>
        <v>0</v>
      </c>
      <c r="AF25" s="51">
        <f>_xlfn.IFNA(VLOOKUP(CONCATENATE($AF$5,$B25,$C25),'BUN2'!$A$6:$N$134,14,FALSE),0)</f>
        <v>0</v>
      </c>
      <c r="AG25" s="51">
        <f>_xlfn.IFNA(VLOOKUP(CONCATENATE($AG$5,$B25,$C25),SC!$A$6:$N$135,14,FALSE),0)</f>
        <v>0</v>
      </c>
      <c r="AH25" s="51">
        <f>_xlfn.IFNA(VLOOKUP(CONCATENATE($AH$5,$B25,$C25),'OG3'!$A$6:$N$131,14,FALSE),0)</f>
        <v>0</v>
      </c>
      <c r="AI25" s="51">
        <f>_xlfn.IFNA(VLOOKUP(CONCATENATE($AI$5,$B25,$C25),'MR2'!$A$6:$N$131,14,FALSE),0)</f>
        <v>0</v>
      </c>
      <c r="AJ25" s="51">
        <f>_xlfn.IFNA(VLOOKUP(CONCATENATE($AJ$5,$B25,$C25),'BUS3'!$A$6:$N$135,14,FALSE),0)</f>
        <v>0</v>
      </c>
      <c r="AK25" s="51">
        <f>_xlfn.IFNA(VLOOKUP(CONCATENATE($AK$5,$B25,$C25),'ESP4'!$A$6:$N$135,14,FALSE),0)</f>
        <v>0</v>
      </c>
      <c r="AL25" s="668">
        <f>_xlfn.IFNA(VLOOKUP(CONCATENATE($AL$5,$B25,$C25),FEST!$A$6:$N$133,14,FALSE),0)</f>
        <v>0</v>
      </c>
      <c r="AM25" s="51">
        <f>_xlfn.IFNA(VLOOKUP(CONCATENATE($AM$5,$B25,$C25),'MR3'!$A$6:$N$133,14,FALSE),0)</f>
        <v>0</v>
      </c>
      <c r="AN25" s="51">
        <f>_xlfn.IFNA(VLOOKUP(CONCATENATE($AN$5,$B25,$C25),'BUS4'!$A$6:$N$133,14,FALSE),0)</f>
        <v>0</v>
      </c>
      <c r="AO25" s="51">
        <f>_xlfn.IFNA(VLOOKUP(CONCATENATE($AO$5,$B25,$C25),'MR3'!$A$6:$N$77,14,FALSE),0)</f>
        <v>0</v>
      </c>
      <c r="AP25" s="51">
        <f>_xlfn.IFNA(VLOOKUP(CONCATENATE($AP$5,$B25,$C25),'BUS4'!$A$6:$N$250,14,FALSE),0)</f>
        <v>0</v>
      </c>
      <c r="AQ25" s="51"/>
      <c r="AR25" s="51"/>
      <c r="AS25" s="51"/>
      <c r="AT25" s="51"/>
      <c r="AU25" s="51"/>
      <c r="AV25" s="431"/>
      <c r="AW25" s="45"/>
    </row>
    <row r="26" spans="1:49" x14ac:dyDescent="0.25">
      <c r="A26" s="856"/>
      <c r="B26" s="133" t="s">
        <v>566</v>
      </c>
      <c r="C26" s="134" t="s">
        <v>666</v>
      </c>
      <c r="D26" s="134"/>
      <c r="E26" s="134" t="s">
        <v>287</v>
      </c>
      <c r="F26" s="52">
        <v>45532</v>
      </c>
      <c r="G26" s="53">
        <v>10</v>
      </c>
      <c r="H26" s="49">
        <f t="shared" si="0"/>
        <v>0</v>
      </c>
      <c r="I26" s="50">
        <f t="shared" si="1"/>
        <v>0</v>
      </c>
      <c r="J26" s="53">
        <f t="shared" si="2"/>
        <v>6</v>
      </c>
      <c r="K26" s="51">
        <f>_xlfn.IFNA(VLOOKUP(CONCATENATE($J$5,$B26,$C26),'ESP1'!$A$6:$N$135,14,FALSE),0)</f>
        <v>0</v>
      </c>
      <c r="L26" s="51">
        <f>_xlfn.IFNA(VLOOKUP(CONCATENATE($L$5,$B26,$C26),'CAP1'!$A$6:$N$107,14,FALSE),0)</f>
        <v>0</v>
      </c>
      <c r="M26" s="51">
        <f>_xlfn.IFNA(VLOOKUP(CONCATENATE(N26&lt;M$5,$B26,$C26),WEST!$A$6:$N$107,14,FALSE),0)</f>
        <v>0</v>
      </c>
      <c r="N26" s="51">
        <f>_xlfn.IFNA(VLOOKUP(CONCATENATE($N$5,$B26,$C26),MUR!$A$6:$L$95,14,FALSE),0)</f>
        <v>0</v>
      </c>
      <c r="O26" s="51">
        <f>_xlfn.IFNA(VLOOKUP(CONCATENATE($O$5,$B26,$C26),'SER1'!$A$6:$N$131,14,FALSE),0)</f>
        <v>0</v>
      </c>
      <c r="P26" s="51">
        <f>_xlfn.IFNA(VLOOKUP(CONCATENATE($P$5,$B26,$C26),'BUS1'!$A$6:$N$110,14,FALSE),0)</f>
        <v>0</v>
      </c>
      <c r="Q26" s="51">
        <f>_xlfn.IFNA(VLOOKUP(CONCATENATE($Q$5,$B26,$C26),'OG1'!$A$6:$N$135,14,FALSE),0)</f>
        <v>0</v>
      </c>
      <c r="R26" s="51">
        <f>_xlfn.IFNA(VLOOKUP(CONCATENATE($RR$5,$B26,$C26),'DRY1'!$A$6:$N$133,14,FALSE),0)</f>
        <v>0</v>
      </c>
      <c r="S26" s="51">
        <f>_xlfn.IFNA(VLOOKUP(CONCATENATE($S$5,$B26,$C26),DARD!G27,FALSE),0)</f>
        <v>0</v>
      </c>
      <c r="T26" s="51">
        <f>_xlfn.IFNA(VLOOKUP(CONCATENATE($T$5,$B26,$C26),'HO1'!$A$6:$N$56,14,FALSE),0)</f>
        <v>0</v>
      </c>
      <c r="U26" s="51">
        <f>_xlfn.IFNA(VLOOKUP(CONCATENATE($U$5,$B26,$C26),VIR!$A$6:$N$135,14,FALSE),0)</f>
        <v>0</v>
      </c>
      <c r="V26" s="51">
        <f>_xlfn.IFNA(VLOOKUP(CONCATENATE($UW$5,$B26,$C26),'BUS2'!$A$8:$N$135,14,FALSE),0)</f>
        <v>0</v>
      </c>
      <c r="W26" s="51">
        <f>_xlfn.IFNA(VLOOKUP(CONCATENATE($W$5,$B26,$C26),BEV!$A$8:$N$135,14,FALSE),0)</f>
        <v>0</v>
      </c>
      <c r="X26" s="51">
        <f>_xlfn.IFNA(VLOOKUP(CONCATENATE($X$5,$B26,$C26),'OG2'!$A$6:$N$169,14,FALSE),0)</f>
        <v>0</v>
      </c>
      <c r="Y26" s="51">
        <f>_xlfn.IFNA(VLOOKUP(CONCATENATE($Y$5,$B26,$C26),'SER2'!$A$6:$N$133,14,FALSE),0)</f>
        <v>0</v>
      </c>
      <c r="Z26" s="51">
        <f>_xlfn.IFNA(VLOOKUP(CONCATENATE($Z$5,$B26,$C26),'DRY2'!$A$6:$N$133,14,FALSE),0)</f>
        <v>0</v>
      </c>
      <c r="AA26" s="51">
        <f>_xlfn.IFNA(VLOOKUP(CONCATENATE($AA$5,$B26,$C26),'BUN1'!$A$6:$N$124,14,FALSE),0)</f>
        <v>0</v>
      </c>
      <c r="AB26" s="51"/>
      <c r="AC26" s="51">
        <f>_xlfn.IFNA(VLOOKUP(CONCATENATE($AC$5,$B26,$C26),'MR1'!$A$6:$N$135,14,FALSE),0)</f>
        <v>0</v>
      </c>
      <c r="AD26" s="51">
        <f>_xlfn.IFNA(VLOOKUP(CONCATENATE($AD$5,$B26,$C26),'CAP2'!$A$6:$O$129,14,FALSE),0)</f>
        <v>0</v>
      </c>
      <c r="AE26" s="51">
        <f>_xlfn.IFNA(VLOOKUP(CONCATENATE($AE$5,$B26,$C26),'ESP2'!$A$6:$O$129,14,FALSE),0)</f>
        <v>0</v>
      </c>
      <c r="AF26" s="51">
        <f>_xlfn.IFNA(VLOOKUP(CONCATENATE($AF$5,$B26,$C26),'BUN2'!$A$6:$N$134,14,FALSE),0)</f>
        <v>0</v>
      </c>
      <c r="AG26" s="51">
        <f>_xlfn.IFNA(VLOOKUP(CONCATENATE($AG$5,$B26,$C26),SC!$A$6:$N$135,14,FALSE),0)</f>
        <v>0</v>
      </c>
      <c r="AH26" s="51">
        <f>_xlfn.IFNA(VLOOKUP(CONCATENATE($AH$5,$B26,$C26),'OG3'!$A$6:$N$131,14,FALSE),0)</f>
        <v>0</v>
      </c>
      <c r="AI26" s="51">
        <f>_xlfn.IFNA(VLOOKUP(CONCATENATE($AI$5,$B26,$C26),'MR2'!$A$6:$N$131,14,FALSE),0)</f>
        <v>0</v>
      </c>
      <c r="AJ26" s="51">
        <f>_xlfn.IFNA(VLOOKUP(CONCATENATE($AJ$5,$B26,$C26),'BUS3'!$A$6:$N$135,14,FALSE),0)</f>
        <v>0</v>
      </c>
      <c r="AK26" s="51">
        <f>_xlfn.IFNA(VLOOKUP(CONCATENATE($AK$5,$B26,$C26),'ESP4'!$A$6:$N$135,14,FALSE),0)</f>
        <v>0</v>
      </c>
      <c r="AL26" s="668">
        <f>_xlfn.IFNA(VLOOKUP(CONCATENATE($AL$5,$B26,$C26),FEST!$A$6:$N$133,14,FALSE),0)</f>
        <v>0</v>
      </c>
      <c r="AM26" s="51">
        <f>_xlfn.IFNA(VLOOKUP(CONCATENATE($AM$5,$B26,$C26),'MR3'!$A$6:$N$133,14,FALSE),0)</f>
        <v>0</v>
      </c>
      <c r="AN26" s="51">
        <f>_xlfn.IFNA(VLOOKUP(CONCATENATE($AN$5,$B26,$C26),'BUS4'!$A$6:$N$133,14,FALSE),0)</f>
        <v>0</v>
      </c>
      <c r="AO26" s="51">
        <f>_xlfn.IFNA(VLOOKUP(CONCATENATE($AO$5,$B26,$C26),'MR3'!$A$6:$N$77,14,FALSE),0)</f>
        <v>0</v>
      </c>
      <c r="AP26" s="51">
        <f>_xlfn.IFNA(VLOOKUP(CONCATENATE($AP$5,$B26,$C26),'BUS4'!$A$6:$N$250,14,FALSE),0)</f>
        <v>0</v>
      </c>
      <c r="AQ26" s="51"/>
      <c r="AR26" s="51"/>
      <c r="AS26" s="614"/>
      <c r="AT26" s="51"/>
      <c r="AU26" s="51"/>
      <c r="AV26" s="431"/>
      <c r="AW26" s="45"/>
    </row>
    <row r="27" spans="1:49" x14ac:dyDescent="0.25">
      <c r="A27" s="856"/>
      <c r="B27" s="133" t="s">
        <v>791</v>
      </c>
      <c r="C27" s="134" t="s">
        <v>792</v>
      </c>
      <c r="D27" s="134"/>
      <c r="E27" s="134" t="s">
        <v>793</v>
      </c>
      <c r="F27" s="52">
        <v>45533</v>
      </c>
      <c r="G27" s="53">
        <v>11</v>
      </c>
      <c r="H27" s="49">
        <f t="shared" si="0"/>
        <v>0</v>
      </c>
      <c r="I27" s="50">
        <f t="shared" si="1"/>
        <v>0</v>
      </c>
      <c r="J27" s="53">
        <f t="shared" si="2"/>
        <v>6</v>
      </c>
      <c r="K27" s="51">
        <f>_xlfn.IFNA(VLOOKUP(CONCATENATE($J$5,$B27,$C27),'ESP1'!$A$6:$N$135,14,FALSE),0)</f>
        <v>0</v>
      </c>
      <c r="L27" s="51">
        <f>_xlfn.IFNA(VLOOKUP(CONCATENATE($L$5,$B27,$C27),'CAP1'!$A$6:$N$107,14,FALSE),0)</f>
        <v>0</v>
      </c>
      <c r="M27" s="51">
        <f>_xlfn.IFNA(VLOOKUP(CONCATENATE(N27&lt;M$5,$B27,$C27),WEST!$A$6:$N$107,14,FALSE),0)</f>
        <v>0</v>
      </c>
      <c r="N27" s="51">
        <f>_xlfn.IFNA(VLOOKUP(CONCATENATE($N$5,$B27,$C27),MUR!$A$6:$L$95,14,FALSE),0)</f>
        <v>0</v>
      </c>
      <c r="O27" s="51">
        <f>_xlfn.IFNA(VLOOKUP(CONCATENATE($O$5,$B27,$C27),'SER1'!$A$6:$N$131,14,FALSE),0)</f>
        <v>0</v>
      </c>
      <c r="P27" s="51">
        <f>_xlfn.IFNA(VLOOKUP(CONCATENATE($P$5,$B27,$C27),'BUS1'!$A$6:$N$110,14,FALSE),0)</f>
        <v>0</v>
      </c>
      <c r="Q27" s="51">
        <f>_xlfn.IFNA(VLOOKUP(CONCATENATE($Q$5,$B27,$C27),'OG1'!$A$6:$N$135,14,FALSE),0)</f>
        <v>0</v>
      </c>
      <c r="R27" s="51">
        <f>_xlfn.IFNA(VLOOKUP(CONCATENATE($RR$5,$B27,$C27),'DRY1'!$A$6:$N$133,14,FALSE),0)</f>
        <v>0</v>
      </c>
      <c r="S27" s="51">
        <f>_xlfn.IFNA(VLOOKUP(CONCATENATE($S$5,$B27,$C27),DARD!G28,FALSE),0)</f>
        <v>0</v>
      </c>
      <c r="T27" s="51">
        <f>_xlfn.IFNA(VLOOKUP(CONCATENATE($T$5,$B27,$C27),'HO1'!$A$6:$N$56,14,FALSE),0)</f>
        <v>0</v>
      </c>
      <c r="U27" s="51">
        <f>_xlfn.IFNA(VLOOKUP(CONCATENATE($U$5,$B27,$C27),VIR!$A$6:$N$135,14,FALSE),0)</f>
        <v>0</v>
      </c>
      <c r="V27" s="51">
        <f>_xlfn.IFNA(VLOOKUP(CONCATENATE($UW$5,$B27,$C27),'BUS2'!$A$8:$N$135,14,FALSE),0)</f>
        <v>0</v>
      </c>
      <c r="W27" s="51">
        <f>_xlfn.IFNA(VLOOKUP(CONCATENATE($W$5,$B27,$C27),BEV!$A$8:$N$135,14,FALSE),0)</f>
        <v>0</v>
      </c>
      <c r="X27" s="51">
        <f>_xlfn.IFNA(VLOOKUP(CONCATENATE($X$5,$B27,$C27),'OG2'!$A$6:$N$169,14,FALSE),0)</f>
        <v>0</v>
      </c>
      <c r="Y27" s="51">
        <f>_xlfn.IFNA(VLOOKUP(CONCATENATE($Y$5,$B27,$C27),'SER2'!$A$6:$N$133,14,FALSE),0)</f>
        <v>0</v>
      </c>
      <c r="Z27" s="51">
        <f>_xlfn.IFNA(VLOOKUP(CONCATENATE($Z$5,$B27,$C27),'DRY2'!$A$6:$N$133,14,FALSE),0)</f>
        <v>0</v>
      </c>
      <c r="AA27" s="51">
        <f>_xlfn.IFNA(VLOOKUP(CONCATENATE($AA$5,$B27,$C27),'BUN1'!$A$6:$N$124,14,FALSE),0)</f>
        <v>0</v>
      </c>
      <c r="AB27" s="51"/>
      <c r="AC27" s="51">
        <f>_xlfn.IFNA(VLOOKUP(CONCATENATE($AC$5,$B27,$C27),'MR1'!$A$6:$N$135,14,FALSE),0)</f>
        <v>0</v>
      </c>
      <c r="AD27" s="51">
        <f>_xlfn.IFNA(VLOOKUP(CONCATENATE($AD$5,$B27,$C27),'CAP2'!$A$6:$O$129,14,FALSE),0)</f>
        <v>0</v>
      </c>
      <c r="AE27" s="51">
        <f>_xlfn.IFNA(VLOOKUP(CONCATENATE($AE$5,$B27,$C27),'ESP2'!$A$6:$O$129,14,FALSE),0)</f>
        <v>0</v>
      </c>
      <c r="AF27" s="51">
        <f>_xlfn.IFNA(VLOOKUP(CONCATENATE($AF$5,$B27,$C27),'BUN2'!$A$6:$N$134,14,FALSE),0)</f>
        <v>0</v>
      </c>
      <c r="AG27" s="51">
        <f>_xlfn.IFNA(VLOOKUP(CONCATENATE($AG$5,$B27,$C27),SC!$A$6:$N$135,14,FALSE),0)</f>
        <v>0</v>
      </c>
      <c r="AH27" s="51">
        <f>_xlfn.IFNA(VLOOKUP(CONCATENATE($AH$5,$B27,$C27),'OG3'!$A$6:$N$131,14,FALSE),0)</f>
        <v>0</v>
      </c>
      <c r="AI27" s="51">
        <f>_xlfn.IFNA(VLOOKUP(CONCATENATE($AI$5,$B27,$C27),'MR2'!$A$6:$N$131,14,FALSE),0)</f>
        <v>0</v>
      </c>
      <c r="AJ27" s="51">
        <f>_xlfn.IFNA(VLOOKUP(CONCATENATE($AJ$5,$B27,$C27),'BUS3'!$A$6:$N$135,14,FALSE),0)</f>
        <v>0</v>
      </c>
      <c r="AK27" s="51">
        <f>_xlfn.IFNA(VLOOKUP(CONCATENATE($AK$5,$B27,$C27),'ESP4'!$A$6:$N$135,14,FALSE),0)</f>
        <v>0</v>
      </c>
      <c r="AL27" s="668">
        <f>_xlfn.IFNA(VLOOKUP(CONCATENATE($AL$5,$B27,$C27),FEST!$A$6:$N$133,14,FALSE),0)</f>
        <v>0</v>
      </c>
      <c r="AM27" s="51">
        <f>_xlfn.IFNA(VLOOKUP(CONCATENATE($AM$5,$B27,$C27),'MR3'!$A$6:$N$133,14,FALSE),0)</f>
        <v>0</v>
      </c>
      <c r="AN27" s="51">
        <f>_xlfn.IFNA(VLOOKUP(CONCATENATE($AN$5,$B27,$C27),'BUS4'!$A$6:$N$133,14,FALSE),0)</f>
        <v>0</v>
      </c>
      <c r="AO27" s="51">
        <f>_xlfn.IFNA(VLOOKUP(CONCATENATE($AO$5,$B27,$C27),'MR3'!$A$6:$N$77,14,FALSE),0)</f>
        <v>0</v>
      </c>
      <c r="AP27" s="51">
        <f>_xlfn.IFNA(VLOOKUP(CONCATENATE($AP$5,$B27,$C27),'BUS4'!$A$6:$N$250,14,FALSE),0)</f>
        <v>0</v>
      </c>
      <c r="AQ27" s="51"/>
      <c r="AR27" s="51"/>
      <c r="AS27" s="51"/>
      <c r="AT27" s="51"/>
      <c r="AU27" s="51"/>
      <c r="AV27" s="431"/>
      <c r="AW27" s="45"/>
    </row>
    <row r="28" spans="1:49" x14ac:dyDescent="0.25">
      <c r="A28" s="856"/>
      <c r="B28" s="133"/>
      <c r="C28" s="134"/>
      <c r="D28" s="134"/>
      <c r="E28" s="134"/>
      <c r="F28" s="52"/>
      <c r="G28" s="53"/>
      <c r="H28" s="49"/>
      <c r="I28" s="50"/>
      <c r="J28" s="53"/>
      <c r="K28" s="51">
        <f>_xlfn.IFNA(VLOOKUP(CONCATENATE($J$5,$B28,$C28),'ESP1'!$A$6:$N$135,14,FALSE),0)</f>
        <v>0</v>
      </c>
      <c r="L28" s="51">
        <f>_xlfn.IFNA(VLOOKUP(CONCATENATE($L$5,$B28,$C28),'CAP1'!$A$6:$N$107,14,FALSE),0)</f>
        <v>0</v>
      </c>
      <c r="M28" s="51">
        <f>_xlfn.IFNA(VLOOKUP(CONCATENATE(N28&lt;M$5,$B28,$C28),WEST!$A$6:$N$107,14,FALSE),0)</f>
        <v>0</v>
      </c>
      <c r="N28" s="51">
        <f>_xlfn.IFNA(VLOOKUP(CONCATENATE($N$5,$B28,$C28),MUR!$A$6:$L$95,14,FALSE),0)</f>
        <v>0</v>
      </c>
      <c r="O28" s="51">
        <f>_xlfn.IFNA(VLOOKUP(CONCATENATE($O$5,$B28,$C28),'SER1'!$A$6:$N$131,14,FALSE),0)</f>
        <v>0</v>
      </c>
      <c r="P28" s="51">
        <f>_xlfn.IFNA(VLOOKUP(CONCATENATE($P$5,$B28,$C28),'BUS1'!$A$6:$N$110,14,FALSE),0)</f>
        <v>0</v>
      </c>
      <c r="Q28" s="51">
        <f>_xlfn.IFNA(VLOOKUP(CONCATENATE($Q$5,$B28,$C28),'OG1'!$A$6:$N$135,14,FALSE),0)</f>
        <v>0</v>
      </c>
      <c r="R28" s="51">
        <f>_xlfn.IFNA(VLOOKUP(CONCATENATE($RR$5,$B28,$C28),'DRY1'!$A$6:$N$133,14,FALSE),0)</f>
        <v>0</v>
      </c>
      <c r="S28" s="51">
        <f>_xlfn.IFNA(VLOOKUP(CONCATENATE($S$5,$B28,$C28),DARD!G29,FALSE),0)</f>
        <v>0</v>
      </c>
      <c r="T28" s="51">
        <f>_xlfn.IFNA(VLOOKUP(CONCATENATE($T$5,$B28,$C28),'HO1'!$A$6:$N$56,14,FALSE),0)</f>
        <v>0</v>
      </c>
      <c r="U28" s="51">
        <f>_xlfn.IFNA(VLOOKUP(CONCATENATE($U$5,$B28,$C28),VIR!$A$6:$N$135,14,FALSE),0)</f>
        <v>0</v>
      </c>
      <c r="V28" s="51">
        <f>_xlfn.IFNA(VLOOKUP(CONCATENATE($UW$5,$B28,$C28),'BUS2'!$A$8:$N$135,14,FALSE),0)</f>
        <v>0</v>
      </c>
      <c r="W28" s="51">
        <f>_xlfn.IFNA(VLOOKUP(CONCATENATE($W$5,$B28,$C28),BEV!$A$8:$N$135,14,FALSE),0)</f>
        <v>0</v>
      </c>
      <c r="X28" s="51">
        <f>_xlfn.IFNA(VLOOKUP(CONCATENATE($X$5,$B28,$C28),'OG2'!$A$6:$N$169,14,FALSE),0)</f>
        <v>0</v>
      </c>
      <c r="Y28" s="51">
        <f>_xlfn.IFNA(VLOOKUP(CONCATENATE($Y$5,$B28,$C28),'SER2'!$A$6:$N$133,14,FALSE),0)</f>
        <v>0</v>
      </c>
      <c r="Z28" s="51">
        <f>_xlfn.IFNA(VLOOKUP(CONCATENATE($Z$5,$B28,$C28),'DRY2'!$A$6:$N$133,14,FALSE),0)</f>
        <v>0</v>
      </c>
      <c r="AA28" s="51">
        <f>_xlfn.IFNA(VLOOKUP(CONCATENATE($AA$5,$B28,$C28),'BUN1'!$A$6:$N$124,14,FALSE),0)</f>
        <v>0</v>
      </c>
      <c r="AB28" s="51"/>
      <c r="AC28" s="51">
        <f>_xlfn.IFNA(VLOOKUP(CONCATENATE($AC$5,$B28,$C28),'MR1'!$A$6:$N$135,14,FALSE),0)</f>
        <v>0</v>
      </c>
      <c r="AD28" s="51">
        <f>_xlfn.IFNA(VLOOKUP(CONCATENATE($AD$5,$B28,$C28),'CAP2'!$A$6:$O$129,14,FALSE),0)</f>
        <v>0</v>
      </c>
      <c r="AE28" s="51">
        <f>_xlfn.IFNA(VLOOKUP(CONCATENATE($AE$5,$B28,$C28),'ESP2'!$A$6:$O$129,14,FALSE),0)</f>
        <v>0</v>
      </c>
      <c r="AF28" s="51">
        <f>_xlfn.IFNA(VLOOKUP(CONCATENATE($AF$5,$B28,$C28),'BUN2'!$A$6:$N$134,14,FALSE),0)</f>
        <v>0</v>
      </c>
      <c r="AG28" s="51">
        <f>_xlfn.IFNA(VLOOKUP(CONCATENATE($AG$5,$B28,$C28),SC!$A$6:$N$135,14,FALSE),0)</f>
        <v>0</v>
      </c>
      <c r="AH28" s="51">
        <f>_xlfn.IFNA(VLOOKUP(CONCATENATE($AH$5,$B28,$C28),'OG3'!$A$6:$N$131,14,FALSE),0)</f>
        <v>0</v>
      </c>
      <c r="AI28" s="51">
        <f>_xlfn.IFNA(VLOOKUP(CONCATENATE($AI$5,$B28,$C28),'MR2'!$A$6:$N$131,14,FALSE),0)</f>
        <v>0</v>
      </c>
      <c r="AJ28" s="51">
        <f>_xlfn.IFNA(VLOOKUP(CONCATENATE($AJ$5,$B28,$C28),'BUS3'!$A$6:$N$135,14,FALSE),0)</f>
        <v>0</v>
      </c>
      <c r="AK28" s="51">
        <f>_xlfn.IFNA(VLOOKUP(CONCATENATE($AK$5,$B28,$C28),'ESP4'!$A$6:$N$135,14,FALSE),0)</f>
        <v>0</v>
      </c>
      <c r="AL28" s="668">
        <f>_xlfn.IFNA(VLOOKUP(CONCATENATE($AL$5,$B28,$C28),FEST!$A$6:$N$133,14,FALSE),0)</f>
        <v>0</v>
      </c>
      <c r="AM28" s="51">
        <f>_xlfn.IFNA(VLOOKUP(CONCATENATE($AM$5,$B28,$C28),'MR3'!$A$6:$N$133,14,FALSE),0)</f>
        <v>0</v>
      </c>
      <c r="AN28" s="51">
        <f>_xlfn.IFNA(VLOOKUP(CONCATENATE($AN$5,$B28,$C28),'BUS4'!$A$6:$N$133,14,FALSE),0)</f>
        <v>0</v>
      </c>
      <c r="AO28" s="51">
        <f>_xlfn.IFNA(VLOOKUP(CONCATENATE($AO$5,$B28,$C28),'MR3'!$A$6:$N$77,14,FALSE),0)</f>
        <v>0</v>
      </c>
      <c r="AP28" s="51">
        <f>_xlfn.IFNA(VLOOKUP(CONCATENATE($AP$5,$B28,$C28),'BUS4'!$A$6:$N$250,14,FALSE),0)</f>
        <v>0</v>
      </c>
      <c r="AQ28" s="51"/>
      <c r="AR28" s="51"/>
      <c r="AS28" s="51"/>
      <c r="AT28" s="51"/>
      <c r="AU28" s="51"/>
      <c r="AV28" s="431"/>
      <c r="AW28" s="45"/>
    </row>
    <row r="29" spans="1:49" x14ac:dyDescent="0.25">
      <c r="A29" s="856"/>
      <c r="B29" s="133"/>
      <c r="C29" s="134"/>
      <c r="D29" s="134"/>
      <c r="E29" s="134"/>
      <c r="F29" s="52"/>
      <c r="G29" s="53"/>
      <c r="H29" s="49"/>
      <c r="I29" s="50"/>
      <c r="J29" s="48"/>
      <c r="K29" s="51">
        <f>_xlfn.IFNA(VLOOKUP(CONCATENATE($J$5,$B29,$C29),'ESP1'!$A$6:$N$135,14,FALSE),0)</f>
        <v>0</v>
      </c>
      <c r="L29" s="51">
        <f>_xlfn.IFNA(VLOOKUP(CONCATENATE($L$5,$B29,$C29),'CAP1'!$A$6:$N$107,14,FALSE),0)</f>
        <v>0</v>
      </c>
      <c r="M29" s="51">
        <f>_xlfn.IFNA(VLOOKUP(CONCATENATE(N29&lt;M$5,$B29,$C29),WEST!$A$6:$N$107,14,FALSE),0)</f>
        <v>0</v>
      </c>
      <c r="N29" s="51">
        <f>_xlfn.IFNA(VLOOKUP(CONCATENATE($N$5,$B29,$C29),MUR!$A$6:$L$95,14,FALSE),0)</f>
        <v>0</v>
      </c>
      <c r="O29" s="51">
        <f>_xlfn.IFNA(VLOOKUP(CONCATENATE($O$5,$B29,$C29),'SER1'!$A$6:$N$131,14,FALSE),0)</f>
        <v>0</v>
      </c>
      <c r="P29" s="51">
        <f>_xlfn.IFNA(VLOOKUP(CONCATENATE($P$5,$B29,$C29),'BUS1'!$A$6:$N$110,14,FALSE),0)</f>
        <v>0</v>
      </c>
      <c r="Q29" s="51">
        <f>_xlfn.IFNA(VLOOKUP(CONCATENATE($Q$5,$B29,$C29),'OG1'!$A$6:$N$135,14,FALSE),0)</f>
        <v>0</v>
      </c>
      <c r="R29" s="51">
        <f>_xlfn.IFNA(VLOOKUP(CONCATENATE($RR$5,$B29,$C29),'DRY1'!$A$6:$N$133,14,FALSE),0)</f>
        <v>0</v>
      </c>
      <c r="S29" s="51">
        <f>_xlfn.IFNA(VLOOKUP(CONCATENATE($S$5,$B29,$C29),DARD!G30,FALSE),0)</f>
        <v>0</v>
      </c>
      <c r="T29" s="51">
        <f>_xlfn.IFNA(VLOOKUP(CONCATENATE($T$5,$B29,$C29),'HO1'!$A$6:$N$56,14,FALSE),0)</f>
        <v>0</v>
      </c>
      <c r="U29" s="51">
        <f>_xlfn.IFNA(VLOOKUP(CONCATENATE($U$5,$B29,$C29),VIR!$A$6:$N$135,14,FALSE),0)</f>
        <v>0</v>
      </c>
      <c r="V29" s="51">
        <f>_xlfn.IFNA(VLOOKUP(CONCATENATE($UW$5,$B29,$C29),'BUS2'!$A$8:$N$135,14,FALSE),0)</f>
        <v>0</v>
      </c>
      <c r="W29" s="51">
        <f>_xlfn.IFNA(VLOOKUP(CONCATENATE($W$5,$B29,$C29),BEV!$A$8:$N$135,14,FALSE),0)</f>
        <v>0</v>
      </c>
      <c r="X29" s="51">
        <f>_xlfn.IFNA(VLOOKUP(CONCATENATE($X$5,$B29,$C29),'OG2'!$A$6:$N$169,14,FALSE),0)</f>
        <v>0</v>
      </c>
      <c r="Y29" s="51">
        <f>_xlfn.IFNA(VLOOKUP(CONCATENATE($Y$5,$B29,$C29),'SER2'!$A$6:$N$133,14,FALSE),0)</f>
        <v>0</v>
      </c>
      <c r="Z29" s="51">
        <f>_xlfn.IFNA(VLOOKUP(CONCATENATE($Z$5,$B29,$C29),'DRY2'!$A$6:$N$133,14,FALSE),0)</f>
        <v>0</v>
      </c>
      <c r="AA29" s="51">
        <f>_xlfn.IFNA(VLOOKUP(CONCATENATE($AA$5,$B29,$C29),'BUN1'!$A$6:$N$124,14,FALSE),0)</f>
        <v>0</v>
      </c>
      <c r="AB29" s="51"/>
      <c r="AC29" s="51">
        <f>_xlfn.IFNA(VLOOKUP(CONCATENATE($AC$5,$B29,$C29),'MR1'!$A$6:$N$135,14,FALSE),0)</f>
        <v>0</v>
      </c>
      <c r="AD29" s="51">
        <f>_xlfn.IFNA(VLOOKUP(CONCATENATE($AD$5,$B29,$C29),'CAP2'!$A$6:$O$129,14,FALSE),0)</f>
        <v>0</v>
      </c>
      <c r="AE29" s="51">
        <f>_xlfn.IFNA(VLOOKUP(CONCATENATE($AE$5,$B29,$C29),'ESP2'!$A$6:$O$129,14,FALSE),0)</f>
        <v>0</v>
      </c>
      <c r="AF29" s="51">
        <f>_xlfn.IFNA(VLOOKUP(CONCATENATE($AF$5,$B29,$C29),'BUN2'!$A$6:$N$134,14,FALSE),0)</f>
        <v>0</v>
      </c>
      <c r="AG29" s="51">
        <f>_xlfn.IFNA(VLOOKUP(CONCATENATE($AG$5,$B29,$C29),SC!$A$6:$N$135,14,FALSE),0)</f>
        <v>0</v>
      </c>
      <c r="AH29" s="51">
        <f>_xlfn.IFNA(VLOOKUP(CONCATENATE($AH$5,$B29,$C29),'OG3'!$A$6:$N$131,14,FALSE),0)</f>
        <v>0</v>
      </c>
      <c r="AI29" s="51">
        <f>_xlfn.IFNA(VLOOKUP(CONCATENATE($AI$5,$B29,$C29),'MR2'!$A$6:$N$131,14,FALSE),0)</f>
        <v>0</v>
      </c>
      <c r="AJ29" s="51">
        <f>_xlfn.IFNA(VLOOKUP(CONCATENATE($AJ$5,$B29,$C29),'BUS3'!$A$6:$N$135,14,FALSE),0)</f>
        <v>0</v>
      </c>
      <c r="AK29" s="51">
        <f>_xlfn.IFNA(VLOOKUP(CONCATENATE($AK$5,$B29,$C29),'ESP4'!$A$6:$N$135,14,FALSE),0)</f>
        <v>0</v>
      </c>
      <c r="AL29" s="668">
        <f>_xlfn.IFNA(VLOOKUP(CONCATENATE($AL$5,$B29,$C29),FEST!$A$6:$N$133,14,FALSE),0)</f>
        <v>0</v>
      </c>
      <c r="AM29" s="51">
        <f>_xlfn.IFNA(VLOOKUP(CONCATENATE($AM$5,$B29,$C29),'MR3'!$A$6:$N$133,14,FALSE),0)</f>
        <v>0</v>
      </c>
      <c r="AN29" s="51">
        <f>_xlfn.IFNA(VLOOKUP(CONCATENATE($AN$5,$B29,$C29),'BUS4'!$A$6:$N$133,14,FALSE),0)</f>
        <v>0</v>
      </c>
      <c r="AO29" s="51">
        <f>_xlfn.IFNA(VLOOKUP(CONCATENATE($AO$5,$B29,$C29),'MR3'!$A$6:$N$77,14,FALSE),0)</f>
        <v>0</v>
      </c>
      <c r="AP29" s="51">
        <f>_xlfn.IFNA(VLOOKUP(CONCATENATE($AP$5,$B29,$C29),'BUS4'!$A$6:$N$250,14,FALSE),0)</f>
        <v>0</v>
      </c>
      <c r="AQ29" s="51"/>
      <c r="AR29" s="51"/>
      <c r="AS29" s="51"/>
      <c r="AT29" s="51"/>
      <c r="AU29" s="51"/>
      <c r="AV29" s="431"/>
      <c r="AW29" s="45"/>
    </row>
    <row r="30" spans="1:49" x14ac:dyDescent="0.25">
      <c r="A30" s="856"/>
      <c r="B30" s="133"/>
      <c r="C30" s="134"/>
      <c r="D30" s="134"/>
      <c r="E30" s="134"/>
      <c r="F30" s="52"/>
      <c r="G30" s="53"/>
      <c r="H30" s="49"/>
      <c r="I30" s="50"/>
      <c r="J30" s="48"/>
      <c r="K30" s="51">
        <f>_xlfn.IFNA(VLOOKUP(CONCATENATE($K$5,$B30,$C30),'CAP1'!$A$6:$N$107,14,FALSE),0)</f>
        <v>0</v>
      </c>
      <c r="L30" s="51">
        <f>_xlfn.IFNA(VLOOKUP(CONCATENATE($L$5,$B30,$C30),'ESP1'!$A$6:$N$135,14,FALSE),0)</f>
        <v>0</v>
      </c>
      <c r="M30" s="51">
        <f>_xlfn.IFNA(VLOOKUP(CONCATENATE($M$5,$B30,$C30),WEST!$A$6:$N$95,14,FALSE),0)</f>
        <v>0</v>
      </c>
      <c r="N30" s="51">
        <f>_xlfn.IFNA(VLOOKUP(CONCATENATE($N$5,$B30,$C30),MUR!$A$6:$L$131,14,FALSE),0)</f>
        <v>0</v>
      </c>
      <c r="O30" s="51">
        <f>_xlfn.IFNA(VLOOKUP(CONCATENATE($O$5,$B30,$C30),'SER1'!$A$6:$N$110,14,FALSE),0)</f>
        <v>0</v>
      </c>
      <c r="P30" s="51">
        <f>_xlfn.IFNA(VLOOKUP(CONCATENATE($P$5,$B30,$C30),'BUS1'!$A$6:$N$135,14,FALSE),0)</f>
        <v>0</v>
      </c>
      <c r="Q30" s="51">
        <f>_xlfn.IFNA(VLOOKUP(CONCATENATE($Q$5,$B30,$C30),DARD!$A$6:$N$133,14,FALSE),0)</f>
        <v>0</v>
      </c>
      <c r="R30" s="51">
        <f>_xlfn.IFNA(VLOOKUP(CONCATENATE($R$5,$B30,$C30),'BUS2'!F31,FALSE),0)</f>
        <v>0</v>
      </c>
      <c r="S30" s="51">
        <f>_xlfn.IFNA(VLOOKUP(CONCATENATE($S$5,$B30,$C30),'OG1'!$A$6:$N$56,14,FALSE),0)</f>
        <v>0</v>
      </c>
      <c r="T30" s="51">
        <f>_xlfn.IFNA(VLOOKUP(CONCATENATE($T$5,$B30,$C30),'DRY1'!$A$6:$N$135,14,FALSE),0)</f>
        <v>0</v>
      </c>
      <c r="U30" s="51">
        <f>_xlfn.IFNA(VLOOKUP(CONCATENATE($U$5,$B30,$C30),'HO1'!$A$8:$N$135,14,FALSE),0)</f>
        <v>0</v>
      </c>
      <c r="V30" s="51">
        <f>_xlfn.IFNA(VLOOKUP(CONCATENATE($V$5,$B30,$C30),'BUS3'!$A$8:$N$135,14,FALSE),0)</f>
        <v>0</v>
      </c>
      <c r="W30" s="51">
        <f>_xlfn.IFNA(VLOOKUP(CONCATENATE($W$5,$B30,$C30),'DRY2'!$A$6:$N$169,14,FALSE),0)</f>
        <v>0</v>
      </c>
      <c r="X30" s="51">
        <f>_xlfn.IFNA(VLOOKUP(CONCATENATE($X$5,$B30,$C30),'OG2'!$A$6:$N$133,14,FALSE),0)</f>
        <v>0</v>
      </c>
      <c r="Y30" s="51">
        <f>_xlfn.IFNA(VLOOKUP(CONCATENATE($Y$5,$B30,$C30),'MR1'!$A$6:$N$133,14,FALSE),0)</f>
        <v>0</v>
      </c>
      <c r="Z30" s="51">
        <f>_xlfn.IFNA(VLOOKUP(CONCATENATE($Z$5,$B30,$C30),BEV!$A$6:$N$124,14,FALSE),0)</f>
        <v>0</v>
      </c>
      <c r="AA30" s="51">
        <f>_xlfn.IFNA(VLOOKUP(CONCATENATE($AA$5,$B30,$C30),'BUN1'!$A$6:$N$124,14,FALSE),0)</f>
        <v>0</v>
      </c>
      <c r="AB30" s="51"/>
      <c r="AC30" s="51">
        <f>_xlfn.IFNA(VLOOKUP(CONCATENATE($AC$5,$B30,$C30),VIR!$A$6:$O$129,14,FALSE),0)</f>
        <v>0</v>
      </c>
      <c r="AD30" s="51" cm="1">
        <f t="array" ref="AD30">_xlfn.IFNA(VLOOKUP(CONCATENATE($AD$5,$B30,$C30),BUP25,AD31:AE42,FALSE),0)</f>
        <v>0</v>
      </c>
      <c r="AE30" s="51">
        <f>_xlfn.IFNA(VLOOKUP(CONCATENATE($AE$5,$B30,$C30),'CAP2'!$A$6:$N$135,14,FALSE),0)</f>
        <v>0</v>
      </c>
      <c r="AF30" s="51">
        <f>_xlfn.IFNA(VLOOKUP(CONCATENATE($AF$5,$B30,$C30),FEST!$A$6:$N$135,14,FALSE),0)</f>
        <v>0</v>
      </c>
      <c r="AG30" s="51">
        <f>_xlfn.IFNA(VLOOKUP(CONCATENATE($AG$5,$B30,$C30),'ESP2'!$A$6:$N$131,14,FALSE),0)</f>
        <v>0</v>
      </c>
      <c r="AH30" s="51">
        <f>_xlfn.IFNA(VLOOKUP(CONCATENATE($AG$5,$B30,$C30),'OG2'!$A$6:$N$131,14,FALSE),0)</f>
        <v>0</v>
      </c>
      <c r="AI30" s="51">
        <f>_xlfn.IFNA(VLOOKUP(CONCATENATE($AI$5,$B30,$C30),'BUN2'!$A$6:$N$134,14,FALSE),0)</f>
        <v>0</v>
      </c>
      <c r="AJ30" s="51">
        <f>_xlfn.IFNA(VLOOKUP(CONCATENATE($AJ$5,$B30,$C30),SC!$A$6:$N$135,14,FALSE),0)</f>
        <v>0</v>
      </c>
      <c r="AK30" s="51">
        <f>_xlfn.IFNA(VLOOKUP(CONCATENATE($AK$5,$B30,$C30),'MR3'!$A$6:$N$133,14,FALSE),0)</f>
        <v>0</v>
      </c>
      <c r="AL30" s="668">
        <f>_xlfn.IFNA(VLOOKUP(CONCATENATE($AK$5,$B30,$C30),BAL!$A$6:$N$133,14,FALSE),0)</f>
        <v>0</v>
      </c>
      <c r="AM30" s="51">
        <f>_xlfn.IFNA(VLOOKUP(CONCATENATE($AM$5,$B30,$C30),'ESP4'!$A$6:$N$135,14,FALSE),0)</f>
        <v>0</v>
      </c>
      <c r="AN30" s="51">
        <f>_xlfn.IFNA(VLOOKUP(CONCATENATE($AN$5,$B30,$C30),'MR2'!$A$6:$N$77,14,FALSE),0)</f>
        <v>0</v>
      </c>
      <c r="AO30" s="51">
        <f>_xlfn.IFNA(VLOOKUP(CONCATENATE($AO$5,$B30,$C30),'BUS4'!$A$6:$N$250,14,FALSE),0)</f>
        <v>0</v>
      </c>
      <c r="AP30" s="51">
        <f>_xlfn.IFNA(VLOOKUP(CONCATENATE($AP$5,$B30,$C30),'Spare '!$A$6:$N$77,14,FALSE),0)</f>
        <v>0</v>
      </c>
      <c r="AQ30" s="51"/>
      <c r="AR30" s="51"/>
      <c r="AS30" s="51"/>
      <c r="AT30" s="51"/>
      <c r="AU30" s="51"/>
      <c r="AV30" s="431"/>
      <c r="AW30" s="44"/>
    </row>
    <row r="31" spans="1:49" x14ac:dyDescent="0.25">
      <c r="A31" s="856"/>
      <c r="B31" s="133"/>
      <c r="C31" s="134"/>
      <c r="D31" s="132"/>
      <c r="E31" s="132"/>
      <c r="F31" s="52"/>
      <c r="G31" s="53"/>
      <c r="H31" s="49"/>
      <c r="I31" s="50"/>
      <c r="J31" s="48"/>
      <c r="K31" s="51">
        <f>_xlfn.IFNA(VLOOKUP(CONCATENATE($K$5,$B31,$C31),'CAP1'!$A$6:$N$107,14,FALSE),0)</f>
        <v>0</v>
      </c>
      <c r="L31" s="51">
        <f>_xlfn.IFNA(VLOOKUP(CONCATENATE($L$5,$B31,$C31),'ESP1'!$A$6:$N$135,14,FALSE),0)</f>
        <v>0</v>
      </c>
      <c r="M31" s="51">
        <f>_xlfn.IFNA(VLOOKUP(CONCATENATE($M$5,$B31,$C31),WEST!$A$6:$N$95,14,FALSE),0)</f>
        <v>0</v>
      </c>
      <c r="N31" s="51">
        <f>_xlfn.IFNA(VLOOKUP(CONCATENATE($N$5,$B31,$C31),MUR!$A$6:$L$131,14,FALSE),0)</f>
        <v>0</v>
      </c>
      <c r="O31" s="51">
        <f>_xlfn.IFNA(VLOOKUP(CONCATENATE($O$5,$B31,$C31),'SER1'!$A$6:$N$110,14,FALSE),0)</f>
        <v>0</v>
      </c>
      <c r="P31" s="51">
        <f>_xlfn.IFNA(VLOOKUP(CONCATENATE($P$5,$B31,$C31),'BUS1'!$A$6:$N$135,14,FALSE),0)</f>
        <v>0</v>
      </c>
      <c r="Q31" s="51">
        <f>_xlfn.IFNA(VLOOKUP(CONCATENATE($Q$5,$B31,$C31),DARD!$A$6:$N$133,14,FALSE),0)</f>
        <v>0</v>
      </c>
      <c r="R31" s="51">
        <f>_xlfn.IFNA(VLOOKUP(CONCATENATE($R$5,$B31,$C31),'BUS2'!F32,FALSE),0)</f>
        <v>0</v>
      </c>
      <c r="S31" s="51">
        <f>_xlfn.IFNA(VLOOKUP(CONCATENATE($S$5,$B31,$C31),'OG1'!$A$6:$N$56,14,FALSE),0)</f>
        <v>0</v>
      </c>
      <c r="T31" s="51">
        <f>_xlfn.IFNA(VLOOKUP(CONCATENATE($T$5,$B31,$C31),'DRY1'!$A$6:$N$135,14,FALSE),0)</f>
        <v>0</v>
      </c>
      <c r="U31" s="51">
        <f>_xlfn.IFNA(VLOOKUP(CONCATENATE($U$5,$B31,$C31),'HO1'!$A$8:$N$135,14,FALSE),0)</f>
        <v>0</v>
      </c>
      <c r="V31" s="51">
        <f>_xlfn.IFNA(VLOOKUP(CONCATENATE($V$5,$B31,$C31),'BUS3'!$A$8:$N$135,14,FALSE),0)</f>
        <v>0</v>
      </c>
      <c r="W31" s="51">
        <f>_xlfn.IFNA(VLOOKUP(CONCATENATE($W$5,$B31,$C31),'DRY2'!$A$6:$N$169,14,FALSE),0)</f>
        <v>0</v>
      </c>
      <c r="X31" s="51">
        <f>_xlfn.IFNA(VLOOKUP(CONCATENATE($X$5,$B31,$C31),'OG2'!$A$6:$N$133,14,FALSE),0)</f>
        <v>0</v>
      </c>
      <c r="Y31" s="51">
        <f>_xlfn.IFNA(VLOOKUP(CONCATENATE($Y$5,$B31,$C31),'MR1'!$A$6:$N$133,14,FALSE),0)</f>
        <v>0</v>
      </c>
      <c r="Z31" s="51">
        <f>_xlfn.IFNA(VLOOKUP(CONCATENATE($Z$5,$B31,$C31),BEV!$A$6:$N$124,14,FALSE),0)</f>
        <v>0</v>
      </c>
      <c r="AA31" s="51">
        <f>_xlfn.IFNA(VLOOKUP(CONCATENATE($AA$5,$B31,$C31),'SER2'!$A$6:$N$135,14,FALSE),0)</f>
        <v>0</v>
      </c>
      <c r="AB31" s="51"/>
      <c r="AC31" s="51">
        <f>_xlfn.IFNA(VLOOKUP(CONCATENATE($AC$5,$B31,$C31),VIR!$A$6:$O$129,14,FALSE),0)</f>
        <v>0</v>
      </c>
      <c r="AD31" s="51" cm="1">
        <f t="array" ref="AD31">_xlfn.IFNA(VLOOKUP(CONCATENATE($AD$5,$B31,$C31),BUP26,AD32:AE43,FALSE),0)</f>
        <v>0</v>
      </c>
      <c r="AE31" s="51">
        <f>_xlfn.IFNA(VLOOKUP(CONCATENATE($AE$5,$B31,$C31),'CAP2'!$A$6:$N$135,14,FALSE),0)</f>
        <v>0</v>
      </c>
      <c r="AF31" s="51">
        <f>_xlfn.IFNA(VLOOKUP(CONCATENATE($AF$5,$B31,$C31),FEST!$A$6:$N$135,14,FALSE),0)</f>
        <v>0</v>
      </c>
      <c r="AG31" s="51">
        <f>_xlfn.IFNA(VLOOKUP(CONCATENATE($AG$5,$B31,$C31),'ESP2'!$A$6:$N$131,14,FALSE),0)</f>
        <v>0</v>
      </c>
      <c r="AH31" s="51">
        <f>_xlfn.IFNA(VLOOKUP(CONCATENATE($AG$5,$B31,$C31),'OG2'!$A$6:$N$131,14,FALSE),0)</f>
        <v>0</v>
      </c>
      <c r="AI31" s="51">
        <f>_xlfn.IFNA(VLOOKUP(CONCATENATE($AI$5,$B31,$C31),'BUN2'!$A$6:$N$134,14,FALSE),0)</f>
        <v>0</v>
      </c>
      <c r="AJ31" s="51">
        <f>_xlfn.IFNA(VLOOKUP(CONCATENATE($AJ$5,$B31,$C31),SC!$A$6:$N$135,14,FALSE),0)</f>
        <v>0</v>
      </c>
      <c r="AK31" s="51">
        <f>_xlfn.IFNA(VLOOKUP(CONCATENATE($AK$5,$B31,$C31),'MR3'!$A$6:$N$133,14,FALSE),0)</f>
        <v>0</v>
      </c>
      <c r="AL31" s="668">
        <f>_xlfn.IFNA(VLOOKUP(CONCATENATE($AK$5,$B31,$C31),BAL!$A$6:$N$133,14,FALSE),0)</f>
        <v>0</v>
      </c>
      <c r="AM31" s="51">
        <f>_xlfn.IFNA(VLOOKUP(CONCATENATE($AM$5,$B31,$C31),'ESP4'!$A$6:$N$135,14,FALSE),0)</f>
        <v>0</v>
      </c>
      <c r="AN31" s="51">
        <f>_xlfn.IFNA(VLOOKUP(CONCATENATE($AN$5,$B31,$C31),'MR2'!$A$6:$N$77,14,FALSE),0)</f>
        <v>0</v>
      </c>
      <c r="AO31" s="51">
        <f>_xlfn.IFNA(VLOOKUP(CONCATENATE($AO$5,$B31,$C31),'BUS4'!$A$6:$N$250,14,FALSE),0)</f>
        <v>0</v>
      </c>
      <c r="AP31" s="51">
        <f>_xlfn.IFNA(VLOOKUP(CONCATENATE($AP$5,$B31,$C31),'Spare '!$A$6:$N$77,14,FALSE),0)</f>
        <v>0</v>
      </c>
      <c r="AQ31" s="51"/>
      <c r="AR31" s="51"/>
      <c r="AS31" s="51"/>
      <c r="AT31" s="51"/>
      <c r="AU31" s="51"/>
      <c r="AV31" s="431"/>
      <c r="AW31" s="44"/>
    </row>
    <row r="32" spans="1:49" x14ac:dyDescent="0.25">
      <c r="A32" s="856"/>
      <c r="B32" s="133"/>
      <c r="C32" s="134"/>
      <c r="D32" s="134"/>
      <c r="E32" s="134"/>
      <c r="F32" s="52"/>
      <c r="G32" s="53"/>
      <c r="H32" s="49"/>
      <c r="I32" s="50"/>
      <c r="J32" s="48"/>
      <c r="K32" s="51">
        <f>_xlfn.IFNA(VLOOKUP(CONCATENATE($K$5,$B32,$C32),'CAP1'!$A$6:$N$107,14,FALSE),0)</f>
        <v>0</v>
      </c>
      <c r="L32" s="51">
        <f>_xlfn.IFNA(VLOOKUP(CONCATENATE($L$5,$B32,$C32),'ESP1'!$A$6:$N$135,14,FALSE),0)</f>
        <v>0</v>
      </c>
      <c r="M32" s="51">
        <f>_xlfn.IFNA(VLOOKUP(CONCATENATE($M$5,$B32,$C32),WEST!$A$6:$N$95,14,FALSE),0)</f>
        <v>0</v>
      </c>
      <c r="N32" s="51">
        <f>_xlfn.IFNA(VLOOKUP(CONCATENATE($N$5,$B32,$C32),MUR!$A$6:$L$131,14,FALSE),0)</f>
        <v>0</v>
      </c>
      <c r="O32" s="51">
        <f>_xlfn.IFNA(VLOOKUP(CONCATENATE($O$5,$B32,$C32),'SER1'!$A$6:$N$110,14,FALSE),0)</f>
        <v>0</v>
      </c>
      <c r="P32" s="51">
        <f>_xlfn.IFNA(VLOOKUP(CONCATENATE($P$5,$B32,$C32),'BUS1'!$A$6:$N$135,14,FALSE),0)</f>
        <v>0</v>
      </c>
      <c r="Q32" s="51">
        <f>_xlfn.IFNA(VLOOKUP(CONCATENATE($Q$5,$B32,$C32),DARD!$A$6:$N$133,14,FALSE),0)</f>
        <v>0</v>
      </c>
      <c r="R32" s="51">
        <f>_xlfn.IFNA(VLOOKUP(CONCATENATE($R$5,$B32,$C32),'BUS2'!F33,FALSE),0)</f>
        <v>0</v>
      </c>
      <c r="S32" s="51">
        <f>_xlfn.IFNA(VLOOKUP(CONCATENATE($S$5,$B32,$C32),'OG1'!$A$6:$N$56,14,FALSE),0)</f>
        <v>0</v>
      </c>
      <c r="T32" s="51">
        <f>_xlfn.IFNA(VLOOKUP(CONCATENATE($T$5,$B32,$C32),'DRY1'!$A$6:$N$135,14,FALSE),0)</f>
        <v>0</v>
      </c>
      <c r="U32" s="51">
        <f>_xlfn.IFNA(VLOOKUP(CONCATENATE($U$5,$B32,$C32),'HO1'!$A$8:$N$135,14,FALSE),0)</f>
        <v>0</v>
      </c>
      <c r="V32" s="51">
        <f>_xlfn.IFNA(VLOOKUP(CONCATENATE($V$5,$B32,$C32),'BUS3'!$A$8:$N$135,14,FALSE),0)</f>
        <v>0</v>
      </c>
      <c r="W32" s="51">
        <f>_xlfn.IFNA(VLOOKUP(CONCATENATE($W$5,$B32,$C32),'DRY2'!$A$6:$N$169,14,FALSE),0)</f>
        <v>0</v>
      </c>
      <c r="X32" s="51">
        <f>_xlfn.IFNA(VLOOKUP(CONCATENATE($X$5,$B32,$C32),'OG2'!$A$6:$N$133,14,FALSE),0)</f>
        <v>0</v>
      </c>
      <c r="Y32" s="51">
        <f>_xlfn.IFNA(VLOOKUP(CONCATENATE($Y$5,$B32,$C32),'MR1'!$A$6:$N$133,14,FALSE),0)</f>
        <v>0</v>
      </c>
      <c r="Z32" s="51">
        <f>_xlfn.IFNA(VLOOKUP(CONCATENATE($Z$5,$B32,$C32),BEV!$A$6:$N$124,14,FALSE),0)</f>
        <v>0</v>
      </c>
      <c r="AA32" s="51">
        <f>_xlfn.IFNA(VLOOKUP(CONCATENATE($AA$5,$B32,$C32),'SER2'!$A$6:$N$135,14,FALSE),0)</f>
        <v>0</v>
      </c>
      <c r="AB32" s="51"/>
      <c r="AC32" s="51">
        <f>_xlfn.IFNA(VLOOKUP(CONCATENATE($AC$5,$B32,$C32),VIR!$A$6:$O$129,14,FALSE),0)</f>
        <v>0</v>
      </c>
      <c r="AD32" s="51" cm="1">
        <f t="array" ref="AD32">_xlfn.IFNA(VLOOKUP(CONCATENATE($AD$5,$B32,$C32),BUP27,AD33:AE44,FALSE),0)</f>
        <v>0</v>
      </c>
      <c r="AE32" s="51">
        <f>_xlfn.IFNA(VLOOKUP(CONCATENATE($AE$5,$B32,$C32),'CAP2'!$A$6:$N$135,14,FALSE),0)</f>
        <v>0</v>
      </c>
      <c r="AF32" s="51">
        <f>_xlfn.IFNA(VLOOKUP(CONCATENATE($AF$5,$B32,$C32),FEST!$A$6:$N$135,14,FALSE),0)</f>
        <v>0</v>
      </c>
      <c r="AG32" s="51">
        <f>_xlfn.IFNA(VLOOKUP(CONCATENATE($AG$5,$B32,$C32),'ESP2'!$A$6:$N$131,14,FALSE),0)</f>
        <v>0</v>
      </c>
      <c r="AH32" s="51">
        <f>_xlfn.IFNA(VLOOKUP(CONCATENATE($AG$5,$B32,$C32),'OG2'!$A$6:$N$131,14,FALSE),0)</f>
        <v>0</v>
      </c>
      <c r="AI32" s="51">
        <f>_xlfn.IFNA(VLOOKUP(CONCATENATE($AI$5,$B32,$C32),'BUN2'!$A$6:$N$134,14,FALSE),0)</f>
        <v>0</v>
      </c>
      <c r="AJ32" s="51">
        <f>_xlfn.IFNA(VLOOKUP(CONCATENATE($AJ$5,$B32,$C32),SC!$A$6:$N$135,14,FALSE),0)</f>
        <v>0</v>
      </c>
      <c r="AK32" s="51">
        <f>_xlfn.IFNA(VLOOKUP(CONCATENATE($AK$5,$B32,$C32),'MR3'!$A$6:$N$133,14,FALSE),0)</f>
        <v>0</v>
      </c>
      <c r="AL32" s="668">
        <f>_xlfn.IFNA(VLOOKUP(CONCATENATE($AK$5,$B32,$C32),BAL!$A$6:$N$133,14,FALSE),0)</f>
        <v>0</v>
      </c>
      <c r="AM32" s="51">
        <f>_xlfn.IFNA(VLOOKUP(CONCATENATE($AM$5,$B32,$C32),'ESP4'!$A$6:$N$135,14,FALSE),0)</f>
        <v>0</v>
      </c>
      <c r="AN32" s="51">
        <f>_xlfn.IFNA(VLOOKUP(CONCATENATE($AN$5,$B32,$C32),'MR2'!$A$6:$N$77,14,FALSE),0)</f>
        <v>0</v>
      </c>
      <c r="AO32" s="51">
        <f>_xlfn.IFNA(VLOOKUP(CONCATENATE($AO$5,$B32,$C32),'BUS4'!$A$6:$N$250,14,FALSE),0)</f>
        <v>0</v>
      </c>
      <c r="AP32" s="441">
        <f>_xlfn.IFNA(VLOOKUP(CONCATENATE($AP$5,$B32,$C32),'Spare '!$A$6:$N$77,14,FALSE),0)</f>
        <v>0</v>
      </c>
      <c r="AQ32" s="441"/>
      <c r="AR32" s="441"/>
      <c r="AS32" s="441"/>
      <c r="AT32" s="51"/>
      <c r="AU32" s="51"/>
      <c r="AV32" s="431"/>
      <c r="AW32" s="44"/>
    </row>
    <row r="33" spans="1:49" ht="14.4" thickBot="1" x14ac:dyDescent="0.3">
      <c r="A33" s="856"/>
      <c r="B33" s="137"/>
      <c r="C33" s="138"/>
      <c r="D33" s="138"/>
      <c r="E33" s="138"/>
      <c r="F33" s="54"/>
      <c r="G33" s="55"/>
      <c r="H33" s="56"/>
      <c r="I33" s="57"/>
      <c r="J33" s="55"/>
      <c r="K33" s="58">
        <f>_xlfn.IFNA(VLOOKUP(CONCATENATE($K$5,$B33,$C33),'CAP1'!$A$6:$N$107,14,FALSE),0)</f>
        <v>0</v>
      </c>
      <c r="L33" s="58">
        <f>_xlfn.IFNA(VLOOKUP(CONCATENATE($L$5,$B33,$C33),'ESP1'!$A$6:$N$135,14,FALSE),0)</f>
        <v>0</v>
      </c>
      <c r="M33" s="58">
        <f>_xlfn.IFNA(VLOOKUP(CONCATENATE($M$5,$B33,$C33),WEST!$A$6:$N$95,14,FALSE),0)</f>
        <v>0</v>
      </c>
      <c r="N33" s="58">
        <f>_xlfn.IFNA(VLOOKUP(CONCATENATE($N$5,$B33,$C33),MUR!$A$6:$L$131,14,FALSE),0)</f>
        <v>0</v>
      </c>
      <c r="O33" s="58">
        <f>_xlfn.IFNA(VLOOKUP(CONCATENATE($O$5,$B33,$C33),'SER1'!$A$6:$N$110,14,FALSE),0)</f>
        <v>0</v>
      </c>
      <c r="P33" s="58">
        <f>_xlfn.IFNA(VLOOKUP(CONCATENATE($P$5,$B33,$C33),'BUS1'!$A$6:$N$135,14,FALSE),0)</f>
        <v>0</v>
      </c>
      <c r="Q33" s="58">
        <f>_xlfn.IFNA(VLOOKUP(CONCATENATE($Q$5,$B33,$C33),DARD!$A$6:$N$133,14,FALSE),0)</f>
        <v>0</v>
      </c>
      <c r="R33" s="58">
        <f>_xlfn.IFNA(VLOOKUP(CONCATENATE($R$5,$B33,$C33),'BUS2'!F34,FALSE),0)</f>
        <v>0</v>
      </c>
      <c r="S33" s="58">
        <f>_xlfn.IFNA(VLOOKUP(CONCATENATE($S$5,$B33,$C33),'OG1'!$A$6:$N$56,14,FALSE),0)</f>
        <v>0</v>
      </c>
      <c r="T33" s="58">
        <f>_xlfn.IFNA(VLOOKUP(CONCATENATE($T$5,$B33,$C33),'DRY1'!$A$6:$N$135,14,FALSE),0)</f>
        <v>0</v>
      </c>
      <c r="U33" s="58">
        <f>_xlfn.IFNA(VLOOKUP(CONCATENATE($U$5,$B33,$C33),'HO1'!$A$8:$N$135,14,FALSE),0)</f>
        <v>0</v>
      </c>
      <c r="V33" s="58">
        <f>_xlfn.IFNA(VLOOKUP(CONCATENATE($V$5,$B33,$C33),'BUS3'!$A$8:$N$135,14,FALSE),0)</f>
        <v>0</v>
      </c>
      <c r="W33" s="58">
        <f>_xlfn.IFNA(VLOOKUP(CONCATENATE($W$5,$B33,$C33),'DRY2'!$A$6:$N$169,14,FALSE),0)</f>
        <v>0</v>
      </c>
      <c r="X33" s="58">
        <f>_xlfn.IFNA(VLOOKUP(CONCATENATE($X$5,$B33,$C33),'OG2'!$A$6:$N$133,14,FALSE),0)</f>
        <v>0</v>
      </c>
      <c r="Y33" s="58">
        <f>_xlfn.IFNA(VLOOKUP(CONCATENATE($Y$5,$B33,$C33),'MR1'!$A$6:$N$133,14,FALSE),0)</f>
        <v>0</v>
      </c>
      <c r="Z33" s="58">
        <f>_xlfn.IFNA(VLOOKUP(CONCATENATE($Z$5,$B33,$C33),BEV!$A$6:$N$124,14,FALSE),0)</f>
        <v>0</v>
      </c>
      <c r="AA33" s="58">
        <f>_xlfn.IFNA(VLOOKUP(CONCATENATE($AA$5,$B33,$C33),'SER2'!$A$6:$N$135,14,FALSE),0)</f>
        <v>0</v>
      </c>
      <c r="AB33" s="58"/>
      <c r="AC33" s="58">
        <f>_xlfn.IFNA(VLOOKUP(CONCATENATE($AC$5,$B33,$C33),VIR!$A$6:$O$129,14,FALSE),0)</f>
        <v>0</v>
      </c>
      <c r="AD33" s="58" cm="1">
        <f t="array" ref="AD33">_xlfn.IFNA(VLOOKUP(CONCATENATE($AD$5,$B33,$C33),BUP28,AD34:AE45,FALSE),0)</f>
        <v>0</v>
      </c>
      <c r="AE33" s="58">
        <f>_xlfn.IFNA(VLOOKUP(CONCATENATE($AE$5,$B33,$C33),'CAP2'!$A$6:$N$135,14,FALSE),0)</f>
        <v>0</v>
      </c>
      <c r="AF33" s="58">
        <f>_xlfn.IFNA(VLOOKUP(CONCATENATE($AF$5,$B33,$C33),FEST!$A$6:$N$135,14,FALSE),0)</f>
        <v>0</v>
      </c>
      <c r="AG33" s="58">
        <f>_xlfn.IFNA(VLOOKUP(CONCATENATE($AG$5,$B33,$C33),'ESP2'!$A$6:$N$131,14,FALSE),0)</f>
        <v>0</v>
      </c>
      <c r="AH33" s="58">
        <f>_xlfn.IFNA(VLOOKUP(CONCATENATE($AG$5,$B33,$C33),'OG2'!$A$6:$N$131,14,FALSE),0)</f>
        <v>0</v>
      </c>
      <c r="AI33" s="58">
        <f>_xlfn.IFNA(VLOOKUP(CONCATENATE($AI$5,$B33,$C33),'BUN2'!$A$6:$N$134,14,FALSE),0)</f>
        <v>0</v>
      </c>
      <c r="AJ33" s="58">
        <f>_xlfn.IFNA(VLOOKUP(CONCATENATE($AJ$5,$B33,$C33),SC!$A$6:$N$135,14,FALSE),0)</f>
        <v>0</v>
      </c>
      <c r="AK33" s="58">
        <f>_xlfn.IFNA(VLOOKUP(CONCATENATE($AK$5,$B33,$C33),'MR3'!$A$6:$N$133,14,FALSE),0)</f>
        <v>0</v>
      </c>
      <c r="AL33" s="729">
        <f>_xlfn.IFNA(VLOOKUP(CONCATENATE($AK$5,$B33,$C33),BAL!$A$6:$N$133,14,FALSE),0)</f>
        <v>0</v>
      </c>
      <c r="AM33" s="58">
        <f>_xlfn.IFNA(VLOOKUP(CONCATENATE($AM$5,$B33,$C33),'ESP4'!$A$6:$N$135,14,FALSE),0)</f>
        <v>0</v>
      </c>
      <c r="AN33" s="58">
        <f>_xlfn.IFNA(VLOOKUP(CONCATENATE($AN$5,$B33,$C33),'MR2'!$A$6:$N$77,14,FALSE),0)</f>
        <v>0</v>
      </c>
      <c r="AO33" s="58">
        <f>_xlfn.IFNA(VLOOKUP(CONCATENATE($AO$5,$B33,$C33),'BUS4'!$A$6:$N$250,14,FALSE),0)</f>
        <v>0</v>
      </c>
      <c r="AP33" s="58">
        <f>_xlfn.IFNA(VLOOKUP(CONCATENATE($AP$5,$B33,$C33),'CAP2'!$A$6:$N$77,14,FALSE),0)</f>
        <v>0</v>
      </c>
      <c r="AQ33" s="58"/>
      <c r="AR33" s="58"/>
      <c r="AS33" s="58"/>
      <c r="AT33" s="58"/>
      <c r="AU33" s="58"/>
      <c r="AV33" s="432"/>
      <c r="AW33" s="44"/>
    </row>
    <row r="34" spans="1:49" x14ac:dyDescent="0.25">
      <c r="A34" s="856"/>
      <c r="B34" s="135" t="s">
        <v>40</v>
      </c>
      <c r="C34" s="135"/>
      <c r="D34" s="135"/>
      <c r="E34" s="135" t="s">
        <v>40</v>
      </c>
      <c r="F34" s="46"/>
      <c r="G34" s="46"/>
      <c r="H34" s="46"/>
      <c r="I34" s="47"/>
      <c r="J34" s="46"/>
      <c r="K34" s="846"/>
      <c r="L34" s="844"/>
      <c r="M34" s="844"/>
      <c r="N34" s="844"/>
      <c r="O34" s="844"/>
      <c r="P34" s="844"/>
      <c r="Q34" s="844"/>
      <c r="R34" s="844"/>
      <c r="S34" s="845"/>
      <c r="T34" s="843"/>
      <c r="U34" s="843"/>
      <c r="V34" s="843"/>
      <c r="W34" s="843"/>
      <c r="X34" s="843"/>
      <c r="Y34" s="843"/>
      <c r="Z34" s="843"/>
      <c r="AA34" s="843"/>
      <c r="AB34" s="728"/>
      <c r="AC34" s="843"/>
      <c r="AD34" s="843"/>
      <c r="AE34" s="843"/>
      <c r="AF34" s="843"/>
      <c r="AG34" s="843"/>
      <c r="AH34" s="843"/>
      <c r="AI34" s="843"/>
      <c r="AJ34" s="843"/>
      <c r="AK34" s="728"/>
      <c r="AL34" s="843"/>
      <c r="AM34" s="843"/>
      <c r="AN34" s="843"/>
      <c r="AO34" s="843"/>
      <c r="AP34" s="843"/>
      <c r="AQ34" s="843"/>
      <c r="AR34" s="843"/>
      <c r="AS34" s="843"/>
      <c r="AT34" s="843"/>
      <c r="AU34" s="843"/>
      <c r="AV34" s="843"/>
      <c r="AW34" s="46"/>
    </row>
    <row r="35" spans="1:49" x14ac:dyDescent="0.25">
      <c r="A35" s="46"/>
      <c r="B35" s="135"/>
      <c r="C35" s="135"/>
      <c r="D35" s="135"/>
      <c r="E35" s="135"/>
      <c r="F35" s="46"/>
      <c r="G35" s="46"/>
      <c r="H35" s="46"/>
      <c r="I35" s="47"/>
      <c r="J35" s="45"/>
      <c r="K35" s="846"/>
      <c r="L35" s="844"/>
      <c r="M35" s="844"/>
      <c r="N35" s="844"/>
      <c r="O35" s="844"/>
      <c r="P35" s="844"/>
      <c r="Q35" s="844"/>
      <c r="R35" s="844"/>
      <c r="S35" s="845"/>
      <c r="T35" s="843"/>
      <c r="U35" s="843"/>
      <c r="V35" s="843"/>
      <c r="W35" s="843"/>
      <c r="X35" s="843"/>
      <c r="Y35" s="843"/>
      <c r="Z35" s="843"/>
      <c r="AA35" s="843"/>
      <c r="AB35" s="728"/>
      <c r="AC35" s="843"/>
      <c r="AD35" s="843"/>
      <c r="AE35" s="843"/>
      <c r="AF35" s="843"/>
      <c r="AG35" s="843"/>
      <c r="AH35" s="843"/>
      <c r="AI35" s="843"/>
      <c r="AJ35" s="843"/>
      <c r="AK35" s="728"/>
      <c r="AL35" s="843"/>
      <c r="AM35" s="843"/>
      <c r="AN35" s="843"/>
      <c r="AO35" s="843"/>
      <c r="AP35" s="843"/>
      <c r="AQ35" s="843"/>
      <c r="AR35" s="843"/>
      <c r="AS35" s="843"/>
      <c r="AT35" s="843"/>
      <c r="AU35" s="843"/>
      <c r="AV35" s="843"/>
      <c r="AW35" s="46"/>
    </row>
    <row r="36" spans="1:49" x14ac:dyDescent="0.25">
      <c r="B36" s="136"/>
    </row>
    <row r="37" spans="1:49" x14ac:dyDescent="0.25">
      <c r="B37" s="136"/>
    </row>
    <row r="38" spans="1:49" x14ac:dyDescent="0.25">
      <c r="B38" s="136"/>
    </row>
    <row r="39" spans="1:49" x14ac:dyDescent="0.25">
      <c r="B39" s="136"/>
    </row>
    <row r="40" spans="1:49" x14ac:dyDescent="0.25">
      <c r="B40" s="136"/>
    </row>
    <row r="41" spans="1:49" x14ac:dyDescent="0.25">
      <c r="B41" s="136"/>
    </row>
    <row r="42" spans="1:49" x14ac:dyDescent="0.25">
      <c r="B42" s="136"/>
    </row>
    <row r="43" spans="1:49" x14ac:dyDescent="0.25">
      <c r="B43" s="136"/>
    </row>
    <row r="44" spans="1:49" x14ac:dyDescent="0.25">
      <c r="B44" s="136"/>
    </row>
    <row r="45" spans="1:49" x14ac:dyDescent="0.25">
      <c r="B45" s="136"/>
    </row>
    <row r="46" spans="1:49" x14ac:dyDescent="0.25">
      <c r="B46" s="136"/>
    </row>
    <row r="47" spans="1:49" x14ac:dyDescent="0.25">
      <c r="B47" s="136"/>
    </row>
    <row r="48" spans="1:49" x14ac:dyDescent="0.25">
      <c r="B48" s="136"/>
    </row>
    <row r="49" spans="2:2" x14ac:dyDescent="0.25">
      <c r="B49" s="136"/>
    </row>
    <row r="50" spans="2:2" x14ac:dyDescent="0.25">
      <c r="B50" s="136"/>
    </row>
    <row r="51" spans="2:2" x14ac:dyDescent="0.25">
      <c r="B51" s="136"/>
    </row>
    <row r="52" spans="2:2" x14ac:dyDescent="0.25">
      <c r="B52" s="136"/>
    </row>
    <row r="53" spans="2:2" x14ac:dyDescent="0.25">
      <c r="B53" s="136"/>
    </row>
    <row r="54" spans="2:2" x14ac:dyDescent="0.25">
      <c r="B54" s="136"/>
    </row>
    <row r="55" spans="2:2" x14ac:dyDescent="0.25">
      <c r="B55" s="136"/>
    </row>
    <row r="56" spans="2:2" x14ac:dyDescent="0.25">
      <c r="B56" s="136"/>
    </row>
    <row r="57" spans="2:2" x14ac:dyDescent="0.25">
      <c r="B57" s="136"/>
    </row>
    <row r="58" spans="2:2" x14ac:dyDescent="0.25">
      <c r="B58" s="136"/>
    </row>
    <row r="59" spans="2:2" x14ac:dyDescent="0.25">
      <c r="B59" s="136"/>
    </row>
    <row r="60" spans="2:2" x14ac:dyDescent="0.25">
      <c r="B60" s="136"/>
    </row>
    <row r="61" spans="2:2" x14ac:dyDescent="0.25">
      <c r="B61" s="136"/>
    </row>
    <row r="62" spans="2:2" x14ac:dyDescent="0.25">
      <c r="B62" s="136"/>
    </row>
    <row r="63" spans="2:2" x14ac:dyDescent="0.25">
      <c r="B63" s="136"/>
    </row>
    <row r="64" spans="2:2" x14ac:dyDescent="0.25">
      <c r="B64" s="136"/>
    </row>
    <row r="65" spans="2:2" x14ac:dyDescent="0.25">
      <c r="B65" s="136"/>
    </row>
    <row r="66" spans="2:2" x14ac:dyDescent="0.25">
      <c r="B66" s="136"/>
    </row>
    <row r="67" spans="2:2" x14ac:dyDescent="0.25">
      <c r="B67" s="136"/>
    </row>
    <row r="68" spans="2:2" x14ac:dyDescent="0.25">
      <c r="B68" s="136"/>
    </row>
    <row r="69" spans="2:2" x14ac:dyDescent="0.25">
      <c r="B69" s="136"/>
    </row>
    <row r="70" spans="2:2" x14ac:dyDescent="0.25">
      <c r="B70" s="136"/>
    </row>
    <row r="71" spans="2:2" x14ac:dyDescent="0.25">
      <c r="B71" s="136"/>
    </row>
    <row r="72" spans="2:2" x14ac:dyDescent="0.25">
      <c r="B72" s="136"/>
    </row>
    <row r="73" spans="2:2" x14ac:dyDescent="0.25">
      <c r="B73" s="136"/>
    </row>
    <row r="74" spans="2:2" x14ac:dyDescent="0.25">
      <c r="B74" s="136"/>
    </row>
    <row r="75" spans="2:2" x14ac:dyDescent="0.25">
      <c r="B75" s="136"/>
    </row>
    <row r="76" spans="2:2" x14ac:dyDescent="0.25">
      <c r="B76" s="136"/>
    </row>
    <row r="77" spans="2:2" x14ac:dyDescent="0.25">
      <c r="B77" s="136"/>
    </row>
    <row r="78" spans="2:2" x14ac:dyDescent="0.25">
      <c r="B78" s="136"/>
    </row>
    <row r="79" spans="2:2" x14ac:dyDescent="0.25">
      <c r="B79" s="136"/>
    </row>
    <row r="80" spans="2:2" x14ac:dyDescent="0.25">
      <c r="B80" s="136"/>
    </row>
    <row r="81" spans="2:2" x14ac:dyDescent="0.25">
      <c r="B81" s="136"/>
    </row>
    <row r="82" spans="2:2" x14ac:dyDescent="0.25">
      <c r="B82" s="136"/>
    </row>
    <row r="83" spans="2:2" x14ac:dyDescent="0.25">
      <c r="B83" s="136"/>
    </row>
    <row r="84" spans="2:2" x14ac:dyDescent="0.25">
      <c r="B84" s="136"/>
    </row>
    <row r="85" spans="2:2" x14ac:dyDescent="0.25">
      <c r="B85" s="136"/>
    </row>
    <row r="86" spans="2:2" x14ac:dyDescent="0.25">
      <c r="B86" s="136"/>
    </row>
    <row r="87" spans="2:2" x14ac:dyDescent="0.25">
      <c r="B87" s="136"/>
    </row>
    <row r="88" spans="2:2" x14ac:dyDescent="0.25">
      <c r="B88" s="136"/>
    </row>
    <row r="89" spans="2:2" x14ac:dyDescent="0.25">
      <c r="B89" s="136"/>
    </row>
    <row r="90" spans="2:2" x14ac:dyDescent="0.25">
      <c r="B90" s="136"/>
    </row>
    <row r="91" spans="2:2" x14ac:dyDescent="0.25">
      <c r="B91" s="136"/>
    </row>
    <row r="92" spans="2:2" x14ac:dyDescent="0.25">
      <c r="B92" s="136"/>
    </row>
    <row r="93" spans="2:2" x14ac:dyDescent="0.25">
      <c r="B93" s="136"/>
    </row>
    <row r="94" spans="2:2" x14ac:dyDescent="0.25">
      <c r="B94" s="136"/>
    </row>
    <row r="95" spans="2:2" x14ac:dyDescent="0.25">
      <c r="B95" s="136"/>
    </row>
    <row r="96" spans="2:2" x14ac:dyDescent="0.25">
      <c r="B96" s="136"/>
    </row>
    <row r="97" spans="2:2" x14ac:dyDescent="0.25">
      <c r="B97" s="136"/>
    </row>
    <row r="98" spans="2:2" x14ac:dyDescent="0.25">
      <c r="B98" s="136"/>
    </row>
    <row r="99" spans="2:2" x14ac:dyDescent="0.25">
      <c r="B99" s="136"/>
    </row>
    <row r="100" spans="2:2" x14ac:dyDescent="0.25">
      <c r="B100" s="136"/>
    </row>
    <row r="101" spans="2:2" x14ac:dyDescent="0.25">
      <c r="B101" s="136"/>
    </row>
    <row r="102" spans="2:2" x14ac:dyDescent="0.25">
      <c r="B102" s="136"/>
    </row>
    <row r="103" spans="2:2" x14ac:dyDescent="0.25">
      <c r="B103" s="136"/>
    </row>
    <row r="104" spans="2:2" x14ac:dyDescent="0.25">
      <c r="B104" s="136"/>
    </row>
    <row r="105" spans="2:2" x14ac:dyDescent="0.25">
      <c r="B105" s="136"/>
    </row>
    <row r="106" spans="2:2" x14ac:dyDescent="0.25">
      <c r="B106" s="136"/>
    </row>
    <row r="107" spans="2:2" x14ac:dyDescent="0.25">
      <c r="B107" s="136"/>
    </row>
    <row r="108" spans="2:2" x14ac:dyDescent="0.25">
      <c r="B108" s="136"/>
    </row>
    <row r="109" spans="2:2" x14ac:dyDescent="0.25">
      <c r="B109" s="136"/>
    </row>
    <row r="110" spans="2:2" x14ac:dyDescent="0.25">
      <c r="B110" s="136"/>
    </row>
    <row r="111" spans="2:2" x14ac:dyDescent="0.25">
      <c r="B111" s="136"/>
    </row>
    <row r="112" spans="2:2" x14ac:dyDescent="0.25">
      <c r="B112" s="136"/>
    </row>
    <row r="113" spans="2:2" x14ac:dyDescent="0.25">
      <c r="B113" s="136"/>
    </row>
    <row r="114" spans="2:2" x14ac:dyDescent="0.25">
      <c r="B114" s="136"/>
    </row>
    <row r="115" spans="2:2" x14ac:dyDescent="0.25">
      <c r="B115" s="136"/>
    </row>
    <row r="116" spans="2:2" x14ac:dyDescent="0.25">
      <c r="B116" s="136"/>
    </row>
    <row r="117" spans="2:2" x14ac:dyDescent="0.25">
      <c r="B117" s="136"/>
    </row>
    <row r="118" spans="2:2" x14ac:dyDescent="0.25">
      <c r="B118" s="136"/>
    </row>
    <row r="119" spans="2:2" x14ac:dyDescent="0.25">
      <c r="B119" s="136"/>
    </row>
    <row r="120" spans="2:2" x14ac:dyDescent="0.25">
      <c r="B120" s="136"/>
    </row>
    <row r="121" spans="2:2" x14ac:dyDescent="0.25">
      <c r="B121" s="136"/>
    </row>
    <row r="122" spans="2:2" x14ac:dyDescent="0.25">
      <c r="B122" s="136"/>
    </row>
    <row r="123" spans="2:2" x14ac:dyDescent="0.25">
      <c r="B123" s="136"/>
    </row>
    <row r="124" spans="2:2" x14ac:dyDescent="0.25">
      <c r="B124" s="136"/>
    </row>
    <row r="125" spans="2:2" x14ac:dyDescent="0.25">
      <c r="B125" s="136"/>
    </row>
    <row r="126" spans="2:2" x14ac:dyDescent="0.25">
      <c r="B126" s="136"/>
    </row>
    <row r="127" spans="2:2" x14ac:dyDescent="0.25">
      <c r="B127" s="136"/>
    </row>
    <row r="128" spans="2:2" x14ac:dyDescent="0.25">
      <c r="B128" s="136"/>
    </row>
    <row r="129" spans="2:2" x14ac:dyDescent="0.25">
      <c r="B129" s="136"/>
    </row>
    <row r="130" spans="2:2" x14ac:dyDescent="0.25">
      <c r="B130" s="136"/>
    </row>
    <row r="131" spans="2:2" x14ac:dyDescent="0.25">
      <c r="B131" s="136"/>
    </row>
    <row r="132" spans="2:2" x14ac:dyDescent="0.25">
      <c r="B132" s="136"/>
    </row>
    <row r="133" spans="2:2" x14ac:dyDescent="0.25">
      <c r="B133" s="136"/>
    </row>
    <row r="134" spans="2:2" x14ac:dyDescent="0.25">
      <c r="B134" s="136"/>
    </row>
    <row r="135" spans="2:2" x14ac:dyDescent="0.25">
      <c r="B135" s="136"/>
    </row>
    <row r="136" spans="2:2" x14ac:dyDescent="0.25">
      <c r="B136" s="136"/>
    </row>
    <row r="137" spans="2:2" x14ac:dyDescent="0.25">
      <c r="B137" s="136"/>
    </row>
    <row r="138" spans="2:2" x14ac:dyDescent="0.25">
      <c r="B138" s="136"/>
    </row>
    <row r="139" spans="2:2" x14ac:dyDescent="0.25">
      <c r="B139" s="136"/>
    </row>
    <row r="140" spans="2:2" x14ac:dyDescent="0.25">
      <c r="B140" s="136"/>
    </row>
    <row r="141" spans="2:2" x14ac:dyDescent="0.25">
      <c r="B141" s="136"/>
    </row>
    <row r="142" spans="2:2" x14ac:dyDescent="0.25">
      <c r="B142" s="136"/>
    </row>
    <row r="143" spans="2:2" x14ac:dyDescent="0.25">
      <c r="B143" s="136"/>
    </row>
  </sheetData>
  <sortState xmlns:xlrd2="http://schemas.microsoft.com/office/spreadsheetml/2017/richdata2" ref="B5:AV33">
    <sortCondition descending="1" ref="I5:I33"/>
    <sortCondition ref="J5:J33"/>
  </sortState>
  <mergeCells count="128">
    <mergeCell ref="AK1:AK2"/>
    <mergeCell ref="AK3:AK4"/>
    <mergeCell ref="AO1:AO2"/>
    <mergeCell ref="AO3:AO4"/>
    <mergeCell ref="AU1:AU2"/>
    <mergeCell ref="AU3:AU4"/>
    <mergeCell ref="R3:R4"/>
    <mergeCell ref="T3:T4"/>
    <mergeCell ref="V3:V4"/>
    <mergeCell ref="W3:W4"/>
    <mergeCell ref="AN1:AN2"/>
    <mergeCell ref="AN3:AN4"/>
    <mergeCell ref="Y3:Y4"/>
    <mergeCell ref="Z3:Z4"/>
    <mergeCell ref="U3:U4"/>
    <mergeCell ref="AQ3:AQ4"/>
    <mergeCell ref="AA3:AA4"/>
    <mergeCell ref="AD3:AD4"/>
    <mergeCell ref="AD1:AD2"/>
    <mergeCell ref="AE1:AE2"/>
    <mergeCell ref="Y1:Y2"/>
    <mergeCell ref="U1:U2"/>
    <mergeCell ref="AC1:AC2"/>
    <mergeCell ref="AG1:AG2"/>
    <mergeCell ref="AH1:AH2"/>
    <mergeCell ref="R1:R2"/>
    <mergeCell ref="AE3:AE4"/>
    <mergeCell ref="AF3:AF4"/>
    <mergeCell ref="AC3:AC4"/>
    <mergeCell ref="AG3:AG4"/>
    <mergeCell ref="AH3:AH4"/>
    <mergeCell ref="I3:I4"/>
    <mergeCell ref="I1:I2"/>
    <mergeCell ref="J3:J4"/>
    <mergeCell ref="J1:J2"/>
    <mergeCell ref="X1:X2"/>
    <mergeCell ref="X3:X4"/>
    <mergeCell ref="AB1:AB2"/>
    <mergeCell ref="AB3:AB4"/>
    <mergeCell ref="A1:A34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  <mergeCell ref="AV1:AV2"/>
    <mergeCell ref="K1:K2"/>
    <mergeCell ref="L1:L2"/>
    <mergeCell ref="N1:N2"/>
    <mergeCell ref="AS1:AS2"/>
    <mergeCell ref="AT1:AT2"/>
    <mergeCell ref="AR1:AR2"/>
    <mergeCell ref="AJ1:AJ2"/>
    <mergeCell ref="AL1:AL2"/>
    <mergeCell ref="AM1:AM2"/>
    <mergeCell ref="AP1:AP2"/>
    <mergeCell ref="AQ1:AQ2"/>
    <mergeCell ref="T1:T2"/>
    <mergeCell ref="M1:M2"/>
    <mergeCell ref="V1:V2"/>
    <mergeCell ref="Q1:Q2"/>
    <mergeCell ref="P1:P2"/>
    <mergeCell ref="O1:O2"/>
    <mergeCell ref="S1:S2"/>
    <mergeCell ref="AF1:AF2"/>
    <mergeCell ref="AI1:AI2"/>
    <mergeCell ref="Z1:Z2"/>
    <mergeCell ref="W1:W2"/>
    <mergeCell ref="AA1:AA2"/>
    <mergeCell ref="K34:K35"/>
    <mergeCell ref="L34:L35"/>
    <mergeCell ref="M34:M35"/>
    <mergeCell ref="N34:N35"/>
    <mergeCell ref="O34:O35"/>
    <mergeCell ref="AV3:AV4"/>
    <mergeCell ref="AR3:AR4"/>
    <mergeCell ref="AS3:AS4"/>
    <mergeCell ref="AT3:AT4"/>
    <mergeCell ref="K3:K4"/>
    <mergeCell ref="L3:L4"/>
    <mergeCell ref="M3:M4"/>
    <mergeCell ref="N3:N4"/>
    <mergeCell ref="O3:O4"/>
    <mergeCell ref="P3:P4"/>
    <mergeCell ref="S3:S4"/>
    <mergeCell ref="Q3:Q4"/>
    <mergeCell ref="AJ3:AJ4"/>
    <mergeCell ref="AL3:AL4"/>
    <mergeCell ref="AM3:AM4"/>
    <mergeCell ref="AP3:AP4"/>
    <mergeCell ref="AI3:AI4"/>
    <mergeCell ref="U34:U35"/>
    <mergeCell ref="V34:V35"/>
    <mergeCell ref="W34:W35"/>
    <mergeCell ref="Y34:Y35"/>
    <mergeCell ref="Z34:Z35"/>
    <mergeCell ref="P34:P35"/>
    <mergeCell ref="Q34:Q35"/>
    <mergeCell ref="R34:R35"/>
    <mergeCell ref="S34:S35"/>
    <mergeCell ref="T34:T35"/>
    <mergeCell ref="AG34:AG35"/>
    <mergeCell ref="X34:X35"/>
    <mergeCell ref="AH34:AH35"/>
    <mergeCell ref="AI34:AI35"/>
    <mergeCell ref="AJ34:AJ35"/>
    <mergeCell ref="AL34:AL35"/>
    <mergeCell ref="AA34:AA35"/>
    <mergeCell ref="AC34:AC35"/>
    <mergeCell ref="AD34:AD35"/>
    <mergeCell ref="AE34:AE35"/>
    <mergeCell ref="AF34:AF35"/>
    <mergeCell ref="AR34:AR35"/>
    <mergeCell ref="AS34:AS35"/>
    <mergeCell ref="AT34:AT35"/>
    <mergeCell ref="AU34:AU35"/>
    <mergeCell ref="AV34:AV35"/>
    <mergeCell ref="AM34:AM35"/>
    <mergeCell ref="AN34:AN35"/>
    <mergeCell ref="AO34:AO35"/>
    <mergeCell ref="AP34:AP35"/>
    <mergeCell ref="AQ34:AQ35"/>
  </mergeCells>
  <phoneticPr fontId="18" type="noConversion"/>
  <conditionalFormatting sqref="K6:AV33">
    <cfRule type="cellIs" dxfId="89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>
    <tabColor theme="0" tint="-0.249977111117893"/>
  </sheetPr>
  <dimension ref="A1:G38"/>
  <sheetViews>
    <sheetView topLeftCell="A2" workbookViewId="0">
      <selection activeCell="J18" sqref="J18"/>
    </sheetView>
  </sheetViews>
  <sheetFormatPr defaultColWidth="9.109375" defaultRowHeight="13.8" x14ac:dyDescent="0.25"/>
  <cols>
    <col min="1" max="3" width="36.109375" style="201" customWidth="1"/>
    <col min="4" max="16384" width="9.109375" style="201"/>
  </cols>
  <sheetData>
    <row r="1" spans="1:7" customFormat="1" thickBot="1" x14ac:dyDescent="0.3"/>
    <row r="2" spans="1:7" customFormat="1" ht="135" customHeight="1" thickBot="1" x14ac:dyDescent="0.3">
      <c r="A2" s="866" t="s">
        <v>174</v>
      </c>
      <c r="B2" s="867"/>
      <c r="C2" s="676" t="e" vm="1">
        <v>#VALUE!</v>
      </c>
      <c r="D2" s="677"/>
    </row>
    <row r="3" spans="1:7" customFormat="1" x14ac:dyDescent="0.25">
      <c r="A3" s="868"/>
      <c r="B3" s="869"/>
      <c r="C3" s="678"/>
    </row>
    <row r="4" spans="1:7" customFormat="1" x14ac:dyDescent="0.25">
      <c r="A4" s="679" t="s">
        <v>175</v>
      </c>
      <c r="B4" s="680" t="s">
        <v>176</v>
      </c>
      <c r="C4" s="681" t="s">
        <v>177</v>
      </c>
      <c r="D4" s="682"/>
    </row>
    <row r="5" spans="1:7" customFormat="1" x14ac:dyDescent="0.25">
      <c r="A5" s="683" t="s">
        <v>178</v>
      </c>
      <c r="B5" s="684" t="s">
        <v>179</v>
      </c>
      <c r="C5" s="685" t="s">
        <v>180</v>
      </c>
      <c r="D5" s="682"/>
    </row>
    <row r="6" spans="1:7" customFormat="1" ht="13.2" x14ac:dyDescent="0.25">
      <c r="A6" s="686"/>
      <c r="B6" s="687"/>
      <c r="C6" s="688"/>
      <c r="D6" s="682"/>
    </row>
    <row r="7" spans="1:7" customFormat="1" x14ac:dyDescent="0.25">
      <c r="A7" s="689" t="s">
        <v>114</v>
      </c>
      <c r="B7" s="690" t="s">
        <v>113</v>
      </c>
      <c r="C7" s="691" t="s">
        <v>112</v>
      </c>
      <c r="D7" s="682"/>
    </row>
    <row r="8" spans="1:7" customFormat="1" x14ac:dyDescent="0.25">
      <c r="A8" s="689"/>
      <c r="B8" s="690"/>
      <c r="C8" s="691"/>
      <c r="D8" s="682"/>
    </row>
    <row r="9" spans="1:7" customFormat="1" x14ac:dyDescent="0.25">
      <c r="A9" s="692" t="s">
        <v>111</v>
      </c>
      <c r="B9" s="693" t="s">
        <v>110</v>
      </c>
      <c r="C9" s="694" t="s">
        <v>102</v>
      </c>
      <c r="D9" s="682"/>
    </row>
    <row r="10" spans="1:7" customFormat="1" x14ac:dyDescent="0.25">
      <c r="A10" s="695" t="s">
        <v>155</v>
      </c>
      <c r="B10" s="693" t="s">
        <v>107</v>
      </c>
      <c r="C10" s="694" t="s">
        <v>96</v>
      </c>
      <c r="D10" s="682"/>
    </row>
    <row r="11" spans="1:7" customFormat="1" x14ac:dyDescent="0.25">
      <c r="A11" s="692" t="s">
        <v>108</v>
      </c>
      <c r="B11" s="693" t="s">
        <v>106</v>
      </c>
      <c r="C11" s="694" t="s">
        <v>154</v>
      </c>
      <c r="D11" s="682"/>
    </row>
    <row r="12" spans="1:7" customFormat="1" x14ac:dyDescent="0.25">
      <c r="A12" s="692" t="s">
        <v>153</v>
      </c>
      <c r="B12" s="693" t="s">
        <v>104</v>
      </c>
      <c r="C12" s="694" t="s">
        <v>94</v>
      </c>
      <c r="D12" s="682"/>
    </row>
    <row r="13" spans="1:7" customFormat="1" x14ac:dyDescent="0.3">
      <c r="A13" s="692" t="s">
        <v>71</v>
      </c>
      <c r="B13" s="693" t="s">
        <v>99</v>
      </c>
      <c r="C13" s="696" t="s">
        <v>181</v>
      </c>
      <c r="D13" s="682"/>
      <c r="G13" s="697"/>
    </row>
    <row r="14" spans="1:7" customFormat="1" x14ac:dyDescent="0.25">
      <c r="A14" s="692" t="s">
        <v>72</v>
      </c>
      <c r="B14" s="693" t="s">
        <v>92</v>
      </c>
      <c r="C14" s="698"/>
      <c r="D14" s="682"/>
      <c r="G14" s="693"/>
    </row>
    <row r="15" spans="1:7" customFormat="1" x14ac:dyDescent="0.25">
      <c r="A15" s="692" t="s">
        <v>100</v>
      </c>
      <c r="B15" s="693" t="s">
        <v>91</v>
      </c>
      <c r="C15" s="698"/>
      <c r="D15" s="682"/>
    </row>
    <row r="16" spans="1:7" customFormat="1" x14ac:dyDescent="0.25">
      <c r="A16" s="692" t="s">
        <v>97</v>
      </c>
      <c r="B16" s="693" t="s">
        <v>89</v>
      </c>
      <c r="C16" s="698"/>
    </row>
    <row r="17" spans="1:3" customFormat="1" x14ac:dyDescent="0.25">
      <c r="A17" s="692" t="s">
        <v>140</v>
      </c>
      <c r="B17" s="693" t="s">
        <v>87</v>
      </c>
      <c r="C17" s="698"/>
    </row>
    <row r="18" spans="1:3" customFormat="1" x14ac:dyDescent="0.25">
      <c r="A18" s="695" t="s">
        <v>109</v>
      </c>
      <c r="B18" s="693" t="s">
        <v>85</v>
      </c>
      <c r="C18" s="698"/>
    </row>
    <row r="19" spans="1:3" customFormat="1" x14ac:dyDescent="0.25">
      <c r="A19" s="695" t="s">
        <v>152</v>
      </c>
      <c r="B19" s="693" t="s">
        <v>182</v>
      </c>
      <c r="C19" s="698"/>
    </row>
    <row r="20" spans="1:3" customFormat="1" x14ac:dyDescent="0.25">
      <c r="A20" s="692" t="s">
        <v>95</v>
      </c>
      <c r="B20" s="693" t="s">
        <v>81</v>
      </c>
      <c r="C20" s="698"/>
    </row>
    <row r="21" spans="1:3" customFormat="1" x14ac:dyDescent="0.25">
      <c r="A21" s="695" t="s">
        <v>105</v>
      </c>
      <c r="B21" s="693" t="s">
        <v>79</v>
      </c>
      <c r="C21" s="698"/>
    </row>
    <row r="22" spans="1:3" customFormat="1" x14ac:dyDescent="0.25">
      <c r="A22" s="695" t="s">
        <v>103</v>
      </c>
      <c r="B22" s="693" t="s">
        <v>77</v>
      </c>
      <c r="C22" s="698"/>
    </row>
    <row r="23" spans="1:3" customFormat="1" x14ac:dyDescent="0.25">
      <c r="A23" s="695" t="s">
        <v>101</v>
      </c>
      <c r="B23" s="693" t="s">
        <v>76</v>
      </c>
      <c r="C23" s="698"/>
    </row>
    <row r="24" spans="1:3" customFormat="1" x14ac:dyDescent="0.25">
      <c r="A24" s="695" t="s">
        <v>98</v>
      </c>
      <c r="B24" s="693" t="s">
        <v>75</v>
      </c>
      <c r="C24" s="698"/>
    </row>
    <row r="25" spans="1:3" customFormat="1" x14ac:dyDescent="0.25">
      <c r="A25" s="692" t="s">
        <v>93</v>
      </c>
      <c r="B25" s="693" t="s">
        <v>74</v>
      </c>
      <c r="C25" s="698"/>
    </row>
    <row r="26" spans="1:3" customFormat="1" x14ac:dyDescent="0.25">
      <c r="A26" s="692" t="s">
        <v>137</v>
      </c>
      <c r="C26" s="698"/>
    </row>
    <row r="27" spans="1:3" customFormat="1" x14ac:dyDescent="0.25">
      <c r="A27" s="692" t="s">
        <v>90</v>
      </c>
      <c r="C27" s="698"/>
    </row>
    <row r="28" spans="1:3" customFormat="1" x14ac:dyDescent="0.25">
      <c r="A28" s="692" t="s">
        <v>88</v>
      </c>
      <c r="B28" s="693"/>
      <c r="C28" s="698"/>
    </row>
    <row r="29" spans="1:3" customFormat="1" x14ac:dyDescent="0.25">
      <c r="A29" s="692" t="s">
        <v>120</v>
      </c>
      <c r="B29" s="693"/>
      <c r="C29" s="698"/>
    </row>
    <row r="30" spans="1:3" customFormat="1" x14ac:dyDescent="0.25">
      <c r="A30" s="692" t="s">
        <v>84</v>
      </c>
      <c r="B30" s="693"/>
      <c r="C30" s="698"/>
    </row>
    <row r="31" spans="1:3" customFormat="1" x14ac:dyDescent="0.25">
      <c r="A31" s="692" t="s">
        <v>82</v>
      </c>
      <c r="B31" s="698"/>
      <c r="C31" s="698"/>
    </row>
    <row r="32" spans="1:3" customFormat="1" x14ac:dyDescent="0.25">
      <c r="A32" s="695" t="s">
        <v>86</v>
      </c>
      <c r="B32" s="698"/>
      <c r="C32" s="698"/>
    </row>
    <row r="33" spans="1:3" customFormat="1" x14ac:dyDescent="0.25">
      <c r="A33" s="695" t="s">
        <v>143</v>
      </c>
      <c r="B33" s="698"/>
      <c r="C33" s="698"/>
    </row>
    <row r="34" spans="1:3" customFormat="1" x14ac:dyDescent="0.25">
      <c r="A34" s="695" t="s">
        <v>83</v>
      </c>
      <c r="B34" s="698"/>
      <c r="C34" s="698"/>
    </row>
    <row r="35" spans="1:3" customFormat="1" x14ac:dyDescent="0.25">
      <c r="A35" s="695" t="s">
        <v>80</v>
      </c>
      <c r="B35" s="698"/>
      <c r="C35" s="698"/>
    </row>
    <row r="36" spans="1:3" customFormat="1" x14ac:dyDescent="0.25">
      <c r="A36" s="695" t="s">
        <v>78</v>
      </c>
      <c r="B36" s="698"/>
      <c r="C36" s="698"/>
    </row>
    <row r="37" spans="1:3" customFormat="1" thickBot="1" x14ac:dyDescent="0.3">
      <c r="A37" s="699"/>
      <c r="B37" s="699"/>
      <c r="C37" s="699"/>
    </row>
    <row r="38" spans="1:3" customFormat="1" ht="13.2" x14ac:dyDescent="0.25"/>
  </sheetData>
  <mergeCells count="2">
    <mergeCell ref="A2:B2"/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4F9E-8B07-4B78-857E-ABD4BBBEC774}">
  <sheetPr codeName="Sheet16">
    <tabColor rgb="FFFF3399"/>
  </sheetPr>
  <dimension ref="A1:N100"/>
  <sheetViews>
    <sheetView workbookViewId="0">
      <selection activeCell="D20" sqref="D20"/>
    </sheetView>
  </sheetViews>
  <sheetFormatPr defaultColWidth="10.33203125" defaultRowHeight="13.2" x14ac:dyDescent="0.25"/>
  <cols>
    <col min="1" max="1" width="52" style="92" bestFit="1" customWidth="1"/>
    <col min="2" max="2" width="7.5546875" style="12" bestFit="1" customWidth="1"/>
    <col min="3" max="3" width="17.6640625" style="92" bestFit="1" customWidth="1"/>
    <col min="4" max="4" width="26.5546875" style="127" bestFit="1" customWidth="1"/>
    <col min="5" max="5" width="9.5546875" style="12" bestFit="1" customWidth="1"/>
    <col min="6" max="6" width="14.88671875" style="92" bestFit="1" customWidth="1"/>
    <col min="7" max="7" width="6" style="12" bestFit="1" customWidth="1"/>
    <col min="8" max="8" width="7.44140625" style="12" bestFit="1" customWidth="1"/>
    <col min="9" max="9" width="8.109375" style="12" bestFit="1" customWidth="1"/>
    <col min="10" max="10" width="12.33203125" style="12" bestFit="1" customWidth="1"/>
    <col min="11" max="11" width="12.88671875" style="12" bestFit="1" customWidth="1"/>
    <col min="12" max="12" width="6.5546875" style="12" bestFit="1" customWidth="1"/>
    <col min="13" max="13" width="12.5546875" style="12" bestFit="1" customWidth="1"/>
    <col min="14" max="14" width="29.44140625" style="12" bestFit="1" customWidth="1"/>
    <col min="15" max="16384" width="10.33203125" style="92"/>
  </cols>
  <sheetData>
    <row r="1" spans="1:14" ht="22.5" customHeight="1" thickBot="1" x14ac:dyDescent="0.3">
      <c r="A1" s="88">
        <f>SUM(A2-1)</f>
        <v>35</v>
      </c>
      <c r="B1" s="886" t="s">
        <v>56</v>
      </c>
      <c r="C1" s="887"/>
      <c r="D1" s="89" t="s">
        <v>30</v>
      </c>
      <c r="E1" s="888" t="s">
        <v>157</v>
      </c>
      <c r="F1" s="889"/>
      <c r="G1" s="889"/>
      <c r="H1" s="889"/>
      <c r="I1" s="889"/>
      <c r="J1" s="889"/>
      <c r="K1" s="91" t="s">
        <v>31</v>
      </c>
      <c r="L1" s="890">
        <v>45304</v>
      </c>
      <c r="M1" s="891"/>
      <c r="N1" s="91" t="s">
        <v>57</v>
      </c>
    </row>
    <row r="2" spans="1:14" ht="22.5" customHeight="1" thickBot="1" x14ac:dyDescent="0.3">
      <c r="A2" s="93">
        <f>COUNTA(_xlfn.UNIQUE(D8:D200))</f>
        <v>36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896"/>
      <c r="M4" s="899"/>
      <c r="N4" s="97">
        <v>0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02"/>
      <c r="H5" s="904"/>
      <c r="I5" s="904"/>
      <c r="J5" s="904"/>
      <c r="K5" s="881"/>
      <c r="L5" s="897"/>
      <c r="M5" s="900"/>
      <c r="N5" s="98">
        <f>IF(N4=1,0,IF(N4=2,1,IF(N4=3,2,0)))</f>
        <v>0</v>
      </c>
    </row>
    <row r="6" spans="1:14" ht="14.4" x14ac:dyDescent="0.25">
      <c r="A6" s="270" t="str">
        <f t="shared" ref="A6:A37" si="0"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274">
        <v>60</v>
      </c>
      <c r="H6" s="271"/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f>SUM(M6+$N$5)</f>
        <v>7</v>
      </c>
    </row>
    <row r="7" spans="1:14" ht="14.4" x14ac:dyDescent="0.25">
      <c r="A7" s="99" t="str">
        <f t="shared" si="0"/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286" t="s">
        <v>118</v>
      </c>
      <c r="G7" s="285"/>
      <c r="H7" s="282">
        <v>45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f>SUM(M7+$N$5)</f>
        <v>5</v>
      </c>
    </row>
    <row r="8" spans="1:14" ht="14.4" x14ac:dyDescent="0.25">
      <c r="A8" s="99" t="str">
        <f t="shared" si="0"/>
        <v>PrepHarper Lee-NewlandEbony Rose Spotlight</v>
      </c>
      <c r="B8" s="100" t="s">
        <v>29</v>
      </c>
      <c r="C8" s="101" t="s">
        <v>374</v>
      </c>
      <c r="D8" s="102" t="s">
        <v>388</v>
      </c>
      <c r="E8" s="113">
        <v>6020121</v>
      </c>
      <c r="F8" s="104" t="s">
        <v>429</v>
      </c>
      <c r="G8" s="113">
        <v>73.666700000000006</v>
      </c>
      <c r="H8" s="100"/>
      <c r="I8" s="152"/>
      <c r="J8" s="180"/>
      <c r="K8" s="181"/>
      <c r="L8" s="110">
        <v>1</v>
      </c>
      <c r="M8" s="280">
        <f t="shared" ref="M8:M65" si="1">IF(L8=1,7,IF(L8=2,6,IF(L8=3,5,IF(L8=4,4,IF(L8=5,3,IF(L8=6,2,IF(L8&gt;=6,1,0)))))))</f>
        <v>7</v>
      </c>
      <c r="N8" s="112">
        <f>SUM(M8+$N$5)</f>
        <v>7</v>
      </c>
    </row>
    <row r="9" spans="1:14" ht="14.4" x14ac:dyDescent="0.25">
      <c r="A9" s="99" t="str">
        <f t="shared" si="0"/>
        <v>PrepMakayla RobertsOmega Park Solitaire</v>
      </c>
      <c r="B9" s="100" t="s">
        <v>29</v>
      </c>
      <c r="C9" s="101" t="s">
        <v>430</v>
      </c>
      <c r="D9" s="102" t="s">
        <v>474</v>
      </c>
      <c r="E9" s="113">
        <v>6027332</v>
      </c>
      <c r="F9" s="104" t="s">
        <v>429</v>
      </c>
      <c r="G9" s="113">
        <v>71.666700000000006</v>
      </c>
      <c r="H9" s="100"/>
      <c r="I9" s="152"/>
      <c r="J9" s="180"/>
      <c r="K9" s="181"/>
      <c r="L9" s="110">
        <v>2</v>
      </c>
      <c r="M9" s="291">
        <f t="shared" si="1"/>
        <v>6</v>
      </c>
      <c r="N9" s="112">
        <f t="shared" ref="N9:N72" si="2">SUM(M9+$N$5)</f>
        <v>6</v>
      </c>
    </row>
    <row r="10" spans="1:14" ht="14.4" x14ac:dyDescent="0.25">
      <c r="A10" s="99" t="str">
        <f t="shared" si="0"/>
        <v>PrepLilly DelsimoneCharisma Lillian</v>
      </c>
      <c r="B10" s="100" t="s">
        <v>29</v>
      </c>
      <c r="C10" s="101" t="s">
        <v>480</v>
      </c>
      <c r="D10" s="102" t="s">
        <v>431</v>
      </c>
      <c r="E10" s="113">
        <v>6027825</v>
      </c>
      <c r="F10" s="104" t="s">
        <v>429</v>
      </c>
      <c r="G10" s="113">
        <v>70.666700000000006</v>
      </c>
      <c r="H10" s="100"/>
      <c r="I10" s="152"/>
      <c r="J10" s="180"/>
      <c r="K10" s="181"/>
      <c r="L10" s="110">
        <v>3</v>
      </c>
      <c r="M10" s="280">
        <f t="shared" si="1"/>
        <v>5</v>
      </c>
      <c r="N10" s="112">
        <f t="shared" si="2"/>
        <v>5</v>
      </c>
    </row>
    <row r="11" spans="1:14" ht="14.4" x14ac:dyDescent="0.25">
      <c r="A11" s="99" t="str">
        <f t="shared" si="0"/>
        <v>PrepHartleigh RogersGucci</v>
      </c>
      <c r="B11" s="100" t="s">
        <v>29</v>
      </c>
      <c r="C11" s="101" t="s">
        <v>432</v>
      </c>
      <c r="D11" s="102" t="s">
        <v>433</v>
      </c>
      <c r="E11" s="113">
        <v>9106302</v>
      </c>
      <c r="F11" s="104" t="s">
        <v>434</v>
      </c>
      <c r="G11" s="113">
        <v>70.666700000000006</v>
      </c>
      <c r="H11" s="100"/>
      <c r="I11" s="152"/>
      <c r="J11" s="180"/>
      <c r="K11" s="181"/>
      <c r="L11" s="110">
        <v>3</v>
      </c>
      <c r="M11" s="291">
        <f t="shared" si="1"/>
        <v>5</v>
      </c>
      <c r="N11" s="112">
        <f t="shared" si="2"/>
        <v>5</v>
      </c>
    </row>
    <row r="12" spans="1:14" ht="14.4" x14ac:dyDescent="0.25">
      <c r="A12" s="99" t="str">
        <f t="shared" si="0"/>
        <v>PrepMorgan FallsPopstar</v>
      </c>
      <c r="B12" s="100" t="s">
        <v>29</v>
      </c>
      <c r="C12" s="101" t="s">
        <v>435</v>
      </c>
      <c r="D12" s="102" t="s">
        <v>436</v>
      </c>
      <c r="E12" s="113">
        <v>6028938</v>
      </c>
      <c r="F12" s="104" t="s">
        <v>429</v>
      </c>
      <c r="G12" s="113">
        <v>69.333299999999994</v>
      </c>
      <c r="H12" s="100"/>
      <c r="I12" s="152"/>
      <c r="J12" s="180"/>
      <c r="K12" s="181"/>
      <c r="L12" s="110">
        <v>5</v>
      </c>
      <c r="M12" s="280">
        <f t="shared" si="1"/>
        <v>3</v>
      </c>
      <c r="N12" s="112">
        <f t="shared" si="2"/>
        <v>3</v>
      </c>
    </row>
    <row r="13" spans="1:14" ht="14.4" x14ac:dyDescent="0.25">
      <c r="A13" s="99" t="str">
        <f t="shared" si="0"/>
        <v>PrepChloe RobertsGosh</v>
      </c>
      <c r="B13" s="100" t="s">
        <v>29</v>
      </c>
      <c r="C13" s="101" t="s">
        <v>437</v>
      </c>
      <c r="D13" s="102" t="s">
        <v>438</v>
      </c>
      <c r="E13" s="113">
        <v>6024364</v>
      </c>
      <c r="F13" s="104" t="s">
        <v>429</v>
      </c>
      <c r="G13" s="113">
        <v>67.666700000000006</v>
      </c>
      <c r="H13" s="100"/>
      <c r="I13" s="152"/>
      <c r="J13" s="180"/>
      <c r="K13" s="181"/>
      <c r="L13" s="110">
        <v>6</v>
      </c>
      <c r="M13" s="291">
        <f t="shared" si="1"/>
        <v>2</v>
      </c>
      <c r="N13" s="112">
        <f t="shared" si="2"/>
        <v>2</v>
      </c>
    </row>
    <row r="14" spans="1:14" ht="14.4" x14ac:dyDescent="0.25">
      <c r="A14" s="99" t="str">
        <f t="shared" si="0"/>
        <v>PrepJess TooheyDuke</v>
      </c>
      <c r="B14" s="100" t="s">
        <v>29</v>
      </c>
      <c r="C14" s="101" t="s">
        <v>439</v>
      </c>
      <c r="D14" s="102" t="s">
        <v>440</v>
      </c>
      <c r="E14" s="113">
        <v>9101628</v>
      </c>
      <c r="F14" s="104" t="s">
        <v>429</v>
      </c>
      <c r="G14" s="113">
        <v>74</v>
      </c>
      <c r="H14" s="100"/>
      <c r="I14" s="152"/>
      <c r="J14" s="180"/>
      <c r="K14" s="181"/>
      <c r="L14" s="110">
        <v>1</v>
      </c>
      <c r="M14" s="280">
        <f t="shared" si="1"/>
        <v>7</v>
      </c>
      <c r="N14" s="112">
        <f t="shared" si="2"/>
        <v>7</v>
      </c>
    </row>
    <row r="15" spans="1:14" ht="14.4" x14ac:dyDescent="0.25">
      <c r="A15" s="99" t="str">
        <f t="shared" si="0"/>
        <v>PrepBella ChapmanAstra</v>
      </c>
      <c r="B15" s="100" t="s">
        <v>29</v>
      </c>
      <c r="C15" s="101" t="s">
        <v>441</v>
      </c>
      <c r="D15" s="102" t="s">
        <v>442</v>
      </c>
      <c r="E15" s="113">
        <v>9102495</v>
      </c>
      <c r="F15" s="104" t="s">
        <v>443</v>
      </c>
      <c r="G15" s="113">
        <v>73</v>
      </c>
      <c r="H15" s="100"/>
      <c r="I15" s="152"/>
      <c r="J15" s="180"/>
      <c r="K15" s="181"/>
      <c r="L15" s="110">
        <v>2</v>
      </c>
      <c r="M15" s="291">
        <f t="shared" si="1"/>
        <v>6</v>
      </c>
      <c r="N15" s="112">
        <f t="shared" si="2"/>
        <v>6</v>
      </c>
    </row>
    <row r="16" spans="1:14" ht="14.4" x14ac:dyDescent="0.25">
      <c r="A16" s="99" t="str">
        <f t="shared" si="0"/>
        <v>PrepElla MacgregorBloomfield Vivo</v>
      </c>
      <c r="B16" s="100" t="s">
        <v>29</v>
      </c>
      <c r="C16" s="101" t="s">
        <v>481</v>
      </c>
      <c r="D16" s="102" t="s">
        <v>444</v>
      </c>
      <c r="E16" s="113">
        <v>6028541</v>
      </c>
      <c r="F16" s="104" t="s">
        <v>429</v>
      </c>
      <c r="G16" s="113">
        <v>66.666700000000006</v>
      </c>
      <c r="H16" s="100"/>
      <c r="I16" s="152"/>
      <c r="J16" s="180"/>
      <c r="K16" s="181"/>
      <c r="L16" s="110">
        <v>3</v>
      </c>
      <c r="M16" s="280">
        <f t="shared" si="1"/>
        <v>5</v>
      </c>
      <c r="N16" s="112">
        <f t="shared" si="2"/>
        <v>5</v>
      </c>
    </row>
    <row r="17" spans="1:14" ht="14.4" x14ac:dyDescent="0.25">
      <c r="A17" s="99" t="str">
        <f t="shared" si="0"/>
        <v>PrelimHailey SnymanGordon Park Smarty Pants</v>
      </c>
      <c r="B17" s="100" t="s">
        <v>24</v>
      </c>
      <c r="C17" s="101" t="s">
        <v>257</v>
      </c>
      <c r="D17" s="102" t="s">
        <v>258</v>
      </c>
      <c r="E17" s="113">
        <v>6025131</v>
      </c>
      <c r="F17" s="104" t="s">
        <v>429</v>
      </c>
      <c r="G17" s="113"/>
      <c r="H17" s="100">
        <v>75.400000000000006</v>
      </c>
      <c r="I17" s="152"/>
      <c r="J17" s="180"/>
      <c r="K17" s="181"/>
      <c r="L17" s="110">
        <v>1</v>
      </c>
      <c r="M17" s="291">
        <f t="shared" si="1"/>
        <v>7</v>
      </c>
      <c r="N17" s="112">
        <f t="shared" si="2"/>
        <v>7</v>
      </c>
    </row>
    <row r="18" spans="1:14" ht="14.4" x14ac:dyDescent="0.25">
      <c r="A18" s="99" t="str">
        <f t="shared" si="0"/>
        <v>PrelimMia StephensHolland Park Geneva</v>
      </c>
      <c r="B18" s="100" t="s">
        <v>24</v>
      </c>
      <c r="C18" s="101" t="s">
        <v>259</v>
      </c>
      <c r="D18" s="102" t="s">
        <v>260</v>
      </c>
      <c r="E18" s="113">
        <v>9114813</v>
      </c>
      <c r="F18" s="104" t="s">
        <v>429</v>
      </c>
      <c r="G18" s="113"/>
      <c r="H18" s="100">
        <v>70.2</v>
      </c>
      <c r="I18" s="152"/>
      <c r="J18" s="180"/>
      <c r="K18" s="181"/>
      <c r="L18" s="110">
        <v>2</v>
      </c>
      <c r="M18" s="280">
        <f t="shared" si="1"/>
        <v>6</v>
      </c>
      <c r="N18" s="112">
        <f t="shared" si="2"/>
        <v>6</v>
      </c>
    </row>
    <row r="19" spans="1:14" ht="14.4" x14ac:dyDescent="0.25">
      <c r="A19" s="99" t="str">
        <f t="shared" si="0"/>
        <v>PrelimOlivia StephensCimeron Pocket Rocket</v>
      </c>
      <c r="B19" s="100" t="s">
        <v>24</v>
      </c>
      <c r="C19" s="101" t="s">
        <v>261</v>
      </c>
      <c r="D19" s="131" t="s">
        <v>653</v>
      </c>
      <c r="E19" s="113">
        <v>9106953</v>
      </c>
      <c r="F19" s="104" t="s">
        <v>429</v>
      </c>
      <c r="G19" s="113"/>
      <c r="H19" s="100">
        <v>69.599999999999994</v>
      </c>
      <c r="I19" s="152"/>
      <c r="J19" s="180"/>
      <c r="K19" s="181"/>
      <c r="L19" s="110">
        <v>3</v>
      </c>
      <c r="M19" s="291">
        <f t="shared" si="1"/>
        <v>5</v>
      </c>
      <c r="N19" s="112">
        <f t="shared" si="2"/>
        <v>5</v>
      </c>
    </row>
    <row r="20" spans="1:14" ht="14.4" x14ac:dyDescent="0.25">
      <c r="A20" s="99" t="str">
        <f t="shared" si="0"/>
        <v>PrelimHarpa ByrneMarkin Park Fine Design</v>
      </c>
      <c r="B20" s="100" t="s">
        <v>24</v>
      </c>
      <c r="C20" s="101" t="s">
        <v>445</v>
      </c>
      <c r="D20" s="102" t="s">
        <v>446</v>
      </c>
      <c r="E20" s="113">
        <v>6072558</v>
      </c>
      <c r="F20" s="104" t="s">
        <v>429</v>
      </c>
      <c r="G20" s="113"/>
      <c r="H20" s="100">
        <v>69.400000000000006</v>
      </c>
      <c r="I20" s="152"/>
      <c r="J20" s="180"/>
      <c r="K20" s="181"/>
      <c r="L20" s="110">
        <v>4</v>
      </c>
      <c r="M20" s="280">
        <f t="shared" si="1"/>
        <v>4</v>
      </c>
      <c r="N20" s="112">
        <f t="shared" si="2"/>
        <v>4</v>
      </c>
    </row>
    <row r="21" spans="1:14" ht="14.4" x14ac:dyDescent="0.25">
      <c r="A21" s="99" t="str">
        <f t="shared" si="0"/>
        <v>PrelimAva StephensShilo</v>
      </c>
      <c r="B21" s="100" t="s">
        <v>24</v>
      </c>
      <c r="C21" s="101" t="s">
        <v>262</v>
      </c>
      <c r="D21" s="102" t="s">
        <v>263</v>
      </c>
      <c r="E21" s="113">
        <v>9106952</v>
      </c>
      <c r="F21" s="104" t="s">
        <v>429</v>
      </c>
      <c r="G21" s="113"/>
      <c r="H21" s="100">
        <v>67.400000000000006</v>
      </c>
      <c r="I21" s="152"/>
      <c r="J21" s="180"/>
      <c r="K21" s="181"/>
      <c r="L21" s="110">
        <v>5</v>
      </c>
      <c r="M21" s="291">
        <f t="shared" si="1"/>
        <v>3</v>
      </c>
      <c r="N21" s="112">
        <f t="shared" si="2"/>
        <v>3</v>
      </c>
    </row>
    <row r="22" spans="1:14" ht="14.4" x14ac:dyDescent="0.25">
      <c r="A22" s="99" t="str">
        <f t="shared" si="0"/>
        <v>PrelimHartleigh RogersGucci</v>
      </c>
      <c r="B22" s="100" t="s">
        <v>24</v>
      </c>
      <c r="C22" s="101" t="s">
        <v>432</v>
      </c>
      <c r="D22" s="102" t="s">
        <v>433</v>
      </c>
      <c r="E22" s="113">
        <v>9106302</v>
      </c>
      <c r="F22" s="104" t="s">
        <v>434</v>
      </c>
      <c r="G22" s="113"/>
      <c r="H22" s="100">
        <v>67</v>
      </c>
      <c r="I22" s="152"/>
      <c r="J22" s="180"/>
      <c r="K22" s="181"/>
      <c r="L22" s="110">
        <v>6</v>
      </c>
      <c r="M22" s="280">
        <f t="shared" si="1"/>
        <v>2</v>
      </c>
      <c r="N22" s="112">
        <f t="shared" si="2"/>
        <v>2</v>
      </c>
    </row>
    <row r="23" spans="1:14" ht="14.4" x14ac:dyDescent="0.25">
      <c r="A23" s="99" t="str">
        <f t="shared" si="0"/>
        <v>PrelimHayley WassinkWedgewood Delight</v>
      </c>
      <c r="B23" s="100" t="s">
        <v>24</v>
      </c>
      <c r="C23" s="101" t="s">
        <v>447</v>
      </c>
      <c r="D23" s="102" t="s">
        <v>448</v>
      </c>
      <c r="E23" s="113">
        <v>6020342</v>
      </c>
      <c r="F23" s="104" t="s">
        <v>449</v>
      </c>
      <c r="G23" s="113"/>
      <c r="H23" s="100">
        <v>67.400000000000006</v>
      </c>
      <c r="I23" s="152"/>
      <c r="J23" s="180"/>
      <c r="K23" s="181"/>
      <c r="L23" s="110">
        <v>1</v>
      </c>
      <c r="M23" s="291">
        <f t="shared" si="1"/>
        <v>7</v>
      </c>
      <c r="N23" s="112">
        <f t="shared" si="2"/>
        <v>7</v>
      </c>
    </row>
    <row r="24" spans="1:14" ht="14.4" x14ac:dyDescent="0.25">
      <c r="A24" s="99" t="str">
        <f t="shared" si="0"/>
        <v>PrelimZoe DayEkolee Crystal Fire</v>
      </c>
      <c r="B24" s="100" t="s">
        <v>24</v>
      </c>
      <c r="C24" s="101" t="s">
        <v>350</v>
      </c>
      <c r="D24" s="102" t="s">
        <v>351</v>
      </c>
      <c r="E24" s="113">
        <v>6020463</v>
      </c>
      <c r="F24" s="104" t="s">
        <v>200</v>
      </c>
      <c r="G24" s="113"/>
      <c r="H24" s="100">
        <v>65.8</v>
      </c>
      <c r="I24" s="152"/>
      <c r="J24" s="180"/>
      <c r="K24" s="181"/>
      <c r="L24" s="110">
        <v>2</v>
      </c>
      <c r="M24" s="280">
        <f t="shared" si="1"/>
        <v>6</v>
      </c>
      <c r="N24" s="112">
        <f t="shared" si="2"/>
        <v>6</v>
      </c>
    </row>
    <row r="25" spans="1:14" ht="14.4" x14ac:dyDescent="0.25">
      <c r="A25" s="99" t="str">
        <f t="shared" si="0"/>
        <v>PrelimLahnee PozzebonTorridon Limitededition</v>
      </c>
      <c r="B25" s="100" t="s">
        <v>24</v>
      </c>
      <c r="C25" s="101" t="s">
        <v>450</v>
      </c>
      <c r="D25" s="102" t="s">
        <v>475</v>
      </c>
      <c r="E25" s="113">
        <v>6011545</v>
      </c>
      <c r="F25" s="104" t="s">
        <v>200</v>
      </c>
      <c r="G25" s="113"/>
      <c r="H25" s="100">
        <v>63.6</v>
      </c>
      <c r="I25" s="152"/>
      <c r="J25" s="180"/>
      <c r="K25" s="181"/>
      <c r="L25" s="110">
        <v>3</v>
      </c>
      <c r="M25" s="291">
        <f t="shared" si="1"/>
        <v>5</v>
      </c>
      <c r="N25" s="112">
        <f t="shared" si="2"/>
        <v>5</v>
      </c>
    </row>
    <row r="26" spans="1:14" ht="14.4" x14ac:dyDescent="0.25">
      <c r="A26" s="99" t="str">
        <f t="shared" si="0"/>
        <v>PrelimLahnee PozzebonSkippin Time</v>
      </c>
      <c r="B26" s="100" t="s">
        <v>24</v>
      </c>
      <c r="C26" s="101" t="s">
        <v>450</v>
      </c>
      <c r="D26" s="102" t="s">
        <v>451</v>
      </c>
      <c r="E26" s="113">
        <v>6011545</v>
      </c>
      <c r="F26" s="104" t="s">
        <v>200</v>
      </c>
      <c r="G26" s="113"/>
      <c r="H26" s="100">
        <v>62.6</v>
      </c>
      <c r="I26" s="152"/>
      <c r="J26" s="180"/>
      <c r="K26" s="181"/>
      <c r="L26" s="110">
        <v>4</v>
      </c>
      <c r="M26" s="280">
        <f t="shared" si="1"/>
        <v>4</v>
      </c>
      <c r="N26" s="112">
        <f t="shared" si="2"/>
        <v>4</v>
      </c>
    </row>
    <row r="27" spans="1:14" ht="14.4" x14ac:dyDescent="0.25">
      <c r="A27" s="99" t="str">
        <f t="shared" si="0"/>
        <v>PrelimSophie EllisOlympia</v>
      </c>
      <c r="B27" s="100" t="s">
        <v>24</v>
      </c>
      <c r="C27" s="101" t="s">
        <v>452</v>
      </c>
      <c r="D27" s="102" t="s">
        <v>453</v>
      </c>
      <c r="E27" s="113">
        <v>9115519</v>
      </c>
      <c r="F27" s="104" t="s">
        <v>429</v>
      </c>
      <c r="G27" s="113"/>
      <c r="H27" s="100">
        <v>68</v>
      </c>
      <c r="I27" s="152"/>
      <c r="J27" s="180"/>
      <c r="K27" s="181"/>
      <c r="L27" s="110">
        <v>1</v>
      </c>
      <c r="M27" s="291">
        <f t="shared" si="1"/>
        <v>7</v>
      </c>
      <c r="N27" s="112">
        <f t="shared" si="2"/>
        <v>7</v>
      </c>
    </row>
    <row r="28" spans="1:14" ht="14.4" x14ac:dyDescent="0.25">
      <c r="A28" s="99" t="str">
        <f t="shared" si="0"/>
        <v>PrelimEmily BrimblecombeKing Park Aberdeen Pelion</v>
      </c>
      <c r="B28" s="100" t="s">
        <v>24</v>
      </c>
      <c r="C28" s="101" t="s">
        <v>454</v>
      </c>
      <c r="D28" s="102" t="s">
        <v>455</v>
      </c>
      <c r="E28" s="113">
        <v>6021751</v>
      </c>
      <c r="F28" s="104" t="s">
        <v>443</v>
      </c>
      <c r="G28" s="113"/>
      <c r="H28" s="100">
        <v>65</v>
      </c>
      <c r="I28" s="152"/>
      <c r="J28" s="180"/>
      <c r="K28" s="181"/>
      <c r="L28" s="110">
        <v>2</v>
      </c>
      <c r="M28" s="280">
        <f t="shared" si="1"/>
        <v>6</v>
      </c>
      <c r="N28" s="112">
        <f t="shared" si="2"/>
        <v>6</v>
      </c>
    </row>
    <row r="29" spans="1:14" ht="14.4" x14ac:dyDescent="0.25">
      <c r="A29" s="99" t="str">
        <f t="shared" si="0"/>
        <v>PrelimSophie DagnallScenic Blitz</v>
      </c>
      <c r="B29" s="100" t="s">
        <v>24</v>
      </c>
      <c r="C29" s="101" t="s">
        <v>456</v>
      </c>
      <c r="D29" s="102" t="s">
        <v>457</v>
      </c>
      <c r="E29" s="113">
        <v>6020462</v>
      </c>
      <c r="F29" s="104" t="s">
        <v>429</v>
      </c>
      <c r="G29" s="113"/>
      <c r="H29" s="100">
        <v>63.4</v>
      </c>
      <c r="I29" s="152"/>
      <c r="J29" s="180"/>
      <c r="K29" s="181"/>
      <c r="L29" s="110">
        <v>3</v>
      </c>
      <c r="M29" s="291">
        <f t="shared" si="1"/>
        <v>5</v>
      </c>
      <c r="N29" s="112">
        <f t="shared" si="2"/>
        <v>5</v>
      </c>
    </row>
    <row r="30" spans="1:14" ht="14.4" x14ac:dyDescent="0.25">
      <c r="A30" s="99" t="str">
        <f t="shared" si="0"/>
        <v>PrelimAlyssa O'NeilDude</v>
      </c>
      <c r="B30" s="100" t="s">
        <v>24</v>
      </c>
      <c r="C30" s="101" t="s">
        <v>458</v>
      </c>
      <c r="D30" s="102" t="s">
        <v>459</v>
      </c>
      <c r="E30" s="113">
        <v>9120495</v>
      </c>
      <c r="F30" s="104" t="s">
        <v>443</v>
      </c>
      <c r="G30" s="113"/>
      <c r="H30" s="100">
        <v>61.2</v>
      </c>
      <c r="I30" s="152"/>
      <c r="J30" s="180"/>
      <c r="K30" s="181"/>
      <c r="L30" s="110">
        <v>4</v>
      </c>
      <c r="M30" s="280">
        <f t="shared" si="1"/>
        <v>4</v>
      </c>
      <c r="N30" s="112">
        <f t="shared" si="2"/>
        <v>4</v>
      </c>
    </row>
    <row r="31" spans="1:14" ht="14.4" x14ac:dyDescent="0.25">
      <c r="A31" s="99" t="str">
        <f t="shared" si="0"/>
        <v>PrelimHailey O'NeilFusion</v>
      </c>
      <c r="B31" s="129" t="s">
        <v>24</v>
      </c>
      <c r="C31" s="101" t="s">
        <v>460</v>
      </c>
      <c r="D31" s="102" t="s">
        <v>461</v>
      </c>
      <c r="E31" s="113">
        <v>9120493</v>
      </c>
      <c r="F31" s="104" t="s">
        <v>443</v>
      </c>
      <c r="G31" s="113"/>
      <c r="H31" s="100">
        <v>59.4</v>
      </c>
      <c r="I31" s="152"/>
      <c r="J31" s="180"/>
      <c r="K31" s="181"/>
      <c r="L31" s="110">
        <v>5</v>
      </c>
      <c r="M31" s="291">
        <f t="shared" si="1"/>
        <v>3</v>
      </c>
      <c r="N31" s="112">
        <f t="shared" si="2"/>
        <v>3</v>
      </c>
    </row>
    <row r="32" spans="1:14" ht="14.4" x14ac:dyDescent="0.25">
      <c r="A32" s="99" t="str">
        <f t="shared" si="0"/>
        <v>PrelimKate BannerOver The Rainbow</v>
      </c>
      <c r="B32" s="129" t="s">
        <v>24</v>
      </c>
      <c r="C32" s="101" t="s">
        <v>462</v>
      </c>
      <c r="D32" s="102" t="s">
        <v>476</v>
      </c>
      <c r="E32" s="113">
        <v>6011455</v>
      </c>
      <c r="F32" s="104" t="s">
        <v>449</v>
      </c>
      <c r="G32" s="113"/>
      <c r="H32" s="100">
        <v>68</v>
      </c>
      <c r="I32" s="152"/>
      <c r="J32" s="180"/>
      <c r="K32" s="181"/>
      <c r="L32" s="110">
        <v>1</v>
      </c>
      <c r="M32" s="280">
        <f t="shared" si="1"/>
        <v>7</v>
      </c>
      <c r="N32" s="112">
        <f t="shared" si="2"/>
        <v>7</v>
      </c>
    </row>
    <row r="33" spans="1:14" ht="14.4" x14ac:dyDescent="0.25">
      <c r="A33" s="99" t="str">
        <f t="shared" si="0"/>
        <v>PrelimTatum HandMightiness</v>
      </c>
      <c r="B33" s="129" t="s">
        <v>24</v>
      </c>
      <c r="C33" s="101" t="s">
        <v>463</v>
      </c>
      <c r="D33" s="102" t="s">
        <v>464</v>
      </c>
      <c r="E33" s="113">
        <v>6022032</v>
      </c>
      <c r="F33" s="104" t="s">
        <v>429</v>
      </c>
      <c r="G33" s="113"/>
      <c r="H33" s="100">
        <v>63.6</v>
      </c>
      <c r="I33" s="152"/>
      <c r="J33" s="180"/>
      <c r="K33" s="181"/>
      <c r="L33" s="110">
        <v>2</v>
      </c>
      <c r="M33" s="291">
        <f t="shared" si="1"/>
        <v>6</v>
      </c>
      <c r="N33" s="112">
        <f t="shared" si="2"/>
        <v>6</v>
      </c>
    </row>
    <row r="34" spans="1:14" ht="14.4" x14ac:dyDescent="0.25">
      <c r="A34" s="99" t="str">
        <f t="shared" si="0"/>
        <v>NovHailey SnymanGordon Park Smarty Pants</v>
      </c>
      <c r="B34" s="129" t="s">
        <v>73</v>
      </c>
      <c r="C34" s="101" t="s">
        <v>257</v>
      </c>
      <c r="D34" s="102" t="s">
        <v>258</v>
      </c>
      <c r="E34" s="113">
        <v>6025131</v>
      </c>
      <c r="F34" s="104" t="s">
        <v>429</v>
      </c>
      <c r="G34" s="113"/>
      <c r="H34" s="100"/>
      <c r="I34" s="152">
        <v>73.653800000000004</v>
      </c>
      <c r="J34" s="180"/>
      <c r="K34" s="181"/>
      <c r="L34" s="110">
        <v>1</v>
      </c>
      <c r="M34" s="280">
        <f t="shared" si="1"/>
        <v>7</v>
      </c>
      <c r="N34" s="112">
        <f t="shared" si="2"/>
        <v>7</v>
      </c>
    </row>
    <row r="35" spans="1:14" ht="14.4" x14ac:dyDescent="0.25">
      <c r="A35" s="99" t="str">
        <f t="shared" si="0"/>
        <v>NovHarpa ByrneMarkin Park Fine Design</v>
      </c>
      <c r="B35" s="129" t="s">
        <v>73</v>
      </c>
      <c r="C35" s="101" t="s">
        <v>445</v>
      </c>
      <c r="D35" s="102" t="s">
        <v>446</v>
      </c>
      <c r="E35" s="113">
        <v>6072558</v>
      </c>
      <c r="F35" s="104" t="s">
        <v>429</v>
      </c>
      <c r="G35" s="113"/>
      <c r="H35" s="100"/>
      <c r="I35" s="152">
        <v>67.115399999999994</v>
      </c>
      <c r="J35" s="180"/>
      <c r="K35" s="181"/>
      <c r="L35" s="110">
        <v>2</v>
      </c>
      <c r="M35" s="291">
        <f t="shared" si="1"/>
        <v>6</v>
      </c>
      <c r="N35" s="112">
        <f t="shared" si="2"/>
        <v>6</v>
      </c>
    </row>
    <row r="36" spans="1:14" ht="14.4" x14ac:dyDescent="0.25">
      <c r="A36" s="99" t="str">
        <f t="shared" si="0"/>
        <v>NovHayley DagnallJudaroo Hugo Boss</v>
      </c>
      <c r="B36" s="129" t="s">
        <v>73</v>
      </c>
      <c r="C36" s="101" t="s">
        <v>465</v>
      </c>
      <c r="D36" s="102" t="s">
        <v>466</v>
      </c>
      <c r="E36" s="113">
        <v>6020577</v>
      </c>
      <c r="F36" s="104" t="s">
        <v>443</v>
      </c>
      <c r="G36" s="113"/>
      <c r="H36" s="100"/>
      <c r="I36" s="152">
        <v>67.884600000000006</v>
      </c>
      <c r="J36" s="180"/>
      <c r="K36" s="181"/>
      <c r="L36" s="110">
        <v>1</v>
      </c>
      <c r="M36" s="280">
        <f t="shared" si="1"/>
        <v>7</v>
      </c>
      <c r="N36" s="112">
        <f t="shared" si="2"/>
        <v>7</v>
      </c>
    </row>
    <row r="37" spans="1:14" ht="14.4" x14ac:dyDescent="0.25">
      <c r="A37" s="99" t="str">
        <f t="shared" si="0"/>
        <v>NovMadison KainPc Sonic</v>
      </c>
      <c r="B37" s="129" t="s">
        <v>73</v>
      </c>
      <c r="C37" s="101" t="s">
        <v>248</v>
      </c>
      <c r="D37" s="102" t="s">
        <v>477</v>
      </c>
      <c r="E37" s="113">
        <v>6022060</v>
      </c>
      <c r="F37" s="104" t="s">
        <v>429</v>
      </c>
      <c r="G37" s="113"/>
      <c r="H37" s="100"/>
      <c r="I37" s="152">
        <v>66.923100000000005</v>
      </c>
      <c r="J37" s="180"/>
      <c r="K37" s="181"/>
      <c r="L37" s="110">
        <v>2</v>
      </c>
      <c r="M37" s="291">
        <f t="shared" si="1"/>
        <v>6</v>
      </c>
      <c r="N37" s="112">
        <f t="shared" si="2"/>
        <v>6</v>
      </c>
    </row>
    <row r="38" spans="1:14" ht="14.4" x14ac:dyDescent="0.25">
      <c r="A38" s="99" t="str">
        <f t="shared" ref="A38:A69" si="3">CONCATENATE(B38,C38,D38)</f>
        <v>NovIndia CutinBrayside Blackjack</v>
      </c>
      <c r="B38" s="129" t="s">
        <v>73</v>
      </c>
      <c r="C38" s="101" t="s">
        <v>467</v>
      </c>
      <c r="D38" s="102" t="s">
        <v>468</v>
      </c>
      <c r="E38" s="113">
        <v>9114689</v>
      </c>
      <c r="F38" s="104" t="s">
        <v>200</v>
      </c>
      <c r="G38" s="113"/>
      <c r="H38" s="100"/>
      <c r="I38" s="152">
        <v>65.961500000000001</v>
      </c>
      <c r="J38" s="180"/>
      <c r="K38" s="181"/>
      <c r="L38" s="110">
        <v>3</v>
      </c>
      <c r="M38" s="280">
        <f t="shared" si="1"/>
        <v>5</v>
      </c>
      <c r="N38" s="112">
        <f t="shared" si="2"/>
        <v>5</v>
      </c>
    </row>
    <row r="39" spans="1:14" ht="14.4" x14ac:dyDescent="0.25">
      <c r="A39" s="99" t="str">
        <f t="shared" si="3"/>
        <v>NovMia TollarzoDelta Of Ebony Park</v>
      </c>
      <c r="B39" s="129" t="s">
        <v>73</v>
      </c>
      <c r="C39" s="101" t="s">
        <v>244</v>
      </c>
      <c r="D39" s="102" t="s">
        <v>245</v>
      </c>
      <c r="E39" s="113">
        <v>6011292</v>
      </c>
      <c r="F39" s="104" t="s">
        <v>469</v>
      </c>
      <c r="G39" s="113"/>
      <c r="H39" s="100"/>
      <c r="I39" s="152">
        <v>74.807699999999997</v>
      </c>
      <c r="J39" s="180"/>
      <c r="K39" s="181"/>
      <c r="L39" s="110">
        <v>1</v>
      </c>
      <c r="M39" s="291">
        <f t="shared" si="1"/>
        <v>7</v>
      </c>
      <c r="N39" s="112">
        <f t="shared" si="2"/>
        <v>7</v>
      </c>
    </row>
    <row r="40" spans="1:14" ht="14.4" x14ac:dyDescent="0.25">
      <c r="A40" s="99" t="str">
        <f t="shared" si="3"/>
        <v>NovChenin HislopArdientes Beautiful Melody</v>
      </c>
      <c r="B40" s="129" t="s">
        <v>73</v>
      </c>
      <c r="C40" s="101" t="s">
        <v>470</v>
      </c>
      <c r="D40" s="102" t="s">
        <v>471</v>
      </c>
      <c r="E40" s="113">
        <v>1029249</v>
      </c>
      <c r="F40" s="104" t="s">
        <v>201</v>
      </c>
      <c r="G40" s="113"/>
      <c r="H40" s="100"/>
      <c r="I40" s="152">
        <v>73.076899999999995</v>
      </c>
      <c r="J40" s="180"/>
      <c r="K40" s="181"/>
      <c r="L40" s="110">
        <v>2</v>
      </c>
      <c r="M40" s="280">
        <f t="shared" si="1"/>
        <v>6</v>
      </c>
      <c r="N40" s="112">
        <f t="shared" si="2"/>
        <v>6</v>
      </c>
    </row>
    <row r="41" spans="1:14" ht="14.4" x14ac:dyDescent="0.25">
      <c r="A41" s="99" t="str">
        <f t="shared" si="3"/>
        <v>NovEvie JamesJoshua Brook Stuart Little</v>
      </c>
      <c r="B41" s="129" t="s">
        <v>73</v>
      </c>
      <c r="C41" s="101" t="s">
        <v>472</v>
      </c>
      <c r="D41" s="102" t="s">
        <v>473</v>
      </c>
      <c r="E41" s="113">
        <v>6008384</v>
      </c>
      <c r="F41" s="104" t="s">
        <v>443</v>
      </c>
      <c r="G41" s="113"/>
      <c r="H41" s="100"/>
      <c r="I41" s="152">
        <v>64.423100000000005</v>
      </c>
      <c r="J41" s="180"/>
      <c r="K41" s="181"/>
      <c r="L41" s="110">
        <v>3</v>
      </c>
      <c r="M41" s="291">
        <f t="shared" si="1"/>
        <v>5</v>
      </c>
      <c r="N41" s="112">
        <f t="shared" si="2"/>
        <v>5</v>
      </c>
    </row>
    <row r="42" spans="1:14" ht="14.4" x14ac:dyDescent="0.25">
      <c r="A42" s="99" t="str">
        <f t="shared" si="3"/>
        <v>NovShannon MeakinsKarma Park Esprit</v>
      </c>
      <c r="B42" s="129" t="s">
        <v>73</v>
      </c>
      <c r="C42" s="101" t="s">
        <v>225</v>
      </c>
      <c r="D42" s="102" t="s">
        <v>226</v>
      </c>
      <c r="E42" s="113">
        <v>9103428</v>
      </c>
      <c r="F42" s="104" t="s">
        <v>429</v>
      </c>
      <c r="G42" s="113"/>
      <c r="H42" s="100"/>
      <c r="I42" s="152">
        <v>70.192300000000003</v>
      </c>
      <c r="J42" s="180"/>
      <c r="K42" s="181"/>
      <c r="L42" s="110">
        <v>1</v>
      </c>
      <c r="M42" s="280">
        <f t="shared" si="1"/>
        <v>7</v>
      </c>
      <c r="N42" s="112">
        <f t="shared" si="2"/>
        <v>7</v>
      </c>
    </row>
    <row r="43" spans="1:14" ht="14.4" x14ac:dyDescent="0.25">
      <c r="A43" s="99" t="str">
        <f t="shared" si="3"/>
        <v>NovElla MacgregorFour Needed Nz</v>
      </c>
      <c r="B43" s="129" t="s">
        <v>73</v>
      </c>
      <c r="C43" s="101" t="s">
        <v>481</v>
      </c>
      <c r="D43" s="102" t="s">
        <v>478</v>
      </c>
      <c r="E43" s="113">
        <v>6028541</v>
      </c>
      <c r="F43" s="104" t="s">
        <v>429</v>
      </c>
      <c r="G43" s="113"/>
      <c r="H43" s="100"/>
      <c r="I43" s="152">
        <v>55.961500000000001</v>
      </c>
      <c r="J43" s="180"/>
      <c r="K43" s="181"/>
      <c r="L43" s="110">
        <v>2</v>
      </c>
      <c r="M43" s="291">
        <f t="shared" si="1"/>
        <v>6</v>
      </c>
      <c r="N43" s="112">
        <f t="shared" si="2"/>
        <v>6</v>
      </c>
    </row>
    <row r="44" spans="1:14" ht="14.4" x14ac:dyDescent="0.25">
      <c r="A44" s="99" t="str">
        <f t="shared" si="3"/>
        <v>ElemMia TollarzoDelta Of Ebony Park</v>
      </c>
      <c r="B44" s="129" t="s">
        <v>16</v>
      </c>
      <c r="C44" s="101" t="s">
        <v>244</v>
      </c>
      <c r="D44" s="102" t="s">
        <v>245</v>
      </c>
      <c r="E44" s="113">
        <v>6011292</v>
      </c>
      <c r="F44" s="104" t="s">
        <v>469</v>
      </c>
      <c r="G44" s="113"/>
      <c r="H44" s="100"/>
      <c r="I44" s="152"/>
      <c r="J44" s="180">
        <v>71.285700000000006</v>
      </c>
      <c r="K44" s="181"/>
      <c r="L44" s="110">
        <v>1</v>
      </c>
      <c r="M44" s="280">
        <f t="shared" si="1"/>
        <v>7</v>
      </c>
      <c r="N44" s="112">
        <f t="shared" si="2"/>
        <v>7</v>
      </c>
    </row>
    <row r="45" spans="1:14" ht="14.4" x14ac:dyDescent="0.25">
      <c r="A45" s="99" t="str">
        <f t="shared" si="3"/>
        <v>ElemChenin HislopArdientes Beautiful Melody</v>
      </c>
      <c r="B45" s="129" t="s">
        <v>16</v>
      </c>
      <c r="C45" s="101" t="s">
        <v>470</v>
      </c>
      <c r="D45" s="102" t="s">
        <v>471</v>
      </c>
      <c r="E45" s="113">
        <v>1029249</v>
      </c>
      <c r="F45" s="104" t="s">
        <v>201</v>
      </c>
      <c r="G45" s="113"/>
      <c r="H45" s="100"/>
      <c r="I45" s="152"/>
      <c r="J45" s="180">
        <v>67.857100000000003</v>
      </c>
      <c r="K45" s="181"/>
      <c r="L45" s="110">
        <v>2</v>
      </c>
      <c r="M45" s="291">
        <f t="shared" si="1"/>
        <v>6</v>
      </c>
      <c r="N45" s="112">
        <f t="shared" si="2"/>
        <v>6</v>
      </c>
    </row>
    <row r="46" spans="1:14" ht="14.4" x14ac:dyDescent="0.25">
      <c r="A46" s="99" t="str">
        <f t="shared" si="3"/>
        <v>ElemAleska WearneBertie De Lux</v>
      </c>
      <c r="B46" s="129" t="s">
        <v>16</v>
      </c>
      <c r="C46" s="101" t="s">
        <v>221</v>
      </c>
      <c r="D46" s="102" t="s">
        <v>479</v>
      </c>
      <c r="E46" s="113">
        <v>6027376</v>
      </c>
      <c r="F46" s="104" t="s">
        <v>429</v>
      </c>
      <c r="G46" s="113"/>
      <c r="H46" s="100"/>
      <c r="I46" s="152"/>
      <c r="J46" s="180">
        <v>67.142899999999997</v>
      </c>
      <c r="K46" s="181"/>
      <c r="L46" s="110">
        <v>3</v>
      </c>
      <c r="M46" s="280">
        <f t="shared" si="1"/>
        <v>5</v>
      </c>
      <c r="N46" s="112">
        <f t="shared" si="2"/>
        <v>5</v>
      </c>
    </row>
    <row r="47" spans="1:14" ht="14.4" x14ac:dyDescent="0.25">
      <c r="A47" s="99" t="str">
        <f t="shared" si="3"/>
        <v/>
      </c>
      <c r="B47" s="100"/>
      <c r="C47" s="101" t="s">
        <v>40</v>
      </c>
      <c r="D47" s="102" t="s">
        <v>40</v>
      </c>
      <c r="E47" s="113"/>
      <c r="F47" s="104"/>
      <c r="G47" s="113"/>
      <c r="H47" s="100"/>
      <c r="I47" s="152"/>
      <c r="J47" s="180"/>
      <c r="K47" s="181"/>
      <c r="L47" s="110"/>
      <c r="M47" s="291">
        <f t="shared" si="1"/>
        <v>0</v>
      </c>
      <c r="N47" s="112">
        <f t="shared" si="2"/>
        <v>0</v>
      </c>
    </row>
    <row r="48" spans="1:14" ht="14.4" x14ac:dyDescent="0.25">
      <c r="A48" s="99" t="str">
        <f t="shared" si="3"/>
        <v/>
      </c>
      <c r="B48" s="100"/>
      <c r="C48" s="101" t="s">
        <v>40</v>
      </c>
      <c r="D48" s="102" t="s">
        <v>40</v>
      </c>
      <c r="E48" s="113"/>
      <c r="F48" s="104"/>
      <c r="G48" s="113"/>
      <c r="H48" s="100"/>
      <c r="I48" s="152"/>
      <c r="J48" s="180"/>
      <c r="K48" s="181"/>
      <c r="L48" s="110"/>
      <c r="M48" s="280">
        <f t="shared" si="1"/>
        <v>0</v>
      </c>
      <c r="N48" s="112">
        <f t="shared" si="2"/>
        <v>0</v>
      </c>
    </row>
    <row r="49" spans="1:14" ht="14.4" x14ac:dyDescent="0.25">
      <c r="A49" s="99" t="str">
        <f t="shared" si="3"/>
        <v/>
      </c>
      <c r="B49" s="100"/>
      <c r="C49" s="101" t="s">
        <v>40</v>
      </c>
      <c r="D49" s="102" t="s">
        <v>40</v>
      </c>
      <c r="E49" s="113"/>
      <c r="F49" s="104"/>
      <c r="G49" s="113"/>
      <c r="H49" s="100"/>
      <c r="I49" s="152"/>
      <c r="J49" s="180"/>
      <c r="K49" s="181"/>
      <c r="L49" s="110"/>
      <c r="M49" s="291">
        <f t="shared" si="1"/>
        <v>0</v>
      </c>
      <c r="N49" s="112">
        <f t="shared" si="2"/>
        <v>0</v>
      </c>
    </row>
    <row r="50" spans="1:14" ht="14.4" x14ac:dyDescent="0.25">
      <c r="A50" s="99" t="str">
        <f t="shared" si="3"/>
        <v/>
      </c>
      <c r="B50" s="100"/>
      <c r="C50" s="101" t="s">
        <v>40</v>
      </c>
      <c r="D50" s="102" t="s">
        <v>40</v>
      </c>
      <c r="E50" s="113"/>
      <c r="F50" s="104"/>
      <c r="G50" s="113"/>
      <c r="H50" s="100"/>
      <c r="I50" s="152"/>
      <c r="J50" s="180"/>
      <c r="K50" s="181"/>
      <c r="L50" s="110"/>
      <c r="M50" s="280">
        <f t="shared" si="1"/>
        <v>0</v>
      </c>
      <c r="N50" s="112">
        <f t="shared" si="2"/>
        <v>0</v>
      </c>
    </row>
    <row r="51" spans="1:14" ht="14.4" x14ac:dyDescent="0.25">
      <c r="A51" s="99" t="str">
        <f t="shared" si="3"/>
        <v/>
      </c>
      <c r="B51" s="100"/>
      <c r="C51" s="101" t="s">
        <v>40</v>
      </c>
      <c r="D51" s="102" t="s">
        <v>40</v>
      </c>
      <c r="E51" s="113"/>
      <c r="F51" s="104"/>
      <c r="G51" s="113"/>
      <c r="H51" s="100"/>
      <c r="I51" s="152"/>
      <c r="J51" s="180"/>
      <c r="K51" s="181"/>
      <c r="L51" s="110"/>
      <c r="M51" s="291">
        <f t="shared" si="1"/>
        <v>0</v>
      </c>
      <c r="N51" s="112">
        <f t="shared" si="2"/>
        <v>0</v>
      </c>
    </row>
    <row r="52" spans="1:14" ht="14.4" x14ac:dyDescent="0.25">
      <c r="A52" s="99" t="str">
        <f t="shared" si="3"/>
        <v/>
      </c>
      <c r="B52" s="100"/>
      <c r="C52" s="101" t="s">
        <v>40</v>
      </c>
      <c r="D52" s="102" t="s">
        <v>40</v>
      </c>
      <c r="E52" s="113"/>
      <c r="F52" s="104"/>
      <c r="G52" s="113"/>
      <c r="H52" s="100"/>
      <c r="I52" s="152"/>
      <c r="J52" s="180"/>
      <c r="K52" s="181"/>
      <c r="L52" s="110"/>
      <c r="M52" s="280">
        <f t="shared" si="1"/>
        <v>0</v>
      </c>
      <c r="N52" s="112">
        <f t="shared" si="2"/>
        <v>0</v>
      </c>
    </row>
    <row r="53" spans="1:14" ht="14.4" x14ac:dyDescent="0.25">
      <c r="A53" s="99" t="str">
        <f t="shared" si="3"/>
        <v/>
      </c>
      <c r="B53" s="100"/>
      <c r="C53" s="101" t="s">
        <v>40</v>
      </c>
      <c r="D53" s="102" t="s">
        <v>40</v>
      </c>
      <c r="E53" s="113"/>
      <c r="F53" s="104"/>
      <c r="G53" s="113"/>
      <c r="H53" s="100"/>
      <c r="I53" s="152"/>
      <c r="J53" s="180"/>
      <c r="K53" s="181"/>
      <c r="L53" s="110"/>
      <c r="M53" s="291">
        <f t="shared" si="1"/>
        <v>0</v>
      </c>
      <c r="N53" s="112">
        <f t="shared" si="2"/>
        <v>0</v>
      </c>
    </row>
    <row r="54" spans="1:14" ht="14.4" x14ac:dyDescent="0.25">
      <c r="A54" s="99" t="str">
        <f t="shared" si="3"/>
        <v/>
      </c>
      <c r="B54" s="100"/>
      <c r="C54" s="101" t="s">
        <v>40</v>
      </c>
      <c r="D54" s="102" t="s">
        <v>40</v>
      </c>
      <c r="E54" s="113"/>
      <c r="F54" s="104"/>
      <c r="G54" s="113"/>
      <c r="H54" s="100"/>
      <c r="I54" s="152"/>
      <c r="J54" s="180"/>
      <c r="K54" s="181"/>
      <c r="L54" s="110"/>
      <c r="M54" s="280">
        <f t="shared" si="1"/>
        <v>0</v>
      </c>
      <c r="N54" s="112">
        <f t="shared" si="2"/>
        <v>0</v>
      </c>
    </row>
    <row r="55" spans="1:14" ht="14.4" x14ac:dyDescent="0.25">
      <c r="A55" s="99" t="str">
        <f t="shared" si="3"/>
        <v/>
      </c>
      <c r="B55" s="100"/>
      <c r="C55" s="101" t="s">
        <v>40</v>
      </c>
      <c r="D55" s="102" t="s">
        <v>40</v>
      </c>
      <c r="E55" s="113"/>
      <c r="F55" s="104"/>
      <c r="G55" s="113"/>
      <c r="H55" s="100"/>
      <c r="I55" s="152"/>
      <c r="J55" s="180"/>
      <c r="K55" s="181"/>
      <c r="L55" s="110"/>
      <c r="M55" s="291">
        <f t="shared" si="1"/>
        <v>0</v>
      </c>
      <c r="N55" s="112">
        <f t="shared" si="2"/>
        <v>0</v>
      </c>
    </row>
    <row r="56" spans="1:14" ht="14.4" x14ac:dyDescent="0.25">
      <c r="A56" s="99" t="str">
        <f t="shared" si="3"/>
        <v/>
      </c>
      <c r="B56" s="100"/>
      <c r="C56" s="101" t="s">
        <v>40</v>
      </c>
      <c r="D56" s="102" t="s">
        <v>40</v>
      </c>
      <c r="E56" s="113"/>
      <c r="F56" s="104"/>
      <c r="G56" s="113"/>
      <c r="H56" s="100"/>
      <c r="I56" s="152"/>
      <c r="J56" s="180"/>
      <c r="K56" s="181"/>
      <c r="L56" s="110"/>
      <c r="M56" s="280">
        <f t="shared" si="1"/>
        <v>0</v>
      </c>
      <c r="N56" s="112">
        <f t="shared" si="2"/>
        <v>0</v>
      </c>
    </row>
    <row r="57" spans="1:14" ht="14.4" x14ac:dyDescent="0.25">
      <c r="A57" s="99" t="str">
        <f t="shared" si="3"/>
        <v/>
      </c>
      <c r="B57" s="100"/>
      <c r="C57" s="101" t="s">
        <v>40</v>
      </c>
      <c r="D57" s="102" t="s">
        <v>40</v>
      </c>
      <c r="E57" s="113"/>
      <c r="F57" s="104"/>
      <c r="G57" s="113"/>
      <c r="H57" s="100"/>
      <c r="I57" s="152"/>
      <c r="J57" s="180"/>
      <c r="K57" s="181"/>
      <c r="L57" s="110"/>
      <c r="M57" s="291">
        <f t="shared" si="1"/>
        <v>0</v>
      </c>
      <c r="N57" s="112">
        <f t="shared" si="2"/>
        <v>0</v>
      </c>
    </row>
    <row r="58" spans="1:14" ht="14.4" x14ac:dyDescent="0.25">
      <c r="A58" s="99" t="str">
        <f t="shared" si="3"/>
        <v/>
      </c>
      <c r="B58" s="100"/>
      <c r="C58" s="101" t="s">
        <v>40</v>
      </c>
      <c r="D58" s="102" t="s">
        <v>40</v>
      </c>
      <c r="E58" s="113"/>
      <c r="F58" s="104"/>
      <c r="G58" s="113"/>
      <c r="H58" s="100"/>
      <c r="I58" s="152"/>
      <c r="J58" s="180"/>
      <c r="K58" s="181"/>
      <c r="L58" s="110"/>
      <c r="M58" s="280">
        <f t="shared" si="1"/>
        <v>0</v>
      </c>
      <c r="N58" s="112">
        <f t="shared" si="2"/>
        <v>0</v>
      </c>
    </row>
    <row r="59" spans="1:14" ht="14.4" x14ac:dyDescent="0.25">
      <c r="A59" s="99" t="str">
        <f t="shared" si="3"/>
        <v/>
      </c>
      <c r="B59" s="100"/>
      <c r="C59" s="101" t="s">
        <v>40</v>
      </c>
      <c r="D59" s="102" t="s">
        <v>40</v>
      </c>
      <c r="E59" s="113"/>
      <c r="F59" s="104"/>
      <c r="G59" s="113"/>
      <c r="H59" s="100"/>
      <c r="I59" s="152"/>
      <c r="J59" s="180"/>
      <c r="K59" s="181"/>
      <c r="L59" s="110"/>
      <c r="M59" s="291">
        <f t="shared" si="1"/>
        <v>0</v>
      </c>
      <c r="N59" s="112">
        <f t="shared" si="2"/>
        <v>0</v>
      </c>
    </row>
    <row r="60" spans="1:14" ht="14.4" x14ac:dyDescent="0.25">
      <c r="A60" s="99" t="str">
        <f t="shared" si="3"/>
        <v/>
      </c>
      <c r="B60" s="100"/>
      <c r="C60" s="101" t="s">
        <v>40</v>
      </c>
      <c r="D60" s="102" t="s">
        <v>40</v>
      </c>
      <c r="E60" s="113"/>
      <c r="F60" s="104"/>
      <c r="G60" s="113"/>
      <c r="H60" s="100"/>
      <c r="I60" s="152"/>
      <c r="J60" s="180"/>
      <c r="K60" s="181"/>
      <c r="L60" s="110"/>
      <c r="M60" s="280">
        <f t="shared" si="1"/>
        <v>0</v>
      </c>
      <c r="N60" s="112">
        <f t="shared" si="2"/>
        <v>0</v>
      </c>
    </row>
    <row r="61" spans="1:14" ht="14.4" x14ac:dyDescent="0.25">
      <c r="A61" s="99" t="str">
        <f t="shared" si="3"/>
        <v/>
      </c>
      <c r="B61" s="100"/>
      <c r="C61" s="101" t="s">
        <v>40</v>
      </c>
      <c r="D61" s="102" t="s">
        <v>40</v>
      </c>
      <c r="E61" s="113"/>
      <c r="F61" s="104"/>
      <c r="G61" s="113"/>
      <c r="H61" s="100"/>
      <c r="I61" s="152"/>
      <c r="J61" s="180"/>
      <c r="K61" s="181"/>
      <c r="L61" s="110"/>
      <c r="M61" s="291">
        <f t="shared" si="1"/>
        <v>0</v>
      </c>
      <c r="N61" s="112">
        <f t="shared" si="2"/>
        <v>0</v>
      </c>
    </row>
    <row r="62" spans="1:14" ht="14.4" x14ac:dyDescent="0.25">
      <c r="A62" s="99" t="str">
        <f t="shared" si="3"/>
        <v/>
      </c>
      <c r="B62" s="100"/>
      <c r="C62" s="101" t="s">
        <v>40</v>
      </c>
      <c r="D62" s="102" t="s">
        <v>40</v>
      </c>
      <c r="E62" s="113"/>
      <c r="F62" s="104"/>
      <c r="G62" s="113"/>
      <c r="H62" s="100"/>
      <c r="I62" s="152"/>
      <c r="J62" s="180"/>
      <c r="K62" s="181"/>
      <c r="L62" s="110"/>
      <c r="M62" s="280">
        <f t="shared" si="1"/>
        <v>0</v>
      </c>
      <c r="N62" s="112">
        <f t="shared" si="2"/>
        <v>0</v>
      </c>
    </row>
    <row r="63" spans="1:14" ht="14.4" x14ac:dyDescent="0.25">
      <c r="A63" s="99" t="str">
        <f t="shared" si="3"/>
        <v/>
      </c>
      <c r="B63" s="100"/>
      <c r="C63" s="101" t="s">
        <v>40</v>
      </c>
      <c r="D63" s="102" t="s">
        <v>40</v>
      </c>
      <c r="E63" s="113"/>
      <c r="F63" s="104"/>
      <c r="G63" s="113"/>
      <c r="H63" s="100"/>
      <c r="I63" s="152"/>
      <c r="J63" s="180"/>
      <c r="K63" s="181"/>
      <c r="L63" s="110"/>
      <c r="M63" s="291">
        <f t="shared" si="1"/>
        <v>0</v>
      </c>
      <c r="N63" s="112">
        <f t="shared" si="2"/>
        <v>0</v>
      </c>
    </row>
    <row r="64" spans="1:14" ht="14.4" x14ac:dyDescent="0.25">
      <c r="A64" s="99" t="str">
        <f t="shared" si="3"/>
        <v/>
      </c>
      <c r="B64" s="100"/>
      <c r="C64" s="101" t="s">
        <v>40</v>
      </c>
      <c r="D64" s="102" t="s">
        <v>40</v>
      </c>
      <c r="E64" s="113"/>
      <c r="F64" s="104"/>
      <c r="G64" s="113"/>
      <c r="H64" s="100"/>
      <c r="I64" s="152"/>
      <c r="J64" s="180"/>
      <c r="K64" s="181"/>
      <c r="L64" s="110"/>
      <c r="M64" s="280">
        <f t="shared" si="1"/>
        <v>0</v>
      </c>
      <c r="N64" s="112">
        <f t="shared" si="2"/>
        <v>0</v>
      </c>
    </row>
    <row r="65" spans="1:14" ht="14.4" x14ac:dyDescent="0.25">
      <c r="A65" s="99" t="str">
        <f t="shared" si="3"/>
        <v/>
      </c>
      <c r="B65" s="100"/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291">
        <f t="shared" si="1"/>
        <v>0</v>
      </c>
      <c r="N65" s="112">
        <f t="shared" si="2"/>
        <v>0</v>
      </c>
    </row>
    <row r="66" spans="1:14" ht="14.4" x14ac:dyDescent="0.25">
      <c r="A66" s="99" t="str">
        <f t="shared" si="3"/>
        <v/>
      </c>
      <c r="B66" s="100"/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111">
        <f t="shared" ref="M66:M71" si="4">IF(L66=1,7,IF(L66=2,6,IF(L66=3,5,IF(L66=4,4,IF(L66=5,3,IF(L66=6,2,IF(L66&gt;=6,1,0)))))))</f>
        <v>0</v>
      </c>
      <c r="N66" s="112">
        <f t="shared" si="2"/>
        <v>0</v>
      </c>
    </row>
    <row r="67" spans="1:14" ht="14.4" x14ac:dyDescent="0.25">
      <c r="A67" s="99" t="str">
        <f t="shared" si="3"/>
        <v/>
      </c>
      <c r="B67" s="100"/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111">
        <f t="shared" si="4"/>
        <v>0</v>
      </c>
      <c r="N67" s="112">
        <f t="shared" si="2"/>
        <v>0</v>
      </c>
    </row>
    <row r="68" spans="1:14" ht="14.4" x14ac:dyDescent="0.25">
      <c r="A68" s="99" t="str">
        <f t="shared" si="3"/>
        <v/>
      </c>
      <c r="B68" s="100"/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si="4"/>
        <v>0</v>
      </c>
      <c r="N68" s="112">
        <f t="shared" si="2"/>
        <v>0</v>
      </c>
    </row>
    <row r="69" spans="1:14" ht="14.4" x14ac:dyDescent="0.25">
      <c r="A69" s="99" t="str">
        <f t="shared" si="3"/>
        <v/>
      </c>
      <c r="B69" s="100"/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4"/>
        <v>0</v>
      </c>
      <c r="N69" s="112">
        <f t="shared" si="2"/>
        <v>0</v>
      </c>
    </row>
    <row r="70" spans="1:14" ht="14.4" x14ac:dyDescent="0.25">
      <c r="A70" s="99" t="str">
        <f t="shared" ref="A70:A100" si="5">CONCATENATE(B70,C70,D70)</f>
        <v/>
      </c>
      <c r="B70" s="100"/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si="4"/>
        <v>0</v>
      </c>
      <c r="N70" s="112">
        <f t="shared" si="2"/>
        <v>0</v>
      </c>
    </row>
    <row r="71" spans="1:14" ht="14.4" x14ac:dyDescent="0.25">
      <c r="A71" s="99" t="str">
        <f t="shared" si="5"/>
        <v/>
      </c>
      <c r="B71" s="100"/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4"/>
        <v>0</v>
      </c>
      <c r="N71" s="112">
        <f t="shared" si="2"/>
        <v>0</v>
      </c>
    </row>
    <row r="72" spans="1:14" ht="14.4" x14ac:dyDescent="0.25">
      <c r="A72" s="99" t="str">
        <f t="shared" si="5"/>
        <v/>
      </c>
      <c r="B72" s="100"/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ref="M72:M100" si="6">IF(L72=1,7,IF(L72=2,6,IF(L72=3,5,IF(L72=4,4,IF(L72=5,3,IF(L72=6,2,IF(L72&gt;=6,1,0)))))))</f>
        <v>0</v>
      </c>
      <c r="N72" s="112">
        <f t="shared" si="2"/>
        <v>0</v>
      </c>
    </row>
    <row r="73" spans="1:14" ht="14.4" x14ac:dyDescent="0.25">
      <c r="A73" s="99" t="str">
        <f t="shared" si="5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6"/>
        <v>0</v>
      </c>
      <c r="N73" s="112">
        <f t="shared" ref="N73:N96" si="7">SUM(M73+$N$5)</f>
        <v>0</v>
      </c>
    </row>
    <row r="74" spans="1:14" ht="14.4" x14ac:dyDescent="0.25">
      <c r="A74" s="99" t="str">
        <f t="shared" si="5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6"/>
        <v>0</v>
      </c>
      <c r="N74" s="112">
        <f t="shared" si="7"/>
        <v>0</v>
      </c>
    </row>
    <row r="75" spans="1:14" ht="14.4" x14ac:dyDescent="0.25">
      <c r="A75" s="99" t="str">
        <f t="shared" si="5"/>
        <v/>
      </c>
      <c r="B75" s="100"/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6"/>
        <v>0</v>
      </c>
      <c r="N75" s="112">
        <f t="shared" si="7"/>
        <v>0</v>
      </c>
    </row>
    <row r="76" spans="1:14" ht="14.4" x14ac:dyDescent="0.25">
      <c r="A76" s="99" t="str">
        <f t="shared" si="5"/>
        <v/>
      </c>
      <c r="B76" s="100"/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6"/>
        <v>0</v>
      </c>
      <c r="N76" s="112">
        <f t="shared" si="7"/>
        <v>0</v>
      </c>
    </row>
    <row r="77" spans="1:14" ht="14.4" x14ac:dyDescent="0.25">
      <c r="A77" s="99" t="str">
        <f t="shared" si="5"/>
        <v/>
      </c>
      <c r="B77" s="100"/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6"/>
        <v>0</v>
      </c>
      <c r="N77" s="112">
        <f t="shared" si="7"/>
        <v>0</v>
      </c>
    </row>
    <row r="78" spans="1:14" ht="14.4" x14ac:dyDescent="0.25">
      <c r="A78" s="99" t="str">
        <f t="shared" si="5"/>
        <v/>
      </c>
      <c r="B78" s="100"/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6"/>
        <v>0</v>
      </c>
      <c r="N78" s="112">
        <f t="shared" si="7"/>
        <v>0</v>
      </c>
    </row>
    <row r="79" spans="1:14" ht="14.4" x14ac:dyDescent="0.25">
      <c r="A79" s="99" t="str">
        <f t="shared" si="5"/>
        <v/>
      </c>
      <c r="B79" s="100"/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6"/>
        <v>0</v>
      </c>
      <c r="N79" s="112">
        <f t="shared" si="7"/>
        <v>0</v>
      </c>
    </row>
    <row r="80" spans="1:14" ht="14.4" x14ac:dyDescent="0.25">
      <c r="A80" s="99" t="str">
        <f t="shared" si="5"/>
        <v/>
      </c>
      <c r="B80" s="100"/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6"/>
        <v>0</v>
      </c>
      <c r="N80" s="112">
        <f t="shared" si="7"/>
        <v>0</v>
      </c>
    </row>
    <row r="81" spans="1:14" ht="14.4" x14ac:dyDescent="0.25">
      <c r="A81" s="99" t="str">
        <f t="shared" si="5"/>
        <v/>
      </c>
      <c r="B81" s="100"/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6"/>
        <v>0</v>
      </c>
      <c r="N81" s="112">
        <f t="shared" si="7"/>
        <v>0</v>
      </c>
    </row>
    <row r="82" spans="1:14" ht="14.4" x14ac:dyDescent="0.25">
      <c r="A82" s="99" t="str">
        <f t="shared" si="5"/>
        <v/>
      </c>
      <c r="B82" s="100"/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6"/>
        <v>0</v>
      </c>
      <c r="N82" s="112">
        <f t="shared" si="7"/>
        <v>0</v>
      </c>
    </row>
    <row r="83" spans="1:14" ht="14.4" x14ac:dyDescent="0.25">
      <c r="A83" s="99" t="str">
        <f t="shared" si="5"/>
        <v/>
      </c>
      <c r="B83" s="100"/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6"/>
        <v>0</v>
      </c>
      <c r="N83" s="112">
        <f t="shared" si="7"/>
        <v>0</v>
      </c>
    </row>
    <row r="84" spans="1:14" ht="14.4" x14ac:dyDescent="0.25">
      <c r="A84" s="99" t="str">
        <f t="shared" si="5"/>
        <v/>
      </c>
      <c r="B84" s="100"/>
      <c r="C84" s="101" t="s">
        <v>40</v>
      </c>
      <c r="D84" s="102" t="s">
        <v>40</v>
      </c>
      <c r="E84" s="113"/>
      <c r="F84" s="104"/>
      <c r="G84" s="113"/>
      <c r="H84" s="100"/>
      <c r="I84" s="152"/>
      <c r="J84" s="180"/>
      <c r="K84" s="181"/>
      <c r="L84" s="110"/>
      <c r="M84" s="111">
        <f t="shared" si="6"/>
        <v>0</v>
      </c>
      <c r="N84" s="112">
        <f t="shared" si="7"/>
        <v>0</v>
      </c>
    </row>
    <row r="85" spans="1:14" ht="14.4" x14ac:dyDescent="0.25">
      <c r="A85" s="99" t="str">
        <f t="shared" si="5"/>
        <v/>
      </c>
      <c r="B85" s="100"/>
      <c r="C85" s="101" t="s">
        <v>40</v>
      </c>
      <c r="D85" s="102" t="s">
        <v>40</v>
      </c>
      <c r="E85" s="113"/>
      <c r="F85" s="104"/>
      <c r="G85" s="113"/>
      <c r="H85" s="100"/>
      <c r="I85" s="152"/>
      <c r="J85" s="180"/>
      <c r="K85" s="181"/>
      <c r="L85" s="110"/>
      <c r="M85" s="111">
        <f t="shared" si="6"/>
        <v>0</v>
      </c>
      <c r="N85" s="112">
        <f t="shared" si="7"/>
        <v>0</v>
      </c>
    </row>
    <row r="86" spans="1:14" ht="14.4" x14ac:dyDescent="0.25">
      <c r="A86" s="99" t="str">
        <f t="shared" si="5"/>
        <v/>
      </c>
      <c r="B86" s="100"/>
      <c r="C86" s="101" t="s">
        <v>40</v>
      </c>
      <c r="D86" s="102" t="s">
        <v>40</v>
      </c>
      <c r="E86" s="113"/>
      <c r="F86" s="104"/>
      <c r="G86" s="113"/>
      <c r="H86" s="100"/>
      <c r="I86" s="152"/>
      <c r="J86" s="180"/>
      <c r="K86" s="181"/>
      <c r="L86" s="110"/>
      <c r="M86" s="111">
        <f t="shared" si="6"/>
        <v>0</v>
      </c>
      <c r="N86" s="112">
        <f t="shared" si="7"/>
        <v>0</v>
      </c>
    </row>
    <row r="87" spans="1:14" ht="14.4" x14ac:dyDescent="0.25">
      <c r="A87" s="99" t="str">
        <f t="shared" si="5"/>
        <v/>
      </c>
      <c r="B87" s="100"/>
      <c r="C87" s="101" t="s">
        <v>40</v>
      </c>
      <c r="D87" s="102" t="s">
        <v>40</v>
      </c>
      <c r="E87" s="113"/>
      <c r="F87" s="104"/>
      <c r="G87" s="113"/>
      <c r="H87" s="100"/>
      <c r="I87" s="152"/>
      <c r="J87" s="180"/>
      <c r="K87" s="181"/>
      <c r="L87" s="110"/>
      <c r="M87" s="111">
        <f t="shared" si="6"/>
        <v>0</v>
      </c>
      <c r="N87" s="112">
        <f t="shared" si="7"/>
        <v>0</v>
      </c>
    </row>
    <row r="88" spans="1:14" ht="14.4" x14ac:dyDescent="0.25">
      <c r="A88" s="99" t="str">
        <f t="shared" si="5"/>
        <v/>
      </c>
      <c r="B88" s="100"/>
      <c r="C88" s="101" t="s">
        <v>40</v>
      </c>
      <c r="D88" s="102" t="s">
        <v>40</v>
      </c>
      <c r="E88" s="113"/>
      <c r="F88" s="104"/>
      <c r="G88" s="113"/>
      <c r="H88" s="100"/>
      <c r="I88" s="152"/>
      <c r="J88" s="180"/>
      <c r="K88" s="181"/>
      <c r="L88" s="110"/>
      <c r="M88" s="111">
        <f t="shared" si="6"/>
        <v>0</v>
      </c>
      <c r="N88" s="112">
        <f t="shared" si="7"/>
        <v>0</v>
      </c>
    </row>
    <row r="89" spans="1:14" ht="14.4" x14ac:dyDescent="0.25">
      <c r="A89" s="99" t="str">
        <f t="shared" si="5"/>
        <v/>
      </c>
      <c r="B89" s="100"/>
      <c r="C89" s="101" t="s">
        <v>40</v>
      </c>
      <c r="D89" s="102" t="s">
        <v>40</v>
      </c>
      <c r="E89" s="113"/>
      <c r="F89" s="104"/>
      <c r="G89" s="113"/>
      <c r="H89" s="100"/>
      <c r="I89" s="152"/>
      <c r="J89" s="180"/>
      <c r="K89" s="181"/>
      <c r="L89" s="110"/>
      <c r="M89" s="111">
        <f t="shared" si="6"/>
        <v>0</v>
      </c>
      <c r="N89" s="112">
        <f t="shared" si="7"/>
        <v>0</v>
      </c>
    </row>
    <row r="90" spans="1:14" ht="14.4" x14ac:dyDescent="0.25">
      <c r="A90" s="99" t="str">
        <f t="shared" si="5"/>
        <v/>
      </c>
      <c r="B90" s="100"/>
      <c r="C90" s="101" t="s">
        <v>40</v>
      </c>
      <c r="D90" s="102" t="s">
        <v>40</v>
      </c>
      <c r="E90" s="113"/>
      <c r="F90" s="104"/>
      <c r="G90" s="113"/>
      <c r="H90" s="100"/>
      <c r="I90" s="152"/>
      <c r="J90" s="180"/>
      <c r="K90" s="181"/>
      <c r="L90" s="110"/>
      <c r="M90" s="111">
        <f t="shared" si="6"/>
        <v>0</v>
      </c>
      <c r="N90" s="112">
        <f t="shared" si="7"/>
        <v>0</v>
      </c>
    </row>
    <row r="91" spans="1:14" ht="14.4" x14ac:dyDescent="0.25">
      <c r="A91" s="99" t="str">
        <f t="shared" si="5"/>
        <v/>
      </c>
      <c r="B91" s="100"/>
      <c r="C91" s="101" t="s">
        <v>40</v>
      </c>
      <c r="D91" s="102" t="s">
        <v>40</v>
      </c>
      <c r="E91" s="113"/>
      <c r="F91" s="104"/>
      <c r="G91" s="113"/>
      <c r="H91" s="100"/>
      <c r="I91" s="152"/>
      <c r="J91" s="180"/>
      <c r="K91" s="181"/>
      <c r="L91" s="110"/>
      <c r="M91" s="111">
        <f t="shared" si="6"/>
        <v>0</v>
      </c>
      <c r="N91" s="112">
        <f t="shared" si="7"/>
        <v>0</v>
      </c>
    </row>
    <row r="92" spans="1:14" ht="14.4" x14ac:dyDescent="0.25">
      <c r="A92" s="99" t="str">
        <f t="shared" si="5"/>
        <v/>
      </c>
      <c r="B92" s="100"/>
      <c r="C92" s="101" t="s">
        <v>40</v>
      </c>
      <c r="D92" s="102" t="s">
        <v>40</v>
      </c>
      <c r="E92" s="113"/>
      <c r="F92" s="104"/>
      <c r="G92" s="113"/>
      <c r="H92" s="100"/>
      <c r="I92" s="152"/>
      <c r="J92" s="180"/>
      <c r="K92" s="181"/>
      <c r="L92" s="110"/>
      <c r="M92" s="111">
        <f t="shared" si="6"/>
        <v>0</v>
      </c>
      <c r="N92" s="112">
        <f t="shared" si="7"/>
        <v>0</v>
      </c>
    </row>
    <row r="93" spans="1:14" ht="14.4" x14ac:dyDescent="0.25">
      <c r="A93" s="99" t="str">
        <f t="shared" si="5"/>
        <v/>
      </c>
      <c r="B93" s="100"/>
      <c r="C93" s="101" t="s">
        <v>40</v>
      </c>
      <c r="D93" s="102" t="s">
        <v>40</v>
      </c>
      <c r="E93" s="113"/>
      <c r="F93" s="104"/>
      <c r="G93" s="113"/>
      <c r="H93" s="100"/>
      <c r="I93" s="152"/>
      <c r="J93" s="180"/>
      <c r="K93" s="181"/>
      <c r="L93" s="110"/>
      <c r="M93" s="111">
        <f t="shared" si="6"/>
        <v>0</v>
      </c>
      <c r="N93" s="112">
        <f t="shared" si="7"/>
        <v>0</v>
      </c>
    </row>
    <row r="94" spans="1:14" ht="14.4" x14ac:dyDescent="0.25">
      <c r="A94" s="99" t="str">
        <f t="shared" si="5"/>
        <v/>
      </c>
      <c r="B94" s="100"/>
      <c r="C94" s="101" t="s">
        <v>40</v>
      </c>
      <c r="D94" s="102" t="s">
        <v>40</v>
      </c>
      <c r="E94" s="113"/>
      <c r="F94" s="104"/>
      <c r="G94" s="113"/>
      <c r="H94" s="100"/>
      <c r="I94" s="152"/>
      <c r="J94" s="180"/>
      <c r="K94" s="181"/>
      <c r="L94" s="110"/>
      <c r="M94" s="111">
        <f t="shared" si="6"/>
        <v>0</v>
      </c>
      <c r="N94" s="112">
        <f t="shared" si="7"/>
        <v>0</v>
      </c>
    </row>
    <row r="95" spans="1:14" ht="14.4" x14ac:dyDescent="0.25">
      <c r="A95" s="99" t="str">
        <f t="shared" si="5"/>
        <v/>
      </c>
      <c r="B95" s="100"/>
      <c r="C95" s="101" t="s">
        <v>40</v>
      </c>
      <c r="D95" s="102" t="s">
        <v>40</v>
      </c>
      <c r="E95" s="113"/>
      <c r="F95" s="104"/>
      <c r="G95" s="113"/>
      <c r="H95" s="100"/>
      <c r="I95" s="152"/>
      <c r="J95" s="180"/>
      <c r="K95" s="181"/>
      <c r="L95" s="110"/>
      <c r="M95" s="111">
        <f t="shared" si="6"/>
        <v>0</v>
      </c>
      <c r="N95" s="112">
        <f t="shared" si="7"/>
        <v>0</v>
      </c>
    </row>
    <row r="96" spans="1:14" ht="14.4" x14ac:dyDescent="0.25">
      <c r="A96" s="99" t="str">
        <f t="shared" si="5"/>
        <v/>
      </c>
      <c r="B96" s="100"/>
      <c r="C96" s="101" t="s">
        <v>40</v>
      </c>
      <c r="D96" s="102" t="s">
        <v>40</v>
      </c>
      <c r="E96" s="113"/>
      <c r="F96" s="104"/>
      <c r="G96" s="113"/>
      <c r="H96" s="100"/>
      <c r="I96" s="152"/>
      <c r="J96" s="180"/>
      <c r="K96" s="181"/>
      <c r="L96" s="110"/>
      <c r="M96" s="111">
        <f t="shared" si="6"/>
        <v>0</v>
      </c>
      <c r="N96" s="112">
        <f t="shared" si="7"/>
        <v>0</v>
      </c>
    </row>
    <row r="97" spans="1:14" ht="14.4" x14ac:dyDescent="0.25">
      <c r="A97" s="99" t="str">
        <f t="shared" si="5"/>
        <v/>
      </c>
      <c r="B97" s="100"/>
      <c r="C97" s="101" t="s">
        <v>40</v>
      </c>
      <c r="D97" s="102" t="s">
        <v>40</v>
      </c>
      <c r="E97" s="113"/>
      <c r="F97" s="104"/>
      <c r="G97" s="113"/>
      <c r="H97" s="100"/>
      <c r="I97" s="152"/>
      <c r="J97" s="180"/>
      <c r="K97" s="181"/>
      <c r="L97" s="110"/>
      <c r="M97" s="111">
        <f t="shared" si="6"/>
        <v>0</v>
      </c>
      <c r="N97" s="112"/>
    </row>
    <row r="98" spans="1:14" ht="14.4" x14ac:dyDescent="0.25">
      <c r="A98" s="99" t="str">
        <f t="shared" si="5"/>
        <v/>
      </c>
      <c r="B98" s="100"/>
      <c r="C98" s="101" t="s">
        <v>40</v>
      </c>
      <c r="D98" s="102" t="s">
        <v>40</v>
      </c>
      <c r="E98" s="113"/>
      <c r="F98" s="104"/>
      <c r="G98" s="113"/>
      <c r="H98" s="100"/>
      <c r="I98" s="152"/>
      <c r="J98" s="180"/>
      <c r="K98" s="181"/>
      <c r="L98" s="110"/>
      <c r="M98" s="111">
        <f t="shared" si="6"/>
        <v>0</v>
      </c>
      <c r="N98" s="112"/>
    </row>
    <row r="99" spans="1:14" ht="14.4" x14ac:dyDescent="0.25">
      <c r="A99" s="99" t="str">
        <f t="shared" si="5"/>
        <v/>
      </c>
      <c r="B99" s="100"/>
      <c r="C99" s="101" t="s">
        <v>40</v>
      </c>
      <c r="D99" s="102" t="s">
        <v>40</v>
      </c>
      <c r="E99" s="113"/>
      <c r="F99" s="104"/>
      <c r="G99" s="113"/>
      <c r="H99" s="100"/>
      <c r="I99" s="152"/>
      <c r="J99" s="180"/>
      <c r="K99" s="181"/>
      <c r="L99" s="110"/>
      <c r="M99" s="111">
        <f t="shared" si="6"/>
        <v>0</v>
      </c>
      <c r="N99" s="112"/>
    </row>
    <row r="100" spans="1:14" ht="15" thickBot="1" x14ac:dyDescent="0.3">
      <c r="A100" s="99" t="str">
        <f t="shared" si="5"/>
        <v/>
      </c>
      <c r="B100" s="114"/>
      <c r="C100" s="115" t="s">
        <v>40</v>
      </c>
      <c r="D100" s="116" t="s">
        <v>40</v>
      </c>
      <c r="E100" s="117"/>
      <c r="F100" s="118"/>
      <c r="G100" s="117"/>
      <c r="H100" s="114"/>
      <c r="I100" s="166"/>
      <c r="J100" s="293"/>
      <c r="K100" s="207"/>
      <c r="L100" s="124"/>
      <c r="M100" s="125">
        <f t="shared" si="6"/>
        <v>0</v>
      </c>
      <c r="N100" s="112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8" type="noConversion"/>
  <conditionalFormatting sqref="C1:D5">
    <cfRule type="duplicateValues" dxfId="88" priority="795"/>
  </conditionalFormatting>
  <conditionalFormatting sqref="C6:D7">
    <cfRule type="duplicateValues" dxfId="87" priority="796"/>
  </conditionalFormatting>
  <conditionalFormatting sqref="C8:D87">
    <cfRule type="duplicateValues" dxfId="86" priority="797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EE70-3E65-46F5-8556-1ECF6B73FABA}">
  <sheetPr codeName="Sheet15">
    <tabColor rgb="FFFF3399"/>
  </sheetPr>
  <dimension ref="A1:N67"/>
  <sheetViews>
    <sheetView topLeftCell="A10" zoomScale="80" zoomScaleNormal="80" workbookViewId="0">
      <selection activeCell="E20" sqref="E20"/>
    </sheetView>
  </sheetViews>
  <sheetFormatPr defaultRowHeight="13.2" x14ac:dyDescent="0.25"/>
  <cols>
    <col min="1" max="1" width="46.33203125" bestFit="1" customWidth="1"/>
    <col min="2" max="2" width="7.5546875" bestFit="1" customWidth="1"/>
    <col min="3" max="3" width="14.109375" bestFit="1" customWidth="1"/>
    <col min="4" max="4" width="17.6640625" bestFit="1" customWidth="1"/>
    <col min="5" max="5" width="26" bestFit="1" customWidth="1"/>
    <col min="6" max="6" width="27.44140625" bestFit="1" customWidth="1"/>
    <col min="7" max="7" width="11.5546875" bestFit="1" customWidth="1"/>
    <col min="8" max="9" width="8.88671875" bestFit="1" customWidth="1"/>
    <col min="10" max="10" width="12.5546875" bestFit="1" customWidth="1"/>
    <col min="11" max="11" width="12.88671875" bestFit="1" customWidth="1"/>
    <col min="12" max="12" width="8.88671875" bestFit="1" customWidth="1"/>
    <col min="13" max="13" width="12.5546875" bestFit="1" customWidth="1"/>
    <col min="14" max="14" width="29.6640625" bestFit="1" customWidth="1"/>
    <col min="15" max="17" width="8.88671875" bestFit="1" customWidth="1"/>
    <col min="19" max="20" width="2.88671875" bestFit="1" customWidth="1"/>
  </cols>
  <sheetData>
    <row r="1" spans="1:14" s="92" customFormat="1" ht="22.5" customHeight="1" thickBot="1" x14ac:dyDescent="0.3">
      <c r="A1" s="88">
        <f>SUM(A2-1)</f>
        <v>1</v>
      </c>
      <c r="B1" s="886" t="s">
        <v>56</v>
      </c>
      <c r="C1" s="887"/>
      <c r="D1" s="89" t="s">
        <v>30</v>
      </c>
      <c r="E1" s="888" t="s">
        <v>406</v>
      </c>
      <c r="F1" s="889"/>
      <c r="G1" s="889"/>
      <c r="H1" s="889"/>
      <c r="I1" s="889"/>
      <c r="J1" s="889"/>
      <c r="K1" s="90" t="s">
        <v>31</v>
      </c>
      <c r="L1" s="911">
        <v>45340</v>
      </c>
      <c r="M1" s="891"/>
      <c r="N1" s="91" t="s">
        <v>57</v>
      </c>
    </row>
    <row r="2" spans="1:14" s="92" customFormat="1" ht="22.5" customHeight="1" thickBot="1" x14ac:dyDescent="0.3">
      <c r="A2" s="93">
        <f>COUNTA(_xlfn.UNIQUE(D44:D211))</f>
        <v>2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s="92" customFormat="1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182">
        <v>1</v>
      </c>
    </row>
    <row r="5" spans="1:14" s="92" customFormat="1" ht="14.4" thickBot="1" x14ac:dyDescent="0.3">
      <c r="A5" s="871"/>
      <c r="B5" s="905"/>
      <c r="C5" s="906"/>
      <c r="D5" s="880"/>
      <c r="E5" s="907" t="s">
        <v>38</v>
      </c>
      <c r="F5" s="908"/>
      <c r="G5" s="916"/>
      <c r="H5" s="918"/>
      <c r="I5" s="918"/>
      <c r="J5" s="918"/>
      <c r="K5" s="910"/>
      <c r="L5" s="896"/>
      <c r="M5" s="899"/>
      <c r="N5" s="96">
        <v>0</v>
      </c>
    </row>
    <row r="6" spans="1:14" s="92" customFormat="1" ht="15" thickBot="1" x14ac:dyDescent="0.3">
      <c r="A6" s="654" t="str">
        <f>CONCATENATE(B6,C6,D6)</f>
        <v>ElemTaylah SmithKyamba William</v>
      </c>
      <c r="B6" s="653" t="s">
        <v>16</v>
      </c>
      <c r="C6" s="101" t="s">
        <v>700</v>
      </c>
      <c r="D6" s="102" t="s">
        <v>723</v>
      </c>
      <c r="E6" s="113"/>
      <c r="F6" s="104"/>
      <c r="G6" s="639"/>
      <c r="H6" s="640"/>
      <c r="I6" s="641"/>
      <c r="J6" s="642">
        <v>56.85</v>
      </c>
      <c r="K6" s="643"/>
      <c r="L6" s="110">
        <v>1</v>
      </c>
      <c r="M6" s="650">
        <f>IF(L6=1,7,IF(L6=2,6,IF(L6=3,5,IF(L6=4,4,IF(L6=5,3,IF(L6=6,2,IF(L6&gt;=6,1,0)))))))</f>
        <v>7</v>
      </c>
      <c r="N6" s="156">
        <f>SUM(M6+$N$5)</f>
        <v>7</v>
      </c>
    </row>
    <row r="7" spans="1:14" s="92" customFormat="1" ht="15" thickBot="1" x14ac:dyDescent="0.3">
      <c r="A7" s="654" t="str">
        <f>CONCATENATE(B7,C7,D7)</f>
        <v>ElemKrystina BerceneMy Ophelia</v>
      </c>
      <c r="B7" s="198" t="s">
        <v>16</v>
      </c>
      <c r="C7" s="101" t="s">
        <v>494</v>
      </c>
      <c r="D7" s="102" t="s">
        <v>495</v>
      </c>
      <c r="E7" s="113"/>
      <c r="F7" s="104"/>
      <c r="G7" s="639"/>
      <c r="H7" s="640"/>
      <c r="I7" s="641"/>
      <c r="J7" s="642">
        <v>67</v>
      </c>
      <c r="K7" s="643"/>
      <c r="L7" s="110">
        <v>1</v>
      </c>
      <c r="M7" s="652">
        <f>IF(L7=1,7,IF(L7=2,6,IF(L7=3,5,IF(L7=4,4,IF(L7=5,3,IF(L7=6,2,IF(L7&gt;=6,1,0)))))))</f>
        <v>7</v>
      </c>
      <c r="N7" s="181">
        <f>SUM(M7+$N$5)</f>
        <v>7</v>
      </c>
    </row>
    <row r="8" spans="1:14" s="92" customFormat="1" ht="15" thickBot="1" x14ac:dyDescent="0.3">
      <c r="A8" s="654" t="str">
        <f>CONCATENATE(B8,C8,D8)</f>
        <v>ElemKaeleigh BrownMystic Shadows Celtic Wizard</v>
      </c>
      <c r="B8" s="314" t="s">
        <v>16</v>
      </c>
      <c r="C8" s="101" t="s">
        <v>865</v>
      </c>
      <c r="D8" s="102" t="s">
        <v>849</v>
      </c>
      <c r="E8" s="113"/>
      <c r="F8" s="104"/>
      <c r="G8" s="639"/>
      <c r="H8" s="644"/>
      <c r="I8" s="641"/>
      <c r="J8" s="642">
        <v>65.709999999999994</v>
      </c>
      <c r="K8" s="643"/>
      <c r="L8" s="110">
        <v>1</v>
      </c>
      <c r="M8" s="652">
        <f t="shared" ref="M8:M43" si="0">IF(L8=1,7,IF(L8=2,6,IF(L8=3,5,IF(L8=4,4,IF(L8=5,3,IF(L8=6,2,IF(L8&gt;=6,1,0)))))))</f>
        <v>7</v>
      </c>
      <c r="N8" s="181">
        <f>SUM(M8+$N$5)</f>
        <v>7</v>
      </c>
    </row>
    <row r="9" spans="1:14" s="92" customFormat="1" ht="15" thickBot="1" x14ac:dyDescent="0.3">
      <c r="A9" s="654" t="str">
        <f>CONCATENATE(B9,C9,D9)</f>
        <v/>
      </c>
      <c r="B9" s="314"/>
      <c r="C9" s="101" t="s">
        <v>40</v>
      </c>
      <c r="D9" s="102" t="s">
        <v>40</v>
      </c>
      <c r="E9" s="113"/>
      <c r="F9" s="104"/>
      <c r="G9" s="639"/>
      <c r="H9" s="644"/>
      <c r="I9" s="641"/>
      <c r="J9" s="642"/>
      <c r="K9" s="643"/>
      <c r="L9" s="110"/>
      <c r="M9" s="652">
        <f t="shared" si="0"/>
        <v>0</v>
      </c>
      <c r="N9" s="181">
        <f>SUM(M9+$N$5)</f>
        <v>0</v>
      </c>
    </row>
    <row r="10" spans="1:14" s="92" customFormat="1" ht="15" thickBot="1" x14ac:dyDescent="0.3">
      <c r="A10" s="654" t="str">
        <f>CONCATENATE(B10,C10,D10)</f>
        <v>NovMarni BerceneTiaja Park Magic</v>
      </c>
      <c r="B10" s="314" t="s">
        <v>73</v>
      </c>
      <c r="C10" s="101" t="s">
        <v>510</v>
      </c>
      <c r="D10" s="102" t="s">
        <v>850</v>
      </c>
      <c r="E10" s="113"/>
      <c r="F10" s="104"/>
      <c r="G10" s="639"/>
      <c r="H10" s="644"/>
      <c r="I10" s="641">
        <v>51.53</v>
      </c>
      <c r="J10" s="642"/>
      <c r="K10" s="643"/>
      <c r="L10" s="110">
        <v>5</v>
      </c>
      <c r="M10" s="652">
        <f t="shared" si="0"/>
        <v>3</v>
      </c>
      <c r="N10" s="181">
        <f>SUM(M10+$N$5)</f>
        <v>3</v>
      </c>
    </row>
    <row r="11" spans="1:14" s="92" customFormat="1" ht="15" thickBot="1" x14ac:dyDescent="0.3">
      <c r="A11" s="654" t="str">
        <f>CONCATENATE(B11,C11,D11)</f>
        <v>NovChaise FowlerJaydana Flamin Imoressive</v>
      </c>
      <c r="B11" s="314" t="s">
        <v>73</v>
      </c>
      <c r="C11" s="101" t="s">
        <v>484</v>
      </c>
      <c r="D11" s="102" t="s">
        <v>851</v>
      </c>
      <c r="E11" s="113"/>
      <c r="F11" s="104"/>
      <c r="G11" s="639"/>
      <c r="H11" s="644"/>
      <c r="I11" s="641">
        <v>64.23</v>
      </c>
      <c r="J11" s="642"/>
      <c r="K11" s="643"/>
      <c r="L11" s="110">
        <v>3</v>
      </c>
      <c r="M11" s="652">
        <f t="shared" si="0"/>
        <v>5</v>
      </c>
      <c r="N11" s="181">
        <f>SUM(M11+$N$5)</f>
        <v>5</v>
      </c>
    </row>
    <row r="12" spans="1:14" s="92" customFormat="1" ht="15" thickBot="1" x14ac:dyDescent="0.3">
      <c r="A12" s="654" t="str">
        <f>CONCATENATE(B12,C12,D12)</f>
        <v>NovHarriet ForrestBlue Sandgroper</v>
      </c>
      <c r="B12" s="314" t="s">
        <v>73</v>
      </c>
      <c r="C12" s="101" t="s">
        <v>486</v>
      </c>
      <c r="D12" s="102" t="s">
        <v>487</v>
      </c>
      <c r="E12" s="113"/>
      <c r="F12" s="104"/>
      <c r="G12" s="639"/>
      <c r="H12" s="644"/>
      <c r="I12" s="641">
        <v>65.38</v>
      </c>
      <c r="J12" s="642"/>
      <c r="K12" s="643"/>
      <c r="L12" s="110">
        <v>2</v>
      </c>
      <c r="M12" s="652">
        <f t="shared" si="0"/>
        <v>6</v>
      </c>
      <c r="N12" s="181">
        <f>SUM(M12+$N$5)</f>
        <v>6</v>
      </c>
    </row>
    <row r="13" spans="1:14" s="92" customFormat="1" ht="15" thickBot="1" x14ac:dyDescent="0.3">
      <c r="A13" s="654" t="str">
        <f>CONCATENATE(B13,C13,D13)</f>
        <v>NovHannah KerrBp Georgie Boy</v>
      </c>
      <c r="B13" s="314" t="s">
        <v>73</v>
      </c>
      <c r="C13" s="101" t="s">
        <v>482</v>
      </c>
      <c r="D13" s="102" t="s">
        <v>663</v>
      </c>
      <c r="E13" s="113"/>
      <c r="F13" s="104"/>
      <c r="G13" s="639"/>
      <c r="H13" s="644"/>
      <c r="I13" s="641">
        <v>60.76</v>
      </c>
      <c r="J13" s="642"/>
      <c r="K13" s="643"/>
      <c r="L13" s="110">
        <v>4</v>
      </c>
      <c r="M13" s="652">
        <f t="shared" si="0"/>
        <v>4</v>
      </c>
      <c r="N13" s="181">
        <f>SUM(M13+$N$5)</f>
        <v>4</v>
      </c>
    </row>
    <row r="14" spans="1:14" s="92" customFormat="1" ht="15" thickBot="1" x14ac:dyDescent="0.3">
      <c r="A14" s="654" t="str">
        <f>CONCATENATE(B14,C14,D14)</f>
        <v>NovChaise FowlerGlobal Supreme</v>
      </c>
      <c r="B14" s="314" t="s">
        <v>73</v>
      </c>
      <c r="C14" s="101" t="s">
        <v>484</v>
      </c>
      <c r="D14" s="102" t="s">
        <v>485</v>
      </c>
      <c r="E14" s="113"/>
      <c r="F14" s="104"/>
      <c r="G14" s="639"/>
      <c r="H14" s="644"/>
      <c r="I14" s="641">
        <v>66.959999999999994</v>
      </c>
      <c r="J14" s="642"/>
      <c r="K14" s="643"/>
      <c r="L14" s="110">
        <v>1</v>
      </c>
      <c r="M14" s="652">
        <f t="shared" si="0"/>
        <v>7</v>
      </c>
      <c r="N14" s="181">
        <f>SUM(M14+$N$5)</f>
        <v>7</v>
      </c>
    </row>
    <row r="15" spans="1:14" s="92" customFormat="1" ht="15" thickBot="1" x14ac:dyDescent="0.3">
      <c r="A15" s="654" t="str">
        <f>CONCATENATE(B15,C15,D15)</f>
        <v>Nov</v>
      </c>
      <c r="B15" s="314" t="s">
        <v>73</v>
      </c>
      <c r="C15" s="101" t="s">
        <v>40</v>
      </c>
      <c r="D15" s="102" t="s">
        <v>40</v>
      </c>
      <c r="E15" s="113"/>
      <c r="F15" s="104"/>
      <c r="G15" s="639"/>
      <c r="H15" s="644"/>
      <c r="I15" s="641"/>
      <c r="J15" s="642"/>
      <c r="K15" s="643"/>
      <c r="L15" s="110"/>
      <c r="M15" s="652">
        <f t="shared" si="0"/>
        <v>0</v>
      </c>
      <c r="N15" s="181">
        <f>SUM(M15+$N$5)</f>
        <v>0</v>
      </c>
    </row>
    <row r="16" spans="1:14" s="92" customFormat="1" ht="15" thickBot="1" x14ac:dyDescent="0.3">
      <c r="A16" s="654" t="str">
        <f>CONCATENATE(B16,C16,D16)</f>
        <v>NovHolly GreeningSv The Organisation</v>
      </c>
      <c r="B16" s="314" t="s">
        <v>73</v>
      </c>
      <c r="C16" s="101" t="s">
        <v>42</v>
      </c>
      <c r="D16" s="102" t="s">
        <v>520</v>
      </c>
      <c r="E16" s="113"/>
      <c r="F16" s="104"/>
      <c r="G16" s="639"/>
      <c r="H16" s="644"/>
      <c r="I16" s="641">
        <v>60.38</v>
      </c>
      <c r="J16" s="642"/>
      <c r="K16" s="643"/>
      <c r="L16" s="110">
        <v>2</v>
      </c>
      <c r="M16" s="652">
        <f t="shared" si="0"/>
        <v>6</v>
      </c>
      <c r="N16" s="181">
        <f>SUM(M16+$N$5)</f>
        <v>6</v>
      </c>
    </row>
    <row r="17" spans="1:14" s="92" customFormat="1" ht="15" thickBot="1" x14ac:dyDescent="0.3">
      <c r="A17" s="654" t="str">
        <f>CONCATENATE(B17,C17,D17)</f>
        <v>NovMilla VukelicPresent Arms</v>
      </c>
      <c r="B17" s="314" t="s">
        <v>73</v>
      </c>
      <c r="C17" s="101" t="s">
        <v>852</v>
      </c>
      <c r="D17" s="102" t="s">
        <v>853</v>
      </c>
      <c r="E17" s="113"/>
      <c r="F17" s="104"/>
      <c r="G17" s="639"/>
      <c r="H17" s="644"/>
      <c r="I17" s="641">
        <v>65.569999999999993</v>
      </c>
      <c r="J17" s="642"/>
      <c r="K17" s="643"/>
      <c r="L17" s="110">
        <v>1</v>
      </c>
      <c r="M17" s="652">
        <f t="shared" si="0"/>
        <v>7</v>
      </c>
      <c r="N17" s="181">
        <f>SUM(M17+$N$5)</f>
        <v>7</v>
      </c>
    </row>
    <row r="18" spans="1:14" s="92" customFormat="1" ht="15" thickBot="1" x14ac:dyDescent="0.3">
      <c r="A18" s="654" t="str">
        <f>CONCATENATE(B18,C18,D18)</f>
        <v>NovLolah DayKasalyn By Divine</v>
      </c>
      <c r="B18" s="314" t="s">
        <v>73</v>
      </c>
      <c r="C18" s="101" t="s">
        <v>507</v>
      </c>
      <c r="D18" s="102" t="s">
        <v>749</v>
      </c>
      <c r="E18" s="113"/>
      <c r="F18" s="104"/>
      <c r="G18" s="639"/>
      <c r="H18" s="644"/>
      <c r="I18" s="641">
        <v>59.61</v>
      </c>
      <c r="J18" s="642"/>
      <c r="K18" s="643"/>
      <c r="L18" s="110">
        <v>3</v>
      </c>
      <c r="M18" s="652">
        <f t="shared" si="0"/>
        <v>5</v>
      </c>
      <c r="N18" s="181">
        <f>SUM(M18+$N$5)</f>
        <v>5</v>
      </c>
    </row>
    <row r="19" spans="1:14" s="92" customFormat="1" ht="15" thickBot="1" x14ac:dyDescent="0.3">
      <c r="A19" s="654" t="str">
        <f>CONCATENATE(B19,C19,D19)</f>
        <v/>
      </c>
      <c r="B19" s="314"/>
      <c r="C19" s="101" t="s">
        <v>40</v>
      </c>
      <c r="D19" s="102" t="s">
        <v>40</v>
      </c>
      <c r="E19" s="113"/>
      <c r="F19" s="104"/>
      <c r="G19" s="639"/>
      <c r="H19" s="644"/>
      <c r="I19" s="641"/>
      <c r="J19" s="642"/>
      <c r="K19" s="643"/>
      <c r="L19" s="110"/>
      <c r="M19" s="652">
        <f t="shared" si="0"/>
        <v>0</v>
      </c>
      <c r="N19" s="181">
        <f>SUM(M19+$N$5)</f>
        <v>0</v>
      </c>
    </row>
    <row r="20" spans="1:14" s="92" customFormat="1" ht="15" thickBot="1" x14ac:dyDescent="0.3">
      <c r="A20" s="654" t="str">
        <f>CONCATENATE(B20,C20,D20)</f>
        <v>PrepPippa O'NeillJack</v>
      </c>
      <c r="B20" s="314" t="s">
        <v>29</v>
      </c>
      <c r="C20" s="101" t="s">
        <v>516</v>
      </c>
      <c r="D20" s="102" t="s">
        <v>496</v>
      </c>
      <c r="E20" s="113"/>
      <c r="F20" s="104"/>
      <c r="G20" s="639">
        <v>62</v>
      </c>
      <c r="H20" s="644"/>
      <c r="I20" s="641"/>
      <c r="J20" s="642"/>
      <c r="K20" s="643"/>
      <c r="L20" s="110">
        <v>2</v>
      </c>
      <c r="M20" s="652">
        <f t="shared" si="0"/>
        <v>6</v>
      </c>
      <c r="N20" s="181">
        <f>SUM(M20+$N$5)</f>
        <v>6</v>
      </c>
    </row>
    <row r="21" spans="1:14" s="92" customFormat="1" ht="15" thickBot="1" x14ac:dyDescent="0.3">
      <c r="A21" s="654" t="str">
        <f>CONCATENATE(B21,C21,D21)</f>
        <v>PrepHazel HartJoshua Brook Miss Elite</v>
      </c>
      <c r="B21" s="314" t="s">
        <v>29</v>
      </c>
      <c r="C21" s="101" t="s">
        <v>499</v>
      </c>
      <c r="D21" s="102" t="s">
        <v>854</v>
      </c>
      <c r="E21" s="113"/>
      <c r="F21" s="104"/>
      <c r="G21" s="639">
        <v>54.66</v>
      </c>
      <c r="H21" s="644"/>
      <c r="I21" s="641"/>
      <c r="J21" s="642"/>
      <c r="K21" s="643"/>
      <c r="L21" s="110">
        <v>4</v>
      </c>
      <c r="M21" s="652">
        <f t="shared" si="0"/>
        <v>4</v>
      </c>
      <c r="N21" s="181">
        <f>SUM(M21+$N$5)</f>
        <v>4</v>
      </c>
    </row>
    <row r="22" spans="1:14" s="92" customFormat="1" ht="15" thickBot="1" x14ac:dyDescent="0.3">
      <c r="A22" s="654" t="str">
        <f>CONCATENATE(B22,C22,D22)</f>
        <v>PrepCharlotte HenshallHp Sweetest Edition</v>
      </c>
      <c r="B22" s="314" t="s">
        <v>29</v>
      </c>
      <c r="C22" s="101" t="s">
        <v>377</v>
      </c>
      <c r="D22" s="102" t="s">
        <v>389</v>
      </c>
      <c r="E22" s="113"/>
      <c r="F22" s="104"/>
      <c r="G22" s="639">
        <v>61.33</v>
      </c>
      <c r="H22" s="644"/>
      <c r="I22" s="641"/>
      <c r="J22" s="642"/>
      <c r="K22" s="643"/>
      <c r="L22" s="110">
        <v>3</v>
      </c>
      <c r="M22" s="652">
        <f t="shared" si="0"/>
        <v>5</v>
      </c>
      <c r="N22" s="181">
        <f>SUM(M22+$N$5)</f>
        <v>5</v>
      </c>
    </row>
    <row r="23" spans="1:14" s="92" customFormat="1" ht="15" thickBot="1" x14ac:dyDescent="0.3">
      <c r="A23" s="654" t="str">
        <f>CONCATENATE(B23,C23,D23)</f>
        <v>PrepAngie FitzpatrickVisions Of Brayside</v>
      </c>
      <c r="B23" s="314" t="s">
        <v>29</v>
      </c>
      <c r="C23" s="101" t="s">
        <v>855</v>
      </c>
      <c r="D23" s="102" t="s">
        <v>866</v>
      </c>
      <c r="E23" s="113"/>
      <c r="F23" s="104"/>
      <c r="G23" s="639">
        <v>64.33</v>
      </c>
      <c r="H23" s="644"/>
      <c r="I23" s="641"/>
      <c r="J23" s="642"/>
      <c r="K23" s="643"/>
      <c r="L23" s="110">
        <v>1</v>
      </c>
      <c r="M23" s="652">
        <f t="shared" si="0"/>
        <v>7</v>
      </c>
      <c r="N23" s="181">
        <f>SUM(M23+$N$5)</f>
        <v>7</v>
      </c>
    </row>
    <row r="24" spans="1:14" s="92" customFormat="1" ht="15" thickBot="1" x14ac:dyDescent="0.3">
      <c r="A24" s="654" t="str">
        <f>CONCATENATE(B24,C24,D24)</f>
        <v/>
      </c>
      <c r="B24" s="314"/>
      <c r="C24" s="101" t="s">
        <v>40</v>
      </c>
      <c r="D24" s="102" t="s">
        <v>40</v>
      </c>
      <c r="E24" s="113"/>
      <c r="F24" s="104"/>
      <c r="G24" s="639"/>
      <c r="H24" s="640"/>
      <c r="I24" s="641"/>
      <c r="J24" s="642"/>
      <c r="K24" s="643"/>
      <c r="L24" s="110"/>
      <c r="M24" s="652">
        <f t="shared" si="0"/>
        <v>0</v>
      </c>
      <c r="N24" s="181">
        <f>SUM(M24+$N$5)</f>
        <v>0</v>
      </c>
    </row>
    <row r="25" spans="1:14" ht="15" thickBot="1" x14ac:dyDescent="0.3">
      <c r="A25" s="654" t="str">
        <f>CONCATENATE(B25,C25,D25)</f>
        <v>PrelimBrylee SnaddonPipps</v>
      </c>
      <c r="B25" s="198" t="s">
        <v>24</v>
      </c>
      <c r="C25" s="101" t="s">
        <v>512</v>
      </c>
      <c r="D25" s="102" t="s">
        <v>856</v>
      </c>
      <c r="E25" s="113"/>
      <c r="F25" s="104"/>
      <c r="G25" s="639"/>
      <c r="H25" s="640">
        <v>55.4</v>
      </c>
      <c r="I25" s="641"/>
      <c r="J25" s="642"/>
      <c r="K25" s="643"/>
      <c r="L25" s="110">
        <v>4</v>
      </c>
      <c r="M25" s="652">
        <f t="shared" si="0"/>
        <v>4</v>
      </c>
      <c r="N25" s="181">
        <f>SUM(M25+$N$5)</f>
        <v>4</v>
      </c>
    </row>
    <row r="26" spans="1:14" ht="15" thickBot="1" x14ac:dyDescent="0.3">
      <c r="A26" s="654" t="str">
        <f>CONCATENATE(B26,C26,D26)</f>
        <v>PrelimSarah ClarkeBrandy</v>
      </c>
      <c r="B26" s="314" t="s">
        <v>24</v>
      </c>
      <c r="C26" s="101" t="s">
        <v>857</v>
      </c>
      <c r="D26" s="102" t="s">
        <v>858</v>
      </c>
      <c r="E26" s="113"/>
      <c r="F26" s="104"/>
      <c r="G26" s="639"/>
      <c r="H26" s="640">
        <v>60</v>
      </c>
      <c r="I26" s="641"/>
      <c r="J26" s="642"/>
      <c r="K26" s="643"/>
      <c r="L26" s="110">
        <v>3</v>
      </c>
      <c r="M26" s="652">
        <f t="shared" si="0"/>
        <v>5</v>
      </c>
      <c r="N26" s="181">
        <f>SUM(M26+$N$5)</f>
        <v>5</v>
      </c>
    </row>
    <row r="27" spans="1:14" ht="15" thickBot="1" x14ac:dyDescent="0.3">
      <c r="A27" s="654" t="str">
        <f>CONCATENATE(B27,C27,D27)</f>
        <v>PrelimChaise FowlerGlobal Supreme</v>
      </c>
      <c r="B27" s="198" t="s">
        <v>24</v>
      </c>
      <c r="C27" s="101" t="s">
        <v>484</v>
      </c>
      <c r="D27" s="102" t="s">
        <v>485</v>
      </c>
      <c r="E27" s="113"/>
      <c r="F27" s="104"/>
      <c r="G27" s="639"/>
      <c r="H27" s="640">
        <v>66.8</v>
      </c>
      <c r="I27" s="641"/>
      <c r="J27" s="642"/>
      <c r="K27" s="643"/>
      <c r="L27" s="110">
        <v>1</v>
      </c>
      <c r="M27" s="652">
        <f t="shared" si="0"/>
        <v>7</v>
      </c>
      <c r="N27" s="181">
        <f>SUM(M27+$N$5)</f>
        <v>7</v>
      </c>
    </row>
    <row r="28" spans="1:14" ht="15" thickBot="1" x14ac:dyDescent="0.3">
      <c r="A28" s="654" t="str">
        <f>CONCATENATE(B28,C28,D28)</f>
        <v>PrelimMarni BerceneTiaja Park Magic</v>
      </c>
      <c r="B28" s="198" t="s">
        <v>24</v>
      </c>
      <c r="C28" s="101" t="s">
        <v>510</v>
      </c>
      <c r="D28" s="102" t="s">
        <v>850</v>
      </c>
      <c r="E28" s="113"/>
      <c r="F28" s="104"/>
      <c r="G28" s="639"/>
      <c r="H28" s="640">
        <v>64.2</v>
      </c>
      <c r="I28" s="641"/>
      <c r="J28" s="642"/>
      <c r="K28" s="643"/>
      <c r="L28" s="110">
        <v>2</v>
      </c>
      <c r="M28" s="652">
        <f t="shared" si="0"/>
        <v>6</v>
      </c>
      <c r="N28" s="181">
        <f>SUM(M28+$N$5)</f>
        <v>6</v>
      </c>
    </row>
    <row r="29" spans="1:14" ht="15" thickBot="1" x14ac:dyDescent="0.3">
      <c r="A29" s="654" t="str">
        <f>CONCATENATE(B29,C29,D29)</f>
        <v/>
      </c>
      <c r="B29" s="198"/>
      <c r="C29" s="101" t="s">
        <v>40</v>
      </c>
      <c r="D29" s="102" t="s">
        <v>40</v>
      </c>
      <c r="E29" s="113"/>
      <c r="F29" s="104"/>
      <c r="G29" s="639"/>
      <c r="H29" s="640"/>
      <c r="I29" s="641"/>
      <c r="J29" s="642"/>
      <c r="K29" s="643"/>
      <c r="L29" s="110"/>
      <c r="M29" s="652">
        <f t="shared" si="0"/>
        <v>0</v>
      </c>
      <c r="N29" s="181">
        <f>SUM(M29+$N$5)</f>
        <v>0</v>
      </c>
    </row>
    <row r="30" spans="1:14" ht="15" thickBot="1" x14ac:dyDescent="0.3">
      <c r="A30" s="654" t="str">
        <f>CONCATENATE(B30,C30,D30)</f>
        <v>PrelimAmy LeitchWendamar Newsflash</v>
      </c>
      <c r="B30" s="198" t="s">
        <v>24</v>
      </c>
      <c r="C30" s="101" t="s">
        <v>503</v>
      </c>
      <c r="D30" s="102" t="s">
        <v>504</v>
      </c>
      <c r="E30" s="113"/>
      <c r="F30" s="104"/>
      <c r="G30" s="639"/>
      <c r="H30" s="640">
        <v>61.4</v>
      </c>
      <c r="I30" s="641"/>
      <c r="J30" s="642"/>
      <c r="K30" s="643"/>
      <c r="L30" s="110">
        <v>1</v>
      </c>
      <c r="M30" s="652">
        <f t="shared" si="0"/>
        <v>7</v>
      </c>
      <c r="N30" s="181">
        <f>SUM(M30+$N$5)</f>
        <v>7</v>
      </c>
    </row>
    <row r="31" spans="1:14" ht="15" thickBot="1" x14ac:dyDescent="0.3">
      <c r="A31" s="654" t="str">
        <f>CONCATENATE(B31,C31,D31)</f>
        <v>PrelimCharlotte MillerKings Town Maggie Mai</v>
      </c>
      <c r="B31" s="198" t="s">
        <v>24</v>
      </c>
      <c r="C31" s="101" t="s">
        <v>278</v>
      </c>
      <c r="D31" s="102" t="s">
        <v>279</v>
      </c>
      <c r="E31" s="113"/>
      <c r="F31" s="104"/>
      <c r="G31" s="639"/>
      <c r="H31" s="640">
        <v>58.6</v>
      </c>
      <c r="I31" s="641"/>
      <c r="J31" s="642"/>
      <c r="K31" s="643"/>
      <c r="L31" s="110">
        <v>2</v>
      </c>
      <c r="M31" s="652">
        <f t="shared" si="0"/>
        <v>6</v>
      </c>
      <c r="N31" s="181">
        <f>SUM(M31+$N$5)</f>
        <v>6</v>
      </c>
    </row>
    <row r="32" spans="1:14" ht="15" thickBot="1" x14ac:dyDescent="0.3">
      <c r="A32" s="654" t="str">
        <f>CONCATENATE(B32,C32,D32)</f>
        <v/>
      </c>
      <c r="B32" s="198"/>
      <c r="C32" s="101" t="s">
        <v>40</v>
      </c>
      <c r="D32" s="102" t="s">
        <v>40</v>
      </c>
      <c r="E32" s="113"/>
      <c r="F32" s="104"/>
      <c r="G32" s="639"/>
      <c r="H32" s="640"/>
      <c r="I32" s="641"/>
      <c r="J32" s="642"/>
      <c r="K32" s="643"/>
      <c r="L32" s="110"/>
      <c r="M32" s="652">
        <f t="shared" si="0"/>
        <v>0</v>
      </c>
      <c r="N32" s="181">
        <f>SUM(M32+$N$5)</f>
        <v>0</v>
      </c>
    </row>
    <row r="33" spans="1:14" ht="15" thickBot="1" x14ac:dyDescent="0.3">
      <c r="A33" s="654" t="str">
        <f>CONCATENATE(B33,C33,D33)</f>
        <v>PrelimAbigail RiggShanameer Espresso</v>
      </c>
      <c r="B33" s="198" t="s">
        <v>24</v>
      </c>
      <c r="C33" s="101" t="s">
        <v>859</v>
      </c>
      <c r="D33" s="102" t="s">
        <v>860</v>
      </c>
      <c r="E33" s="113"/>
      <c r="F33" s="104"/>
      <c r="G33" s="639"/>
      <c r="H33" s="640" t="s">
        <v>648</v>
      </c>
      <c r="I33" s="641"/>
      <c r="J33" s="642"/>
      <c r="K33" s="643"/>
      <c r="L33" s="110" t="s">
        <v>648</v>
      </c>
      <c r="M33" s="652">
        <v>0</v>
      </c>
      <c r="N33" s="181">
        <v>0</v>
      </c>
    </row>
    <row r="34" spans="1:14" ht="15" thickBot="1" x14ac:dyDescent="0.3">
      <c r="A34" s="654" t="str">
        <f>CONCATENATE(B34,C34,D34)</f>
        <v>PrelimJosie DayNadalla Park I'M So Special</v>
      </c>
      <c r="B34" s="198" t="s">
        <v>24</v>
      </c>
      <c r="C34" s="101" t="s">
        <v>502</v>
      </c>
      <c r="D34" s="102" t="s">
        <v>519</v>
      </c>
      <c r="E34" s="113"/>
      <c r="F34" s="104"/>
      <c r="G34" s="639"/>
      <c r="H34" s="640">
        <v>68</v>
      </c>
      <c r="I34" s="641"/>
      <c r="J34" s="642"/>
      <c r="K34" s="643"/>
      <c r="L34" s="110">
        <v>1</v>
      </c>
      <c r="M34" s="652">
        <f t="shared" si="0"/>
        <v>7</v>
      </c>
      <c r="N34" s="181">
        <f>SUM(M34+$N$5)</f>
        <v>7</v>
      </c>
    </row>
    <row r="35" spans="1:14" ht="15" thickBot="1" x14ac:dyDescent="0.3">
      <c r="A35" s="654" t="str">
        <f>CONCATENATE(B35,C35,D35)</f>
        <v>PrelimCharlotte HenshallHp Sweetest Edition</v>
      </c>
      <c r="B35" s="198" t="s">
        <v>24</v>
      </c>
      <c r="C35" s="101" t="s">
        <v>377</v>
      </c>
      <c r="D35" s="102" t="s">
        <v>389</v>
      </c>
      <c r="E35" s="113"/>
      <c r="F35" s="104"/>
      <c r="G35" s="639"/>
      <c r="H35" s="640">
        <v>50.2</v>
      </c>
      <c r="I35" s="641"/>
      <c r="J35" s="642"/>
      <c r="K35" s="643"/>
      <c r="L35" s="110">
        <v>5</v>
      </c>
      <c r="M35" s="652">
        <f t="shared" si="0"/>
        <v>3</v>
      </c>
      <c r="N35" s="181">
        <f>SUM(M35+$N$5)</f>
        <v>3</v>
      </c>
    </row>
    <row r="36" spans="1:14" ht="15" thickBot="1" x14ac:dyDescent="0.3">
      <c r="A36" s="654" t="str">
        <f>CONCATENATE(B36,C36,D36)</f>
        <v>PrelimPippa JakovichDusty</v>
      </c>
      <c r="B36" s="198" t="s">
        <v>24</v>
      </c>
      <c r="C36" s="101" t="s">
        <v>391</v>
      </c>
      <c r="D36" s="102" t="s">
        <v>861</v>
      </c>
      <c r="E36" s="113"/>
      <c r="F36" s="104"/>
      <c r="G36" s="639"/>
      <c r="H36" s="640">
        <v>65.400000000000006</v>
      </c>
      <c r="I36" s="641"/>
      <c r="J36" s="642"/>
      <c r="K36" s="643"/>
      <c r="L36" s="110">
        <v>2</v>
      </c>
      <c r="M36" s="652">
        <f t="shared" si="0"/>
        <v>6</v>
      </c>
      <c r="N36" s="181">
        <f>SUM(M36+$N$5)</f>
        <v>6</v>
      </c>
    </row>
    <row r="37" spans="1:14" ht="15" thickBot="1" x14ac:dyDescent="0.3">
      <c r="A37" s="654" t="str">
        <f>CONCATENATE(B37,C37,D37)</f>
        <v>PrelimAva RobinsonWindy Hills Ginger Rocks</v>
      </c>
      <c r="B37" s="198" t="s">
        <v>24</v>
      </c>
      <c r="C37" s="101" t="s">
        <v>393</v>
      </c>
      <c r="D37" s="102" t="s">
        <v>397</v>
      </c>
      <c r="E37" s="113"/>
      <c r="F37" s="104"/>
      <c r="G37" s="639"/>
      <c r="H37" s="640">
        <v>62.6</v>
      </c>
      <c r="I37" s="641"/>
      <c r="J37" s="642"/>
      <c r="K37" s="643"/>
      <c r="L37" s="110">
        <v>3</v>
      </c>
      <c r="M37" s="652">
        <f t="shared" si="0"/>
        <v>5</v>
      </c>
      <c r="N37" s="181">
        <f>SUM(M37+$N$5)</f>
        <v>5</v>
      </c>
    </row>
    <row r="38" spans="1:14" ht="15" thickBot="1" x14ac:dyDescent="0.3">
      <c r="A38" s="654" t="str">
        <f>CONCATENATE(B38,C38,D38)</f>
        <v>PrelimEmber HenszHarry</v>
      </c>
      <c r="B38" s="198" t="s">
        <v>24</v>
      </c>
      <c r="C38" s="101" t="s">
        <v>862</v>
      </c>
      <c r="D38" s="102" t="s">
        <v>498</v>
      </c>
      <c r="E38" s="113"/>
      <c r="F38" s="104"/>
      <c r="G38" s="639"/>
      <c r="H38" s="640">
        <v>58.6</v>
      </c>
      <c r="I38" s="641"/>
      <c r="J38" s="642"/>
      <c r="K38" s="643"/>
      <c r="L38" s="110">
        <v>4</v>
      </c>
      <c r="M38" s="652">
        <f t="shared" si="0"/>
        <v>4</v>
      </c>
      <c r="N38" s="181">
        <f>SUM(M38+$N$5)</f>
        <v>4</v>
      </c>
    </row>
    <row r="39" spans="1:14" ht="15" thickBot="1" x14ac:dyDescent="0.3">
      <c r="A39" s="654" t="str">
        <f>CONCATENATE(B39,C39,D39)</f>
        <v/>
      </c>
      <c r="B39" s="314"/>
      <c r="C39" s="101" t="s">
        <v>40</v>
      </c>
      <c r="D39" s="102" t="s">
        <v>40</v>
      </c>
      <c r="E39" s="113"/>
      <c r="F39" s="104"/>
      <c r="G39" s="639"/>
      <c r="H39" s="640"/>
      <c r="I39" s="641"/>
      <c r="J39" s="642"/>
      <c r="K39" s="643"/>
      <c r="L39" s="110"/>
      <c r="M39" s="652">
        <f t="shared" si="0"/>
        <v>0</v>
      </c>
      <c r="N39" s="181">
        <f>SUM(M39+$N$5)</f>
        <v>0</v>
      </c>
    </row>
    <row r="40" spans="1:14" ht="15" thickBot="1" x14ac:dyDescent="0.3">
      <c r="A40" s="654" t="str">
        <f>CONCATENATE(B40,C40,D40)</f>
        <v>NovMia StainesThe Chorister</v>
      </c>
      <c r="B40" s="314" t="s">
        <v>73</v>
      </c>
      <c r="C40" s="101" t="s">
        <v>492</v>
      </c>
      <c r="D40" s="102" t="s">
        <v>493</v>
      </c>
      <c r="E40" s="113"/>
      <c r="F40" s="104"/>
      <c r="G40" s="639"/>
      <c r="H40" s="640"/>
      <c r="I40" s="641">
        <v>65.38</v>
      </c>
      <c r="J40" s="642"/>
      <c r="K40" s="643"/>
      <c r="L40" s="110">
        <v>1</v>
      </c>
      <c r="M40" s="652">
        <f t="shared" si="0"/>
        <v>7</v>
      </c>
      <c r="N40" s="181">
        <f>SUM(M40+$N$5)</f>
        <v>7</v>
      </c>
    </row>
    <row r="41" spans="1:14" ht="15" thickBot="1" x14ac:dyDescent="0.3">
      <c r="A41" s="654" t="str">
        <f>CONCATENATE(B41,C41,D41)</f>
        <v>NovAmberlee BrownMaccacino</v>
      </c>
      <c r="B41" s="314" t="s">
        <v>73</v>
      </c>
      <c r="C41" s="101" t="s">
        <v>863</v>
      </c>
      <c r="D41" s="102" t="s">
        <v>864</v>
      </c>
      <c r="E41" s="113"/>
      <c r="F41" s="104"/>
      <c r="G41" s="639"/>
      <c r="H41" s="640"/>
      <c r="I41" s="641">
        <v>64.42</v>
      </c>
      <c r="J41" s="642"/>
      <c r="K41" s="643"/>
      <c r="L41" s="110">
        <v>2</v>
      </c>
      <c r="M41" s="652">
        <f t="shared" si="0"/>
        <v>6</v>
      </c>
      <c r="N41" s="181">
        <f>SUM(M41+$N$5)</f>
        <v>6</v>
      </c>
    </row>
    <row r="42" spans="1:14" ht="15" thickBot="1" x14ac:dyDescent="0.3">
      <c r="A42" s="654" t="str">
        <f>CONCATENATE(B42,C42,D42)</f>
        <v/>
      </c>
      <c r="B42" s="198"/>
      <c r="C42" s="101"/>
      <c r="D42" s="102" t="s">
        <v>40</v>
      </c>
      <c r="E42" s="113"/>
      <c r="F42" s="104"/>
      <c r="G42" s="639"/>
      <c r="H42" s="640"/>
      <c r="I42" s="641"/>
      <c r="J42" s="642"/>
      <c r="K42" s="643"/>
      <c r="L42" s="110"/>
      <c r="M42" s="652">
        <f t="shared" si="0"/>
        <v>0</v>
      </c>
      <c r="N42" s="181">
        <f>SUM(M42+$N$5)</f>
        <v>0</v>
      </c>
    </row>
    <row r="43" spans="1:14" ht="14.4" x14ac:dyDescent="0.25">
      <c r="A43" s="654" t="str">
        <f>CONCATENATE(B43,C43,D43)</f>
        <v/>
      </c>
      <c r="B43" s="314"/>
      <c r="C43" s="101"/>
      <c r="D43" s="102" t="s">
        <v>40</v>
      </c>
      <c r="E43" s="113"/>
      <c r="F43" s="104"/>
      <c r="G43" s="639"/>
      <c r="H43" s="640"/>
      <c r="I43" s="641"/>
      <c r="J43" s="642"/>
      <c r="K43" s="643"/>
      <c r="L43" s="110"/>
      <c r="M43" s="651">
        <f t="shared" si="0"/>
        <v>0</v>
      </c>
      <c r="N43" s="181">
        <f>SUM(M43+$N$5)</f>
        <v>0</v>
      </c>
    </row>
    <row r="44" spans="1:14" ht="14.4" x14ac:dyDescent="0.25">
      <c r="A44" s="202" t="str">
        <f>CONCATENATE(B44,C82,D82)</f>
        <v/>
      </c>
      <c r="B44" s="198"/>
      <c r="C44" s="101"/>
      <c r="D44" s="102" t="s">
        <v>40</v>
      </c>
      <c r="E44" s="113"/>
      <c r="F44" s="104"/>
      <c r="G44" s="639"/>
      <c r="H44" s="640"/>
      <c r="I44" s="641"/>
      <c r="J44" s="642"/>
      <c r="K44" s="643"/>
      <c r="L44" s="110"/>
      <c r="M44" s="200"/>
      <c r="N44" s="181"/>
    </row>
    <row r="45" spans="1:14" ht="14.4" x14ac:dyDescent="0.25">
      <c r="A45" s="202" t="str">
        <f>CONCATENATE(B45,C83,D83)</f>
        <v/>
      </c>
      <c r="B45" s="198"/>
      <c r="C45" s="101"/>
      <c r="D45" s="102"/>
      <c r="E45" s="113"/>
      <c r="F45" s="104"/>
      <c r="G45" s="639"/>
      <c r="H45" s="640"/>
      <c r="I45" s="641"/>
      <c r="J45" s="642"/>
      <c r="K45" s="643"/>
      <c r="L45" s="110"/>
      <c r="M45" s="200"/>
      <c r="N45" s="181"/>
    </row>
    <row r="46" spans="1:14" ht="14.4" x14ac:dyDescent="0.25">
      <c r="A46" s="202" t="str">
        <f>CONCATENATE(B46,C84,D84)</f>
        <v/>
      </c>
      <c r="B46" s="198"/>
      <c r="C46" s="101"/>
      <c r="D46" s="102"/>
      <c r="E46" s="113"/>
      <c r="F46" s="104"/>
      <c r="G46" s="639"/>
      <c r="H46" s="640"/>
      <c r="I46" s="641"/>
      <c r="J46" s="642"/>
      <c r="K46" s="643"/>
      <c r="L46" s="110"/>
      <c r="M46" s="200"/>
      <c r="N46" s="181"/>
    </row>
    <row r="47" spans="1:14" ht="14.4" x14ac:dyDescent="0.25">
      <c r="A47" s="202" t="str">
        <f>CONCATENATE(B47,C85,D85)</f>
        <v/>
      </c>
      <c r="B47" s="198"/>
      <c r="C47" s="101"/>
      <c r="D47" s="102"/>
      <c r="E47" s="113"/>
      <c r="F47" s="104"/>
      <c r="G47" s="639"/>
      <c r="H47" s="640"/>
      <c r="I47" s="641"/>
      <c r="J47" s="642"/>
      <c r="K47" s="643"/>
      <c r="L47" s="110"/>
      <c r="M47" s="200"/>
      <c r="N47" s="181"/>
    </row>
    <row r="48" spans="1:14" ht="14.4" x14ac:dyDescent="0.25">
      <c r="A48" s="202" t="str">
        <f>CONCATENATE(B48,C86,D86)</f>
        <v/>
      </c>
      <c r="B48" s="198"/>
      <c r="C48" s="101"/>
      <c r="D48" s="102"/>
      <c r="E48" s="113"/>
      <c r="F48" s="104"/>
      <c r="G48" s="639"/>
      <c r="H48" s="640"/>
      <c r="I48" s="641"/>
      <c r="J48" s="642"/>
      <c r="K48" s="643"/>
      <c r="L48" s="110"/>
      <c r="M48" s="200"/>
      <c r="N48" s="181"/>
    </row>
    <row r="49" spans="1:14" ht="14.4" x14ac:dyDescent="0.25">
      <c r="A49" s="202" t="str">
        <f>CONCATENATE(B49,C87,D87)</f>
        <v/>
      </c>
      <c r="B49" s="198"/>
      <c r="C49" s="101"/>
      <c r="D49" s="102"/>
      <c r="E49" s="113"/>
      <c r="F49" s="104"/>
      <c r="G49" s="639"/>
      <c r="H49" s="640"/>
      <c r="I49" s="641"/>
      <c r="J49" s="642"/>
      <c r="K49" s="643"/>
      <c r="L49" s="110"/>
      <c r="M49" s="200"/>
      <c r="N49" s="181"/>
    </row>
    <row r="50" spans="1:14" ht="14.4" x14ac:dyDescent="0.25">
      <c r="A50" s="202" t="str">
        <f>CONCATENATE(B50,C88,D88)</f>
        <v/>
      </c>
      <c r="B50" s="198"/>
      <c r="C50" s="101"/>
      <c r="D50" s="102"/>
      <c r="E50" s="113"/>
      <c r="F50" s="104"/>
      <c r="G50" s="639"/>
      <c r="H50" s="640"/>
      <c r="I50" s="641"/>
      <c r="J50" s="642"/>
      <c r="K50" s="643"/>
      <c r="L50" s="110"/>
      <c r="M50" s="200"/>
      <c r="N50" s="181"/>
    </row>
    <row r="51" spans="1:14" ht="14.4" x14ac:dyDescent="0.25">
      <c r="A51" s="202" t="str">
        <f>CONCATENATE(B51,C89,D89)</f>
        <v/>
      </c>
      <c r="B51" s="198"/>
      <c r="C51" s="101"/>
      <c r="D51" s="102"/>
      <c r="E51" s="113"/>
      <c r="F51" s="104"/>
      <c r="G51" s="639"/>
      <c r="H51" s="640"/>
      <c r="I51" s="641"/>
      <c r="J51" s="642"/>
      <c r="K51" s="643"/>
      <c r="L51" s="110"/>
      <c r="M51" s="200"/>
      <c r="N51" s="181"/>
    </row>
    <row r="52" spans="1:14" ht="14.4" x14ac:dyDescent="0.25">
      <c r="A52" s="202" t="str">
        <f>CONCATENATE(B52,C90,D90)</f>
        <v/>
      </c>
      <c r="B52" s="198"/>
      <c r="C52" s="101"/>
      <c r="D52" s="102"/>
      <c r="E52" s="113"/>
      <c r="F52" s="104"/>
      <c r="G52" s="639"/>
      <c r="H52" s="640"/>
      <c r="I52" s="641"/>
      <c r="J52" s="642"/>
      <c r="K52" s="643"/>
      <c r="L52" s="110"/>
      <c r="M52" s="200"/>
      <c r="N52" s="181"/>
    </row>
    <row r="53" spans="1:14" ht="14.4" x14ac:dyDescent="0.25">
      <c r="A53" s="202" t="str">
        <f>CONCATENATE(B53,C91,D91)</f>
        <v/>
      </c>
      <c r="B53" s="198"/>
      <c r="C53" s="101"/>
      <c r="D53" s="102"/>
      <c r="E53" s="113"/>
      <c r="F53" s="104"/>
      <c r="G53" s="639"/>
      <c r="H53" s="640"/>
      <c r="I53" s="641"/>
      <c r="J53" s="642"/>
      <c r="K53" s="643"/>
      <c r="L53" s="110"/>
      <c r="M53" s="200"/>
      <c r="N53" s="181"/>
    </row>
    <row r="54" spans="1:14" ht="14.4" x14ac:dyDescent="0.25">
      <c r="A54" s="202" t="str">
        <f>CONCATENATE(B54,C92,D92)</f>
        <v/>
      </c>
      <c r="B54" s="198"/>
      <c r="C54" s="101"/>
      <c r="D54" s="102"/>
      <c r="E54" s="113"/>
      <c r="F54" s="104"/>
      <c r="G54" s="639"/>
      <c r="H54" s="640"/>
      <c r="I54" s="641"/>
      <c r="J54" s="642"/>
      <c r="K54" s="643"/>
      <c r="L54" s="110"/>
      <c r="M54" s="200"/>
      <c r="N54" s="181"/>
    </row>
    <row r="55" spans="1:14" ht="14.4" x14ac:dyDescent="0.25">
      <c r="A55" s="202" t="str">
        <f>CONCATENATE(B55,C93,D93)</f>
        <v/>
      </c>
      <c r="B55" s="198"/>
      <c r="C55" s="101"/>
      <c r="D55" s="102"/>
      <c r="E55" s="113"/>
      <c r="F55" s="104"/>
      <c r="G55" s="639"/>
      <c r="H55" s="640"/>
      <c r="I55" s="641"/>
      <c r="J55" s="642"/>
      <c r="K55" s="643"/>
      <c r="L55" s="110"/>
      <c r="M55" s="200"/>
      <c r="N55" s="181"/>
    </row>
    <row r="56" spans="1:14" ht="14.4" x14ac:dyDescent="0.25">
      <c r="A56" s="202" t="str">
        <f>CONCATENATE(B56,C94,D94)</f>
        <v/>
      </c>
      <c r="B56" s="198"/>
      <c r="C56" s="101"/>
      <c r="D56" s="102"/>
      <c r="E56" s="113"/>
      <c r="F56" s="104"/>
      <c r="G56" s="639"/>
      <c r="H56" s="640"/>
      <c r="I56" s="641"/>
      <c r="J56" s="642"/>
      <c r="K56" s="643"/>
      <c r="L56" s="110"/>
      <c r="M56" s="200"/>
      <c r="N56" s="181"/>
    </row>
    <row r="57" spans="1:14" ht="14.4" x14ac:dyDescent="0.25">
      <c r="A57" s="202" t="str">
        <f>CONCATENATE(B57,C95,D95)</f>
        <v/>
      </c>
      <c r="B57" s="198"/>
      <c r="C57" s="101"/>
      <c r="D57" s="102"/>
      <c r="E57" s="113"/>
      <c r="F57" s="104"/>
      <c r="G57" s="639"/>
      <c r="H57" s="640"/>
      <c r="I57" s="641"/>
      <c r="J57" s="642"/>
      <c r="K57" s="643"/>
      <c r="L57" s="110"/>
      <c r="M57" s="200"/>
      <c r="N57" s="181"/>
    </row>
    <row r="58" spans="1:14" ht="14.4" x14ac:dyDescent="0.25">
      <c r="A58" s="202" t="str">
        <f>CONCATENATE(B58,C96,D96)</f>
        <v/>
      </c>
      <c r="B58" s="198"/>
      <c r="C58" s="101"/>
      <c r="D58" s="102"/>
      <c r="E58" s="113"/>
      <c r="F58" s="104"/>
      <c r="G58" s="639"/>
      <c r="H58" s="640"/>
      <c r="I58" s="641"/>
      <c r="J58" s="642"/>
      <c r="K58" s="643"/>
      <c r="L58" s="110"/>
      <c r="M58" s="200"/>
      <c r="N58" s="181"/>
    </row>
    <row r="59" spans="1:14" ht="14.4" x14ac:dyDescent="0.25">
      <c r="A59" s="202" t="str">
        <f>CONCATENATE(B59,C97,D97)</f>
        <v/>
      </c>
      <c r="B59" s="198"/>
      <c r="C59" s="101"/>
      <c r="D59" s="102"/>
      <c r="E59" s="113"/>
      <c r="F59" s="104"/>
      <c r="G59" s="639"/>
      <c r="H59" s="640"/>
      <c r="I59" s="641"/>
      <c r="J59" s="642"/>
      <c r="K59" s="643"/>
      <c r="L59" s="110"/>
      <c r="M59" s="200"/>
      <c r="N59" s="181"/>
    </row>
    <row r="60" spans="1:14" ht="14.4" x14ac:dyDescent="0.25">
      <c r="A60" s="202" t="str">
        <f>CONCATENATE(B60,C98,D98)</f>
        <v/>
      </c>
      <c r="B60" s="198"/>
      <c r="C60" s="101"/>
      <c r="D60" s="102"/>
      <c r="E60" s="113"/>
      <c r="F60" s="104"/>
      <c r="G60" s="639"/>
      <c r="H60" s="640"/>
      <c r="I60" s="641"/>
      <c r="J60" s="642"/>
      <c r="K60" s="643"/>
      <c r="L60" s="110"/>
      <c r="M60" s="200"/>
      <c r="N60" s="181"/>
    </row>
    <row r="61" spans="1:14" ht="14.4" x14ac:dyDescent="0.25">
      <c r="A61" s="202" t="str">
        <f>CONCATENATE(B61,C99,D99)</f>
        <v/>
      </c>
      <c r="B61" s="198"/>
      <c r="C61" s="101"/>
      <c r="D61" s="102"/>
      <c r="E61" s="113"/>
      <c r="F61" s="104"/>
      <c r="G61" s="639"/>
      <c r="H61" s="640"/>
      <c r="I61" s="641"/>
      <c r="J61" s="642"/>
      <c r="K61" s="643"/>
      <c r="L61" s="110"/>
      <c r="M61" s="200"/>
      <c r="N61" s="181"/>
    </row>
    <row r="62" spans="1:14" ht="14.4" x14ac:dyDescent="0.25">
      <c r="A62" s="202" t="str">
        <f>CONCATENATE(B62,C100,D100)</f>
        <v/>
      </c>
      <c r="B62" s="198"/>
      <c r="C62" s="101"/>
      <c r="D62" s="102"/>
      <c r="E62" s="113"/>
      <c r="F62" s="104"/>
      <c r="G62" s="639"/>
      <c r="H62" s="640"/>
      <c r="I62" s="641"/>
      <c r="J62" s="642"/>
      <c r="K62" s="643"/>
      <c r="L62" s="110"/>
      <c r="M62" s="200"/>
      <c r="N62" s="181"/>
    </row>
    <row r="63" spans="1:14" ht="14.4" x14ac:dyDescent="0.25">
      <c r="A63" s="202" t="str">
        <f>CONCATENATE(B63,C101,D101)</f>
        <v/>
      </c>
      <c r="B63" s="198"/>
      <c r="C63" s="101"/>
      <c r="D63" s="102"/>
      <c r="E63" s="113"/>
      <c r="F63" s="104"/>
      <c r="G63" s="639"/>
      <c r="H63" s="640"/>
      <c r="I63" s="641"/>
      <c r="J63" s="642"/>
      <c r="K63" s="643"/>
      <c r="L63" s="110"/>
      <c r="M63" s="200"/>
      <c r="N63" s="181"/>
    </row>
    <row r="64" spans="1:14" ht="14.4" x14ac:dyDescent="0.25">
      <c r="A64" s="202" t="str">
        <f>CONCATENATE(B64,C102,D102)</f>
        <v/>
      </c>
      <c r="B64" s="198"/>
      <c r="C64" s="101"/>
      <c r="D64" s="102"/>
      <c r="E64" s="113"/>
      <c r="F64" s="104"/>
      <c r="G64" s="639"/>
      <c r="H64" s="640"/>
      <c r="I64" s="641"/>
      <c r="J64" s="642"/>
      <c r="K64" s="643"/>
      <c r="L64" s="110"/>
      <c r="M64" s="200"/>
      <c r="N64" s="181"/>
    </row>
    <row r="65" spans="1:14" ht="14.4" x14ac:dyDescent="0.25">
      <c r="A65" s="202" t="str">
        <f>CONCATENATE(B65,C103,D103)</f>
        <v/>
      </c>
      <c r="B65" s="198"/>
      <c r="C65" s="101"/>
      <c r="D65" s="102"/>
      <c r="E65" s="113"/>
      <c r="F65" s="104"/>
      <c r="G65" s="639"/>
      <c r="H65" s="640"/>
      <c r="I65" s="641"/>
      <c r="J65" s="642"/>
      <c r="K65" s="643"/>
      <c r="L65" s="110"/>
      <c r="M65" s="200"/>
      <c r="N65" s="181"/>
    </row>
    <row r="66" spans="1:14" ht="14.4" x14ac:dyDescent="0.25">
      <c r="A66" s="202" t="str">
        <f>CONCATENATE(B66,C104,D104)</f>
        <v/>
      </c>
      <c r="B66" s="198"/>
      <c r="C66" s="101"/>
      <c r="D66" s="102"/>
      <c r="E66" s="113"/>
      <c r="F66" s="104"/>
      <c r="G66" s="639"/>
      <c r="H66" s="640"/>
      <c r="I66" s="641"/>
      <c r="J66" s="642"/>
      <c r="K66" s="643"/>
      <c r="L66" s="110"/>
      <c r="M66" s="200"/>
      <c r="N66" s="181"/>
    </row>
    <row r="67" spans="1:14" ht="15" thickBot="1" x14ac:dyDescent="0.3">
      <c r="A67" s="204" t="str">
        <f>CONCATENATE(B67,C105,D105)</f>
        <v/>
      </c>
      <c r="B67" s="205"/>
      <c r="C67" s="115"/>
      <c r="D67" s="116"/>
      <c r="E67" s="117"/>
      <c r="F67" s="118"/>
      <c r="G67" s="645"/>
      <c r="H67" s="646"/>
      <c r="I67" s="647"/>
      <c r="J67" s="648"/>
      <c r="K67" s="649"/>
      <c r="L67" s="124"/>
      <c r="M67" s="206"/>
      <c r="N67" s="207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8" type="noConversion"/>
  <conditionalFormatting sqref="C1:D5">
    <cfRule type="duplicateValues" dxfId="1" priority="960"/>
  </conditionalFormatting>
  <conditionalFormatting sqref="C1:D67">
    <cfRule type="duplicateValues" dxfId="0" priority="96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8EC1-BC34-47E2-B0EF-B152B3312960}">
  <sheetPr codeName="Sheet17">
    <tabColor rgb="FFFF3399"/>
  </sheetPr>
  <dimension ref="A1:N61"/>
  <sheetViews>
    <sheetView zoomScale="90" zoomScaleNormal="90" workbookViewId="0">
      <selection activeCell="D23" sqref="D23"/>
    </sheetView>
  </sheetViews>
  <sheetFormatPr defaultColWidth="9.109375" defaultRowHeight="13.2" x14ac:dyDescent="0.25"/>
  <cols>
    <col min="1" max="1" width="48.5546875" style="92" bestFit="1" customWidth="1"/>
    <col min="2" max="2" width="7.5546875" style="12" bestFit="1" customWidth="1"/>
    <col min="3" max="3" width="17.88671875" style="92" bestFit="1" customWidth="1"/>
    <col min="4" max="4" width="29.33203125" style="127" bestFit="1" customWidth="1"/>
    <col min="5" max="5" width="9" style="12" bestFit="1" customWidth="1"/>
    <col min="6" max="6" width="13.109375" style="92" bestFit="1" customWidth="1"/>
    <col min="7" max="7" width="7.109375" style="128" bestFit="1" customWidth="1"/>
    <col min="8" max="8" width="7.44140625" style="128" bestFit="1" customWidth="1"/>
    <col min="9" max="9" width="8.109375" style="128" bestFit="1" customWidth="1"/>
    <col min="10" max="10" width="12.33203125" style="128" bestFit="1" customWidth="1"/>
    <col min="11" max="11" width="12.88671875" style="128" bestFit="1" customWidth="1"/>
    <col min="12" max="12" width="6.5546875" style="12" bestFit="1" customWidth="1"/>
    <col min="13" max="13" width="12.5546875" style="12" bestFit="1" customWidth="1"/>
    <col min="14" max="14" width="29.44140625" style="12" bestFit="1" customWidth="1"/>
    <col min="15" max="16384" width="9.109375" style="92"/>
  </cols>
  <sheetData>
    <row r="1" spans="1:14" ht="22.5" customHeight="1" thickBot="1" x14ac:dyDescent="0.3">
      <c r="A1" s="88">
        <f>SUM(A2-1)</f>
        <v>7</v>
      </c>
      <c r="B1" s="886" t="s">
        <v>56</v>
      </c>
      <c r="C1" s="887"/>
      <c r="D1" s="89" t="s">
        <v>30</v>
      </c>
      <c r="E1" s="888" t="s">
        <v>195</v>
      </c>
      <c r="F1" s="889"/>
      <c r="G1" s="889"/>
      <c r="H1" s="889"/>
      <c r="I1" s="889"/>
      <c r="J1" s="889"/>
      <c r="K1" s="90" t="s">
        <v>31</v>
      </c>
      <c r="L1" s="911">
        <v>45346</v>
      </c>
      <c r="M1" s="891"/>
      <c r="N1" s="91" t="s">
        <v>57</v>
      </c>
    </row>
    <row r="2" spans="1:14" ht="22.5" customHeight="1" thickBot="1" x14ac:dyDescent="0.3">
      <c r="A2" s="93">
        <f>COUNTA(_xlfn.UNIQUE(D6:D36))</f>
        <v>8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182">
        <v>2</v>
      </c>
    </row>
    <row r="5" spans="1:14" ht="14.4" thickBot="1" x14ac:dyDescent="0.3">
      <c r="A5" s="872"/>
      <c r="B5" s="875"/>
      <c r="C5" s="878"/>
      <c r="D5" s="880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8">
        <v>2</v>
      </c>
    </row>
    <row r="6" spans="1:14" ht="14.4" x14ac:dyDescent="0.25">
      <c r="A6" s="270" t="str">
        <f t="shared" ref="A6:A37" si="0">CONCATENATE(B6,C6,D6)</f>
        <v>Prelim Savannah BeveridgeThe Italian Job</v>
      </c>
      <c r="B6" s="715" t="s">
        <v>522</v>
      </c>
      <c r="C6" s="716" t="s">
        <v>488</v>
      </c>
      <c r="D6" s="717" t="s">
        <v>524</v>
      </c>
      <c r="E6" s="271"/>
      <c r="F6" s="275" t="s">
        <v>195</v>
      </c>
      <c r="G6" s="274"/>
      <c r="H6" s="271">
        <v>68.599999999999994</v>
      </c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v>8</v>
      </c>
    </row>
    <row r="7" spans="1:14" ht="14.4" x14ac:dyDescent="0.25">
      <c r="A7" s="99" t="str">
        <f t="shared" si="0"/>
        <v>Prelim Pippa RightonChappy</v>
      </c>
      <c r="B7" s="718" t="s">
        <v>522</v>
      </c>
      <c r="C7" s="719" t="s">
        <v>530</v>
      </c>
      <c r="D7" s="717" t="s">
        <v>525</v>
      </c>
      <c r="E7" s="282"/>
      <c r="F7" s="286" t="s">
        <v>195</v>
      </c>
      <c r="G7" s="285"/>
      <c r="H7" s="282">
        <v>58.8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v>6</v>
      </c>
    </row>
    <row r="8" spans="1:14" ht="14.4" x14ac:dyDescent="0.25">
      <c r="A8" s="99" t="str">
        <f t="shared" si="0"/>
        <v>Prelim Joanne LangeClare Downs Sultans Of Swing</v>
      </c>
      <c r="B8" s="100" t="s">
        <v>522</v>
      </c>
      <c r="C8" s="130" t="s">
        <v>188</v>
      </c>
      <c r="D8" s="131" t="s">
        <v>526</v>
      </c>
      <c r="E8" s="173"/>
      <c r="F8" s="104" t="s">
        <v>195</v>
      </c>
      <c r="G8" s="554"/>
      <c r="H8" s="106">
        <v>66.400000000000006</v>
      </c>
      <c r="I8" s="107"/>
      <c r="J8" s="108"/>
      <c r="K8" s="109"/>
      <c r="L8" s="110">
        <v>1</v>
      </c>
      <c r="M8" s="111">
        <f>IF(L8=1,7,IF(L8=2,6,IF(L8=3,5,IF(L8=4,4,IF(L8=5,3,IF(L8=6,2,IF(L8&gt;=6,1,0)))))))</f>
        <v>7</v>
      </c>
      <c r="N8" s="112">
        <v>8</v>
      </c>
    </row>
    <row r="9" spans="1:14" ht="14.4" x14ac:dyDescent="0.25">
      <c r="A9" s="99" t="str">
        <f t="shared" si="0"/>
        <v>Prelim Caitlin PritchardBaylaurel Whisky</v>
      </c>
      <c r="B9" s="100" t="s">
        <v>522</v>
      </c>
      <c r="C9" s="130" t="s">
        <v>531</v>
      </c>
      <c r="D9" s="131" t="s">
        <v>527</v>
      </c>
      <c r="E9" s="173"/>
      <c r="F9" s="104" t="s">
        <v>523</v>
      </c>
      <c r="G9" s="554"/>
      <c r="H9" s="106">
        <v>63.2</v>
      </c>
      <c r="I9" s="107"/>
      <c r="J9" s="108"/>
      <c r="K9" s="109"/>
      <c r="L9" s="110">
        <v>3</v>
      </c>
      <c r="M9" s="111">
        <f>IF(L9=1,7,IF(L9=2,6,IF(L9=3,5,IF(L9=4,4,IF(L9=5,3,IF(L9=6,2,IF(L9&gt;=6,1,0)))))))</f>
        <v>5</v>
      </c>
      <c r="N9" s="112">
        <f>SUM(M9+$N$5)</f>
        <v>7</v>
      </c>
    </row>
    <row r="10" spans="1:14" ht="14.4" x14ac:dyDescent="0.25">
      <c r="A10" s="99" t="str">
        <f t="shared" si="0"/>
        <v>Prelim Summer ThornHe'S Smokin</v>
      </c>
      <c r="B10" s="100" t="s">
        <v>522</v>
      </c>
      <c r="C10" s="101" t="s">
        <v>490</v>
      </c>
      <c r="D10" s="131" t="s">
        <v>528</v>
      </c>
      <c r="E10" s="173"/>
      <c r="F10" s="104" t="s">
        <v>195</v>
      </c>
      <c r="G10" s="554"/>
      <c r="H10" s="106">
        <v>64</v>
      </c>
      <c r="I10" s="107"/>
      <c r="J10" s="108"/>
      <c r="K10" s="109"/>
      <c r="L10" s="110">
        <v>4</v>
      </c>
      <c r="M10" s="111">
        <f t="shared" ref="M10:M54" si="1">IF(L10=1,7,IF(L10=2,6,IF(L10=3,5,IF(L10=4,4,IF(L10=5,3,IF(L10=6,2,IF(L10&gt;=6,1,0)))))))</f>
        <v>4</v>
      </c>
      <c r="N10" s="112">
        <v>5</v>
      </c>
    </row>
    <row r="11" spans="1:14" ht="14.4" x14ac:dyDescent="0.25">
      <c r="A11" s="99" t="str">
        <f t="shared" si="0"/>
        <v>NovAmelia McdonaldSpringwater Chanel</v>
      </c>
      <c r="B11" s="100" t="s">
        <v>73</v>
      </c>
      <c r="C11" s="130" t="s">
        <v>243</v>
      </c>
      <c r="D11" s="102" t="s">
        <v>142</v>
      </c>
      <c r="E11" s="173"/>
      <c r="F11" s="104" t="s">
        <v>523</v>
      </c>
      <c r="G11" s="554"/>
      <c r="H11" s="106"/>
      <c r="I11" s="107">
        <v>66.34</v>
      </c>
      <c r="J11" s="108"/>
      <c r="K11" s="109"/>
      <c r="L11" s="110">
        <v>1</v>
      </c>
      <c r="M11" s="111">
        <f t="shared" si="1"/>
        <v>7</v>
      </c>
      <c r="N11" s="112">
        <f>SUM(M11+$N$5)</f>
        <v>9</v>
      </c>
    </row>
    <row r="12" spans="1:14" ht="14.4" x14ac:dyDescent="0.25">
      <c r="A12" s="99" t="str">
        <f t="shared" si="0"/>
        <v>NovSavannah BeveridgeThe Italian Job</v>
      </c>
      <c r="B12" s="100" t="s">
        <v>73</v>
      </c>
      <c r="C12" s="101" t="s">
        <v>488</v>
      </c>
      <c r="D12" s="102" t="s">
        <v>524</v>
      </c>
      <c r="E12" s="173"/>
      <c r="F12" s="104" t="s">
        <v>195</v>
      </c>
      <c r="G12" s="554"/>
      <c r="H12" s="106"/>
      <c r="I12" s="107">
        <v>62.5</v>
      </c>
      <c r="J12" s="108"/>
      <c r="K12" s="109"/>
      <c r="L12" s="110">
        <v>2</v>
      </c>
      <c r="M12" s="111">
        <f t="shared" si="1"/>
        <v>6</v>
      </c>
      <c r="N12" s="112">
        <v>7</v>
      </c>
    </row>
    <row r="13" spans="1:14" ht="14.4" x14ac:dyDescent="0.25">
      <c r="A13" s="99" t="str">
        <f t="shared" si="0"/>
        <v>NovCaitlin PritchardBaylaurel Whisky</v>
      </c>
      <c r="B13" s="100" t="s">
        <v>73</v>
      </c>
      <c r="C13" s="101" t="s">
        <v>531</v>
      </c>
      <c r="D13" s="102" t="s">
        <v>527</v>
      </c>
      <c r="E13" s="173"/>
      <c r="F13" s="104" t="s">
        <v>523</v>
      </c>
      <c r="G13" s="105"/>
      <c r="H13" s="555"/>
      <c r="I13" s="107">
        <v>63.07</v>
      </c>
      <c r="J13" s="108"/>
      <c r="K13" s="109"/>
      <c r="L13" s="110">
        <v>1</v>
      </c>
      <c r="M13" s="111">
        <f t="shared" si="1"/>
        <v>7</v>
      </c>
      <c r="N13" s="112">
        <f>SUM(M13+$N$5)</f>
        <v>9</v>
      </c>
    </row>
    <row r="14" spans="1:14" ht="14.4" x14ac:dyDescent="0.25">
      <c r="A14" s="99" t="str">
        <f t="shared" si="0"/>
        <v>NovJoanne LangeClare Downs Sultans Of Swing</v>
      </c>
      <c r="B14" s="100" t="s">
        <v>73</v>
      </c>
      <c r="C14" s="130" t="s">
        <v>188</v>
      </c>
      <c r="D14" s="102" t="s">
        <v>526</v>
      </c>
      <c r="E14" s="173"/>
      <c r="F14" s="104" t="s">
        <v>195</v>
      </c>
      <c r="G14" s="105"/>
      <c r="H14" s="555"/>
      <c r="I14" s="107">
        <v>61.92</v>
      </c>
      <c r="J14" s="108"/>
      <c r="K14" s="109"/>
      <c r="L14" s="110">
        <v>2</v>
      </c>
      <c r="M14" s="111">
        <f t="shared" si="1"/>
        <v>6</v>
      </c>
      <c r="N14" s="112">
        <f>SUM(M14+$N$5)</f>
        <v>8</v>
      </c>
    </row>
    <row r="15" spans="1:14" ht="14.4" x14ac:dyDescent="0.25">
      <c r="A15" s="99" t="str">
        <f t="shared" si="0"/>
        <v>ElemAmelia McdonaldSpringwater Chanel</v>
      </c>
      <c r="B15" s="100" t="s">
        <v>16</v>
      </c>
      <c r="C15" s="130" t="s">
        <v>243</v>
      </c>
      <c r="D15" s="131" t="s">
        <v>142</v>
      </c>
      <c r="E15" s="173"/>
      <c r="F15" s="104" t="s">
        <v>523</v>
      </c>
      <c r="G15" s="105"/>
      <c r="H15" s="555"/>
      <c r="I15" s="107"/>
      <c r="J15" s="108">
        <v>64.42</v>
      </c>
      <c r="K15" s="109"/>
      <c r="L15" s="110">
        <v>1</v>
      </c>
      <c r="M15" s="111">
        <f t="shared" si="1"/>
        <v>7</v>
      </c>
      <c r="N15" s="112">
        <f>SUM(M15+$N$5)</f>
        <v>9</v>
      </c>
    </row>
    <row r="16" spans="1:14" ht="14.4" x14ac:dyDescent="0.25">
      <c r="A16" s="99" t="str">
        <f t="shared" si="0"/>
        <v>ElemSavannah BeveridgeCunnamore Blackwood</v>
      </c>
      <c r="B16" s="100" t="s">
        <v>16</v>
      </c>
      <c r="C16" s="130" t="s">
        <v>488</v>
      </c>
      <c r="D16" s="102" t="s">
        <v>529</v>
      </c>
      <c r="E16" s="173"/>
      <c r="F16" s="104" t="s">
        <v>195</v>
      </c>
      <c r="G16" s="105"/>
      <c r="H16" s="555"/>
      <c r="I16" s="107"/>
      <c r="J16" s="108">
        <v>58.71</v>
      </c>
      <c r="K16" s="109"/>
      <c r="L16" s="110">
        <v>1</v>
      </c>
      <c r="M16" s="111">
        <f t="shared" si="1"/>
        <v>7</v>
      </c>
      <c r="N16" s="112">
        <v>8</v>
      </c>
    </row>
    <row r="17" spans="1:14" ht="14.4" x14ac:dyDescent="0.25">
      <c r="A17" s="99" t="str">
        <f t="shared" si="0"/>
        <v>MedSavannah BeveridgeCunnamore Blackwood</v>
      </c>
      <c r="B17" s="100" t="s">
        <v>14</v>
      </c>
      <c r="C17" s="130" t="s">
        <v>488</v>
      </c>
      <c r="D17" s="102" t="s">
        <v>529</v>
      </c>
      <c r="E17" s="173"/>
      <c r="F17" s="104" t="s">
        <v>195</v>
      </c>
      <c r="G17" s="105"/>
      <c r="H17" s="555"/>
      <c r="I17" s="107"/>
      <c r="J17" s="108"/>
      <c r="K17" s="109">
        <v>57.91</v>
      </c>
      <c r="L17" s="110">
        <v>1</v>
      </c>
      <c r="M17" s="111">
        <f t="shared" si="1"/>
        <v>7</v>
      </c>
      <c r="N17" s="112">
        <v>8</v>
      </c>
    </row>
    <row r="18" spans="1:14" ht="14.4" x14ac:dyDescent="0.25">
      <c r="A18" s="99" t="str">
        <f t="shared" si="0"/>
        <v/>
      </c>
      <c r="B18" s="100"/>
      <c r="C18" s="130"/>
      <c r="D18" s="102"/>
      <c r="E18" s="173"/>
      <c r="F18" s="104"/>
      <c r="G18" s="105"/>
      <c r="H18" s="555"/>
      <c r="I18" s="107"/>
      <c r="J18" s="108"/>
      <c r="K18" s="109"/>
      <c r="L18" s="110"/>
      <c r="M18" s="111">
        <f t="shared" si="1"/>
        <v>0</v>
      </c>
      <c r="N18" s="112">
        <f t="shared" ref="N18:N54" si="2">SUM(M18+$N$5)</f>
        <v>2</v>
      </c>
    </row>
    <row r="19" spans="1:14" ht="14.4" x14ac:dyDescent="0.25">
      <c r="A19" s="99" t="str">
        <f t="shared" si="0"/>
        <v/>
      </c>
      <c r="B19" s="100"/>
      <c r="C19" s="130"/>
      <c r="D19" s="131"/>
      <c r="E19" s="173"/>
      <c r="F19" s="104"/>
      <c r="G19" s="105"/>
      <c r="H19" s="555"/>
      <c r="I19" s="107"/>
      <c r="J19" s="108"/>
      <c r="K19" s="109"/>
      <c r="L19" s="110"/>
      <c r="M19" s="111">
        <f t="shared" si="1"/>
        <v>0</v>
      </c>
      <c r="N19" s="112">
        <f t="shared" si="2"/>
        <v>2</v>
      </c>
    </row>
    <row r="20" spans="1:14" ht="14.4" x14ac:dyDescent="0.25">
      <c r="A20" s="99" t="str">
        <f t="shared" si="0"/>
        <v/>
      </c>
      <c r="B20" s="100"/>
      <c r="C20" s="130"/>
      <c r="D20" s="131"/>
      <c r="E20" s="173"/>
      <c r="F20" s="104"/>
      <c r="G20" s="105"/>
      <c r="H20" s="555"/>
      <c r="I20" s="107"/>
      <c r="J20" s="108"/>
      <c r="K20" s="109"/>
      <c r="L20" s="110"/>
      <c r="M20" s="111">
        <f t="shared" si="1"/>
        <v>0</v>
      </c>
      <c r="N20" s="112">
        <f t="shared" si="2"/>
        <v>2</v>
      </c>
    </row>
    <row r="21" spans="1:14" ht="14.4" x14ac:dyDescent="0.25">
      <c r="A21" s="99" t="str">
        <f t="shared" si="0"/>
        <v/>
      </c>
      <c r="B21" s="100"/>
      <c r="C21" s="101"/>
      <c r="D21" s="131"/>
      <c r="E21" s="173"/>
      <c r="F21" s="104"/>
      <c r="G21" s="105"/>
      <c r="H21" s="555"/>
      <c r="I21" s="107"/>
      <c r="J21" s="108"/>
      <c r="K21" s="109"/>
      <c r="L21" s="110"/>
      <c r="M21" s="111">
        <f t="shared" si="1"/>
        <v>0</v>
      </c>
      <c r="N21" s="112">
        <f t="shared" si="2"/>
        <v>2</v>
      </c>
    </row>
    <row r="22" spans="1:14" ht="14.4" x14ac:dyDescent="0.25">
      <c r="A22" s="99" t="str">
        <f t="shared" si="0"/>
        <v/>
      </c>
      <c r="B22" s="100"/>
      <c r="C22" s="101"/>
      <c r="D22" s="102"/>
      <c r="E22" s="173"/>
      <c r="F22" s="104"/>
      <c r="G22" s="105"/>
      <c r="H22" s="555"/>
      <c r="I22" s="107"/>
      <c r="J22" s="108"/>
      <c r="K22" s="109"/>
      <c r="L22" s="110"/>
      <c r="M22" s="111">
        <f t="shared" si="1"/>
        <v>0</v>
      </c>
      <c r="N22" s="112">
        <f t="shared" si="2"/>
        <v>2</v>
      </c>
    </row>
    <row r="23" spans="1:14" ht="14.4" x14ac:dyDescent="0.25">
      <c r="A23" s="99" t="str">
        <f t="shared" si="0"/>
        <v/>
      </c>
      <c r="B23" s="100"/>
      <c r="C23" s="101"/>
      <c r="D23" s="102"/>
      <c r="E23" s="173"/>
      <c r="F23" s="104"/>
      <c r="G23" s="105"/>
      <c r="H23" s="555"/>
      <c r="I23" s="107"/>
      <c r="J23" s="108"/>
      <c r="K23" s="109"/>
      <c r="L23" s="110"/>
      <c r="M23" s="111">
        <f t="shared" si="1"/>
        <v>0</v>
      </c>
      <c r="N23" s="112">
        <f t="shared" si="2"/>
        <v>2</v>
      </c>
    </row>
    <row r="24" spans="1:14" ht="14.4" x14ac:dyDescent="0.25">
      <c r="A24" s="99" t="str">
        <f t="shared" si="0"/>
        <v/>
      </c>
      <c r="B24" s="100"/>
      <c r="C24" s="101"/>
      <c r="D24" s="131"/>
      <c r="E24" s="173"/>
      <c r="F24" s="104"/>
      <c r="G24" s="105"/>
      <c r="H24" s="555"/>
      <c r="I24" s="107"/>
      <c r="J24" s="108"/>
      <c r="K24" s="109"/>
      <c r="L24" s="110"/>
      <c r="M24" s="111">
        <f t="shared" si="1"/>
        <v>0</v>
      </c>
      <c r="N24" s="112">
        <f t="shared" si="2"/>
        <v>2</v>
      </c>
    </row>
    <row r="25" spans="1:14" ht="14.4" x14ac:dyDescent="0.25">
      <c r="A25" s="99" t="str">
        <f t="shared" si="0"/>
        <v/>
      </c>
      <c r="B25" s="100"/>
      <c r="C25" s="101"/>
      <c r="D25" s="131"/>
      <c r="E25" s="173"/>
      <c r="F25" s="104"/>
      <c r="G25" s="105"/>
      <c r="H25" s="555"/>
      <c r="I25" s="107"/>
      <c r="J25" s="108"/>
      <c r="K25" s="109"/>
      <c r="L25" s="110"/>
      <c r="M25" s="111">
        <f t="shared" si="1"/>
        <v>0</v>
      </c>
      <c r="N25" s="112">
        <f t="shared" si="2"/>
        <v>2</v>
      </c>
    </row>
    <row r="26" spans="1:14" ht="14.4" x14ac:dyDescent="0.25">
      <c r="A26" s="99" t="str">
        <f t="shared" si="0"/>
        <v/>
      </c>
      <c r="B26" s="100"/>
      <c r="C26" s="101"/>
      <c r="D26" s="131"/>
      <c r="E26" s="173"/>
      <c r="F26" s="104"/>
      <c r="G26" s="105"/>
      <c r="H26" s="555"/>
      <c r="I26" s="107"/>
      <c r="J26" s="108"/>
      <c r="K26" s="109"/>
      <c r="L26" s="110"/>
      <c r="M26" s="111">
        <f t="shared" si="1"/>
        <v>0</v>
      </c>
      <c r="N26" s="112">
        <f t="shared" si="2"/>
        <v>2</v>
      </c>
    </row>
    <row r="27" spans="1:14" ht="14.4" x14ac:dyDescent="0.25">
      <c r="A27" s="99" t="str">
        <f t="shared" si="0"/>
        <v/>
      </c>
      <c r="B27" s="100"/>
      <c r="C27" s="101"/>
      <c r="D27" s="102"/>
      <c r="E27" s="173"/>
      <c r="F27" s="104"/>
      <c r="G27" s="105"/>
      <c r="H27" s="555"/>
      <c r="I27" s="107"/>
      <c r="J27" s="108"/>
      <c r="K27" s="109"/>
      <c r="L27" s="110"/>
      <c r="M27" s="111">
        <f t="shared" si="1"/>
        <v>0</v>
      </c>
      <c r="N27" s="112">
        <f t="shared" si="2"/>
        <v>2</v>
      </c>
    </row>
    <row r="28" spans="1:14" ht="14.4" x14ac:dyDescent="0.25">
      <c r="A28" s="99" t="str">
        <f t="shared" si="0"/>
        <v/>
      </c>
      <c r="B28" s="100"/>
      <c r="C28" s="101"/>
      <c r="D28" s="102"/>
      <c r="E28" s="173"/>
      <c r="F28" s="104"/>
      <c r="G28" s="105"/>
      <c r="H28" s="555"/>
      <c r="I28" s="107"/>
      <c r="J28" s="108"/>
      <c r="K28" s="109"/>
      <c r="L28" s="110"/>
      <c r="M28" s="111">
        <f t="shared" si="1"/>
        <v>0</v>
      </c>
      <c r="N28" s="112">
        <f t="shared" si="2"/>
        <v>2</v>
      </c>
    </row>
    <row r="29" spans="1:14" ht="14.4" x14ac:dyDescent="0.25">
      <c r="A29" s="99" t="str">
        <f t="shared" si="0"/>
        <v/>
      </c>
      <c r="B29" s="100"/>
      <c r="C29" s="101"/>
      <c r="D29" s="102"/>
      <c r="E29" s="173"/>
      <c r="F29" s="104"/>
      <c r="G29" s="105"/>
      <c r="H29" s="555"/>
      <c r="I29" s="107"/>
      <c r="J29" s="108"/>
      <c r="K29" s="109"/>
      <c r="L29" s="110"/>
      <c r="M29" s="111">
        <f t="shared" si="1"/>
        <v>0</v>
      </c>
      <c r="N29" s="112">
        <f t="shared" si="2"/>
        <v>2</v>
      </c>
    </row>
    <row r="30" spans="1:14" ht="14.4" x14ac:dyDescent="0.25">
      <c r="A30" s="99" t="str">
        <f t="shared" si="0"/>
        <v/>
      </c>
      <c r="B30" s="100"/>
      <c r="C30" s="101"/>
      <c r="D30" s="102"/>
      <c r="E30" s="173"/>
      <c r="F30" s="104"/>
      <c r="G30" s="105"/>
      <c r="H30" s="555"/>
      <c r="I30" s="107"/>
      <c r="J30" s="108"/>
      <c r="K30" s="109"/>
      <c r="L30" s="110"/>
      <c r="M30" s="111">
        <f t="shared" si="1"/>
        <v>0</v>
      </c>
      <c r="N30" s="112">
        <f t="shared" si="2"/>
        <v>2</v>
      </c>
    </row>
    <row r="31" spans="1:14" ht="14.4" x14ac:dyDescent="0.25">
      <c r="A31" s="99" t="str">
        <f t="shared" si="0"/>
        <v/>
      </c>
      <c r="B31" s="100"/>
      <c r="C31" s="101"/>
      <c r="D31" s="131"/>
      <c r="E31" s="173"/>
      <c r="F31" s="104"/>
      <c r="G31" s="105"/>
      <c r="H31" s="555"/>
      <c r="I31" s="107"/>
      <c r="J31" s="108"/>
      <c r="K31" s="109"/>
      <c r="L31" s="110"/>
      <c r="M31" s="111">
        <f t="shared" si="1"/>
        <v>0</v>
      </c>
      <c r="N31" s="112">
        <f t="shared" si="2"/>
        <v>2</v>
      </c>
    </row>
    <row r="32" spans="1:14" ht="14.4" x14ac:dyDescent="0.25">
      <c r="A32" s="99" t="str">
        <f t="shared" si="0"/>
        <v/>
      </c>
      <c r="B32" s="100"/>
      <c r="C32" s="101"/>
      <c r="D32" s="131"/>
      <c r="E32" s="173"/>
      <c r="F32" s="104"/>
      <c r="G32" s="105"/>
      <c r="H32" s="555"/>
      <c r="I32" s="107"/>
      <c r="J32" s="108"/>
      <c r="K32" s="109"/>
      <c r="L32" s="110"/>
      <c r="M32" s="111">
        <f t="shared" si="1"/>
        <v>0</v>
      </c>
      <c r="N32" s="112">
        <f t="shared" si="2"/>
        <v>2</v>
      </c>
    </row>
    <row r="33" spans="1:14" ht="14.4" x14ac:dyDescent="0.25">
      <c r="A33" s="99" t="str">
        <f t="shared" si="0"/>
        <v/>
      </c>
      <c r="B33" s="100"/>
      <c r="C33" s="101"/>
      <c r="D33" s="102"/>
      <c r="E33" s="173"/>
      <c r="F33" s="104"/>
      <c r="G33" s="105"/>
      <c r="H33" s="555"/>
      <c r="I33" s="107"/>
      <c r="J33" s="108"/>
      <c r="K33" s="109"/>
      <c r="L33" s="110"/>
      <c r="M33" s="111">
        <f t="shared" si="1"/>
        <v>0</v>
      </c>
      <c r="N33" s="112">
        <f t="shared" si="2"/>
        <v>2</v>
      </c>
    </row>
    <row r="34" spans="1:14" ht="14.4" x14ac:dyDescent="0.25">
      <c r="A34" s="99" t="str">
        <f t="shared" si="0"/>
        <v/>
      </c>
      <c r="B34" s="100"/>
      <c r="C34" s="101"/>
      <c r="D34" s="131"/>
      <c r="E34" s="173"/>
      <c r="F34" s="104"/>
      <c r="G34" s="105"/>
      <c r="H34" s="555"/>
      <c r="I34" s="107"/>
      <c r="J34" s="108"/>
      <c r="K34" s="109"/>
      <c r="L34" s="110"/>
      <c r="M34" s="111">
        <f t="shared" si="1"/>
        <v>0</v>
      </c>
      <c r="N34" s="112">
        <f t="shared" si="2"/>
        <v>2</v>
      </c>
    </row>
    <row r="35" spans="1:14" ht="14.4" x14ac:dyDescent="0.25">
      <c r="A35" s="99" t="str">
        <f t="shared" si="0"/>
        <v/>
      </c>
      <c r="B35" s="100"/>
      <c r="C35" s="101"/>
      <c r="D35" s="131"/>
      <c r="E35" s="173"/>
      <c r="F35" s="104"/>
      <c r="G35" s="105"/>
      <c r="H35" s="555"/>
      <c r="I35" s="107"/>
      <c r="J35" s="108"/>
      <c r="K35" s="109"/>
      <c r="L35" s="110"/>
      <c r="M35" s="111">
        <f t="shared" si="1"/>
        <v>0</v>
      </c>
      <c r="N35" s="112">
        <f t="shared" si="2"/>
        <v>2</v>
      </c>
    </row>
    <row r="36" spans="1:14" ht="14.4" x14ac:dyDescent="0.25">
      <c r="A36" s="99" t="str">
        <f t="shared" si="0"/>
        <v/>
      </c>
      <c r="B36" s="100"/>
      <c r="C36" s="130"/>
      <c r="D36" s="131"/>
      <c r="E36" s="173"/>
      <c r="F36" s="104"/>
      <c r="G36" s="105"/>
      <c r="H36" s="555"/>
      <c r="I36" s="107"/>
      <c r="J36" s="108"/>
      <c r="K36" s="109"/>
      <c r="L36" s="110"/>
      <c r="M36" s="111">
        <f t="shared" si="1"/>
        <v>0</v>
      </c>
      <c r="N36" s="112">
        <f t="shared" si="2"/>
        <v>2</v>
      </c>
    </row>
    <row r="37" spans="1:14" ht="14.4" x14ac:dyDescent="0.25">
      <c r="A37" s="99" t="str">
        <f t="shared" si="0"/>
        <v/>
      </c>
      <c r="B37" s="100"/>
      <c r="C37" s="101"/>
      <c r="D37" s="102"/>
      <c r="E37" s="173"/>
      <c r="F37" s="104"/>
      <c r="G37" s="105"/>
      <c r="H37" s="555"/>
      <c r="I37" s="107"/>
      <c r="J37" s="108"/>
      <c r="K37" s="109"/>
      <c r="L37" s="110"/>
      <c r="M37" s="111">
        <f t="shared" si="1"/>
        <v>0</v>
      </c>
      <c r="N37" s="112">
        <f t="shared" si="2"/>
        <v>2</v>
      </c>
    </row>
    <row r="38" spans="1:14" ht="14.4" x14ac:dyDescent="0.25">
      <c r="A38" s="99" t="str">
        <f t="shared" ref="A38:A54" si="3">CONCATENATE(B38,C38,D38)</f>
        <v/>
      </c>
      <c r="B38" s="129"/>
      <c r="C38" s="101"/>
      <c r="D38" s="102"/>
      <c r="E38" s="173"/>
      <c r="F38" s="104"/>
      <c r="G38" s="105"/>
      <c r="H38" s="106"/>
      <c r="I38" s="556"/>
      <c r="J38" s="108"/>
      <c r="K38" s="109"/>
      <c r="L38" s="110"/>
      <c r="M38" s="111">
        <f t="shared" si="1"/>
        <v>0</v>
      </c>
      <c r="N38" s="112">
        <f t="shared" si="2"/>
        <v>2</v>
      </c>
    </row>
    <row r="39" spans="1:14" ht="14.4" x14ac:dyDescent="0.25">
      <c r="A39" s="99" t="str">
        <f t="shared" si="3"/>
        <v/>
      </c>
      <c r="B39" s="129"/>
      <c r="C39" s="101"/>
      <c r="D39" s="131"/>
      <c r="E39" s="173"/>
      <c r="F39" s="104"/>
      <c r="G39" s="105"/>
      <c r="H39" s="106"/>
      <c r="I39" s="556"/>
      <c r="J39" s="108"/>
      <c r="K39" s="109"/>
      <c r="L39" s="110"/>
      <c r="M39" s="111">
        <f t="shared" si="1"/>
        <v>0</v>
      </c>
      <c r="N39" s="112">
        <f t="shared" si="2"/>
        <v>2</v>
      </c>
    </row>
    <row r="40" spans="1:14" ht="14.4" x14ac:dyDescent="0.25">
      <c r="A40" s="99" t="str">
        <f t="shared" si="3"/>
        <v/>
      </c>
      <c r="B40" s="129"/>
      <c r="C40" s="101"/>
      <c r="D40" s="559"/>
      <c r="E40" s="173"/>
      <c r="F40" s="104"/>
      <c r="G40" s="105"/>
      <c r="H40" s="106"/>
      <c r="I40" s="556"/>
      <c r="J40" s="108"/>
      <c r="K40" s="109"/>
      <c r="L40" s="110"/>
      <c r="M40" s="111">
        <f t="shared" si="1"/>
        <v>0</v>
      </c>
      <c r="N40" s="112">
        <f t="shared" si="2"/>
        <v>2</v>
      </c>
    </row>
    <row r="41" spans="1:14" ht="14.4" x14ac:dyDescent="0.25">
      <c r="A41" s="99" t="str">
        <f t="shared" si="3"/>
        <v/>
      </c>
      <c r="B41" s="129"/>
      <c r="C41" s="101"/>
      <c r="D41" s="564"/>
      <c r="E41" s="173"/>
      <c r="F41" s="104"/>
      <c r="G41" s="105"/>
      <c r="H41" s="106"/>
      <c r="I41" s="556"/>
      <c r="J41" s="108"/>
      <c r="K41" s="109"/>
      <c r="L41" s="110"/>
      <c r="M41" s="111">
        <f t="shared" si="1"/>
        <v>0</v>
      </c>
      <c r="N41" s="112">
        <f t="shared" si="2"/>
        <v>2</v>
      </c>
    </row>
    <row r="42" spans="1:14" ht="14.4" x14ac:dyDescent="0.25">
      <c r="A42" s="99" t="str">
        <f t="shared" si="3"/>
        <v/>
      </c>
      <c r="B42" s="129"/>
      <c r="C42" s="101"/>
      <c r="D42" s="564"/>
      <c r="E42" s="173"/>
      <c r="F42" s="104"/>
      <c r="G42" s="105"/>
      <c r="H42" s="106"/>
      <c r="I42" s="556"/>
      <c r="J42" s="108"/>
      <c r="K42" s="109"/>
      <c r="L42" s="110"/>
      <c r="M42" s="111">
        <f t="shared" si="1"/>
        <v>0</v>
      </c>
      <c r="N42" s="112">
        <f t="shared" si="2"/>
        <v>2</v>
      </c>
    </row>
    <row r="43" spans="1:14" ht="14.4" x14ac:dyDescent="0.25">
      <c r="A43" s="99" t="str">
        <f t="shared" si="3"/>
        <v/>
      </c>
      <c r="B43" s="129"/>
      <c r="C43" s="101"/>
      <c r="D43" s="559"/>
      <c r="E43" s="173"/>
      <c r="F43" s="104"/>
      <c r="G43" s="105"/>
      <c r="H43" s="106"/>
      <c r="I43" s="556"/>
      <c r="J43" s="108"/>
      <c r="K43" s="109"/>
      <c r="L43" s="110"/>
      <c r="M43" s="111">
        <f t="shared" si="1"/>
        <v>0</v>
      </c>
      <c r="N43" s="112">
        <f t="shared" si="2"/>
        <v>2</v>
      </c>
    </row>
    <row r="44" spans="1:14" ht="14.4" x14ac:dyDescent="0.25">
      <c r="A44" s="99" t="str">
        <f t="shared" si="3"/>
        <v/>
      </c>
      <c r="B44" s="129"/>
      <c r="C44" s="101"/>
      <c r="D44" s="564"/>
      <c r="E44" s="173"/>
      <c r="F44" s="104"/>
      <c r="G44" s="105"/>
      <c r="H44" s="106"/>
      <c r="I44" s="556"/>
      <c r="J44" s="108"/>
      <c r="K44" s="109"/>
      <c r="L44" s="110"/>
      <c r="M44" s="111">
        <f t="shared" si="1"/>
        <v>0</v>
      </c>
      <c r="N44" s="112">
        <f t="shared" si="2"/>
        <v>2</v>
      </c>
    </row>
    <row r="45" spans="1:14" ht="14.4" x14ac:dyDescent="0.25">
      <c r="A45" s="99" t="str">
        <f t="shared" si="3"/>
        <v/>
      </c>
      <c r="B45" s="129"/>
      <c r="C45" s="101"/>
      <c r="D45" s="559"/>
      <c r="E45" s="173"/>
      <c r="F45" s="104"/>
      <c r="G45" s="105"/>
      <c r="H45" s="106"/>
      <c r="I45" s="556"/>
      <c r="J45" s="108"/>
      <c r="K45" s="109"/>
      <c r="L45" s="110"/>
      <c r="M45" s="111">
        <f t="shared" si="1"/>
        <v>0</v>
      </c>
      <c r="N45" s="112">
        <f t="shared" si="2"/>
        <v>2</v>
      </c>
    </row>
    <row r="46" spans="1:14" ht="14.4" x14ac:dyDescent="0.25">
      <c r="A46" s="99" t="str">
        <f t="shared" si="3"/>
        <v/>
      </c>
      <c r="B46" s="129"/>
      <c r="C46" s="101"/>
      <c r="D46" s="559"/>
      <c r="E46" s="173"/>
      <c r="F46" s="104"/>
      <c r="G46" s="105"/>
      <c r="H46" s="106"/>
      <c r="I46" s="556"/>
      <c r="J46" s="108"/>
      <c r="K46" s="109"/>
      <c r="L46" s="110"/>
      <c r="M46" s="111">
        <f t="shared" si="1"/>
        <v>0</v>
      </c>
      <c r="N46" s="112">
        <f t="shared" si="2"/>
        <v>2</v>
      </c>
    </row>
    <row r="47" spans="1:14" ht="14.4" x14ac:dyDescent="0.25">
      <c r="A47" s="99" t="str">
        <f t="shared" si="3"/>
        <v/>
      </c>
      <c r="B47" s="129"/>
      <c r="C47" s="101"/>
      <c r="D47" s="559"/>
      <c r="E47" s="173"/>
      <c r="F47" s="104"/>
      <c r="G47" s="105"/>
      <c r="H47" s="106"/>
      <c r="I47" s="556"/>
      <c r="J47" s="108"/>
      <c r="K47" s="109"/>
      <c r="L47" s="110"/>
      <c r="M47" s="111">
        <f t="shared" si="1"/>
        <v>0</v>
      </c>
      <c r="N47" s="112">
        <f t="shared" si="2"/>
        <v>2</v>
      </c>
    </row>
    <row r="48" spans="1:14" ht="14.4" x14ac:dyDescent="0.25">
      <c r="A48" s="99" t="str">
        <f t="shared" si="3"/>
        <v/>
      </c>
      <c r="B48" s="129"/>
      <c r="C48" s="101"/>
      <c r="D48" s="559"/>
      <c r="E48" s="173"/>
      <c r="F48" s="104"/>
      <c r="G48" s="105"/>
      <c r="H48" s="106"/>
      <c r="I48" s="556"/>
      <c r="J48" s="108"/>
      <c r="K48" s="109"/>
      <c r="L48" s="110"/>
      <c r="M48" s="111">
        <f t="shared" si="1"/>
        <v>0</v>
      </c>
      <c r="N48" s="112">
        <f t="shared" si="2"/>
        <v>2</v>
      </c>
    </row>
    <row r="49" spans="1:14" ht="14.4" x14ac:dyDescent="0.25">
      <c r="A49" s="99" t="str">
        <f t="shared" si="3"/>
        <v/>
      </c>
      <c r="B49" s="100"/>
      <c r="C49" s="101"/>
      <c r="D49" s="559"/>
      <c r="E49" s="173"/>
      <c r="F49" s="104"/>
      <c r="G49" s="105"/>
      <c r="H49" s="106"/>
      <c r="I49" s="107"/>
      <c r="J49" s="560"/>
      <c r="K49" s="109"/>
      <c r="L49" s="110"/>
      <c r="M49" s="111">
        <f t="shared" si="1"/>
        <v>0</v>
      </c>
      <c r="N49" s="112">
        <f t="shared" si="2"/>
        <v>2</v>
      </c>
    </row>
    <row r="50" spans="1:14" ht="14.4" x14ac:dyDescent="0.25">
      <c r="A50" s="99" t="str">
        <f t="shared" si="3"/>
        <v/>
      </c>
      <c r="B50" s="100"/>
      <c r="C50" s="101"/>
      <c r="D50" s="559"/>
      <c r="E50" s="173"/>
      <c r="F50" s="104"/>
      <c r="G50" s="105"/>
      <c r="H50" s="106"/>
      <c r="I50" s="107"/>
      <c r="J50" s="560"/>
      <c r="K50" s="109"/>
      <c r="L50" s="110"/>
      <c r="M50" s="111">
        <f t="shared" si="1"/>
        <v>0</v>
      </c>
      <c r="N50" s="112">
        <f t="shared" si="2"/>
        <v>2</v>
      </c>
    </row>
    <row r="51" spans="1:14" ht="14.4" x14ac:dyDescent="0.25">
      <c r="A51" s="99" t="str">
        <f t="shared" si="3"/>
        <v/>
      </c>
      <c r="B51" s="100"/>
      <c r="C51" s="101"/>
      <c r="D51" s="559"/>
      <c r="E51" s="173"/>
      <c r="F51" s="104"/>
      <c r="G51" s="105"/>
      <c r="H51" s="106"/>
      <c r="I51" s="107"/>
      <c r="J51" s="560"/>
      <c r="K51" s="109"/>
      <c r="L51" s="110"/>
      <c r="M51" s="111">
        <f t="shared" si="1"/>
        <v>0</v>
      </c>
      <c r="N51" s="112">
        <f t="shared" si="2"/>
        <v>2</v>
      </c>
    </row>
    <row r="52" spans="1:14" ht="14.4" x14ac:dyDescent="0.25">
      <c r="A52" s="99" t="str">
        <f t="shared" si="3"/>
        <v/>
      </c>
      <c r="B52" s="100"/>
      <c r="C52" s="101"/>
      <c r="D52" s="564"/>
      <c r="E52" s="173"/>
      <c r="F52" s="104"/>
      <c r="G52" s="105"/>
      <c r="H52" s="106"/>
      <c r="I52" s="107"/>
      <c r="J52" s="108"/>
      <c r="K52" s="557"/>
      <c r="L52" s="110"/>
      <c r="M52" s="111">
        <f t="shared" si="1"/>
        <v>0</v>
      </c>
      <c r="N52" s="112">
        <f t="shared" si="2"/>
        <v>2</v>
      </c>
    </row>
    <row r="53" spans="1:14" ht="14.4" x14ac:dyDescent="0.25">
      <c r="A53" s="99" t="str">
        <f t="shared" si="3"/>
        <v/>
      </c>
      <c r="B53" s="100"/>
      <c r="C53" s="101"/>
      <c r="D53" s="559"/>
      <c r="E53" s="173"/>
      <c r="F53" s="104"/>
      <c r="G53" s="105"/>
      <c r="H53" s="106"/>
      <c r="I53" s="107"/>
      <c r="J53" s="108"/>
      <c r="K53" s="557"/>
      <c r="L53" s="110"/>
      <c r="M53" s="111">
        <f t="shared" si="1"/>
        <v>0</v>
      </c>
      <c r="N53" s="112">
        <f t="shared" si="2"/>
        <v>2</v>
      </c>
    </row>
    <row r="54" spans="1:14" ht="14.4" x14ac:dyDescent="0.25">
      <c r="A54" s="99" t="str">
        <f t="shared" si="3"/>
        <v/>
      </c>
      <c r="B54" s="100"/>
      <c r="C54" s="101"/>
      <c r="D54" s="559"/>
      <c r="E54" s="173"/>
      <c r="F54" s="104"/>
      <c r="G54" s="105"/>
      <c r="H54" s="106"/>
      <c r="I54" s="107"/>
      <c r="J54" s="108"/>
      <c r="K54" s="557"/>
      <c r="L54" s="110"/>
      <c r="M54" s="111">
        <f t="shared" si="1"/>
        <v>0</v>
      </c>
      <c r="N54" s="112">
        <f t="shared" si="2"/>
        <v>2</v>
      </c>
    </row>
    <row r="55" spans="1:14" ht="14.4" x14ac:dyDescent="0.25">
      <c r="A55" s="99"/>
      <c r="B55" s="100"/>
      <c r="C55" s="101"/>
      <c r="D55" s="559"/>
      <c r="E55" s="113"/>
      <c r="F55" s="104"/>
      <c r="G55" s="105"/>
      <c r="H55" s="106"/>
      <c r="I55" s="107"/>
      <c r="J55" s="108"/>
      <c r="K55" s="109"/>
      <c r="L55" s="110"/>
      <c r="M55" s="111"/>
      <c r="N55" s="112"/>
    </row>
    <row r="56" spans="1:14" ht="14.4" x14ac:dyDescent="0.25">
      <c r="A56" s="99"/>
      <c r="B56" s="100"/>
      <c r="C56" s="101"/>
      <c r="D56" s="559"/>
      <c r="E56" s="113"/>
      <c r="F56" s="104"/>
      <c r="G56" s="105"/>
      <c r="H56" s="106"/>
      <c r="I56" s="107"/>
      <c r="J56" s="108"/>
      <c r="K56" s="109"/>
      <c r="L56" s="110"/>
      <c r="M56" s="111"/>
      <c r="N56" s="112"/>
    </row>
    <row r="57" spans="1:14" ht="14.4" x14ac:dyDescent="0.25">
      <c r="A57" s="99"/>
      <c r="B57" s="100"/>
      <c r="C57" s="101"/>
      <c r="D57" s="559"/>
      <c r="E57" s="113"/>
      <c r="F57" s="104"/>
      <c r="G57" s="105"/>
      <c r="H57" s="106"/>
      <c r="I57" s="107"/>
      <c r="J57" s="108"/>
      <c r="K57" s="109"/>
      <c r="L57" s="110"/>
      <c r="M57" s="111"/>
      <c r="N57" s="112"/>
    </row>
    <row r="58" spans="1:14" ht="14.4" x14ac:dyDescent="0.25">
      <c r="A58" s="99"/>
      <c r="B58" s="100"/>
      <c r="C58" s="101"/>
      <c r="D58" s="559"/>
      <c r="E58" s="113"/>
      <c r="F58" s="104"/>
      <c r="G58" s="105"/>
      <c r="H58" s="106"/>
      <c r="I58" s="107"/>
      <c r="J58" s="108"/>
      <c r="K58" s="109"/>
      <c r="L58" s="110"/>
      <c r="M58" s="111"/>
      <c r="N58" s="112"/>
    </row>
    <row r="59" spans="1:14" ht="14.4" x14ac:dyDescent="0.25">
      <c r="A59" s="99"/>
      <c r="B59" s="100"/>
      <c r="C59" s="101"/>
      <c r="D59" s="559"/>
      <c r="E59" s="113"/>
      <c r="F59" s="104"/>
      <c r="G59" s="105"/>
      <c r="H59" s="106"/>
      <c r="I59" s="107"/>
      <c r="J59" s="108"/>
      <c r="K59" s="109"/>
      <c r="L59" s="110"/>
      <c r="M59" s="111"/>
      <c r="N59" s="112"/>
    </row>
    <row r="60" spans="1:14" ht="14.4" x14ac:dyDescent="0.25">
      <c r="A60" s="99"/>
      <c r="B60" s="100"/>
      <c r="C60" s="101"/>
      <c r="D60" s="559"/>
      <c r="E60" s="113"/>
      <c r="F60" s="104"/>
      <c r="G60" s="105"/>
      <c r="H60" s="106"/>
      <c r="I60" s="107"/>
      <c r="J60" s="108"/>
      <c r="K60" s="109"/>
      <c r="L60" s="110"/>
      <c r="M60" s="111"/>
      <c r="N60" s="112"/>
    </row>
    <row r="61" spans="1:14" ht="15" thickBot="1" x14ac:dyDescent="0.3">
      <c r="A61" s="99"/>
      <c r="B61" s="114"/>
      <c r="C61" s="115"/>
      <c r="D61" s="559"/>
      <c r="E61" s="117"/>
      <c r="F61" s="118"/>
      <c r="G61" s="119"/>
      <c r="H61" s="120"/>
      <c r="I61" s="121"/>
      <c r="J61" s="122"/>
      <c r="K61" s="123"/>
      <c r="L61" s="124"/>
      <c r="M61" s="125"/>
      <c r="N61" s="126"/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phoneticPr fontId="65" type="noConversion"/>
  <conditionalFormatting sqref="C6:D7">
    <cfRule type="duplicateValues" dxfId="85" priority="811"/>
  </conditionalFormatting>
  <conditionalFormatting sqref="C13:D37">
    <cfRule type="duplicateValues" dxfId="84" priority="815"/>
  </conditionalFormatting>
  <conditionalFormatting sqref="C37:D40">
    <cfRule type="duplicateValues" dxfId="83" priority="836"/>
  </conditionalFormatting>
  <conditionalFormatting sqref="D8:D36 C1:D5 C41:D1048576 C8:C35">
    <cfRule type="duplicateValues" dxfId="82" priority="805"/>
  </conditionalFormatting>
  <conditionalFormatting sqref="D8:D1048576 C1:D5 C37:C1048576 C8:C35">
    <cfRule type="duplicateValues" dxfId="81" priority="799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3984-0EFB-45A5-B13E-082BB13B2ED5}">
  <sheetPr codeName="Sheet14">
    <tabColor rgb="FFFF3399"/>
  </sheetPr>
  <dimension ref="A1:Q159"/>
  <sheetViews>
    <sheetView topLeftCell="A21" zoomScale="80" zoomScaleNormal="80" workbookViewId="0">
      <selection activeCell="C37" sqref="C37"/>
    </sheetView>
  </sheetViews>
  <sheetFormatPr defaultColWidth="9.109375" defaultRowHeight="13.2" x14ac:dyDescent="0.25"/>
  <cols>
    <col min="1" max="1" width="52.44140625" bestFit="1" customWidth="1"/>
    <col min="2" max="2" width="6.6640625" bestFit="1" customWidth="1"/>
    <col min="3" max="3" width="16.109375" bestFit="1" customWidth="1"/>
    <col min="4" max="4" width="25" bestFit="1" customWidth="1"/>
    <col min="5" max="5" width="9.44140625" bestFit="1" customWidth="1"/>
    <col min="6" max="6" width="13.109375" bestFit="1" customWidth="1"/>
    <col min="7" max="8" width="9.33203125" bestFit="1" customWidth="1"/>
    <col min="9" max="9" width="8.109375" bestFit="1" customWidth="1"/>
    <col min="10" max="10" width="12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7" s="92" customFormat="1" ht="22.5" customHeight="1" thickBot="1" x14ac:dyDescent="0.3">
      <c r="A1" s="88">
        <f>SUM(A2-1)</f>
        <v>36</v>
      </c>
      <c r="B1" s="886" t="s">
        <v>56</v>
      </c>
      <c r="C1" s="887"/>
      <c r="D1" s="89" t="s">
        <v>30</v>
      </c>
      <c r="E1" s="888" t="s">
        <v>158</v>
      </c>
      <c r="F1" s="889"/>
      <c r="G1" s="889"/>
      <c r="H1" s="889"/>
      <c r="I1" s="889"/>
      <c r="J1" s="889"/>
      <c r="K1" s="90" t="s">
        <v>31</v>
      </c>
      <c r="L1" s="911">
        <v>45347</v>
      </c>
      <c r="M1" s="891"/>
      <c r="N1" s="91" t="s">
        <v>57</v>
      </c>
    </row>
    <row r="2" spans="1:17" s="92" customFormat="1" ht="22.5" customHeight="1" thickBot="1" x14ac:dyDescent="0.3">
      <c r="A2" s="93">
        <f>COUNTA(_xlfn.UNIQUE(D6:D159))</f>
        <v>37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7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7" s="92" customFormat="1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1</v>
      </c>
    </row>
    <row r="5" spans="1:17" s="92" customFormat="1" ht="13.8" x14ac:dyDescent="0.25">
      <c r="A5" s="871"/>
      <c r="B5" s="905"/>
      <c r="C5" s="906"/>
      <c r="D5" s="880"/>
      <c r="E5" s="907" t="s">
        <v>38</v>
      </c>
      <c r="F5" s="908"/>
      <c r="G5" s="916"/>
      <c r="H5" s="918"/>
      <c r="I5" s="918"/>
      <c r="J5" s="918"/>
      <c r="K5" s="910"/>
      <c r="L5" s="896"/>
      <c r="M5" s="899"/>
      <c r="N5" s="96">
        <f>IF(N4=1,0,IF(N4=2,1,IF(N4=3,2,0)))</f>
        <v>0</v>
      </c>
    </row>
    <row r="6" spans="1:17" s="92" customFormat="1" ht="14.4" x14ac:dyDescent="0.25">
      <c r="A6" s="270" t="str">
        <f t="shared" ref="A6:A53" si="0"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274">
        <v>60</v>
      </c>
      <c r="H6" s="271"/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f>SUM(M6+$N$5)</f>
        <v>7</v>
      </c>
    </row>
    <row r="7" spans="1:17" s="92" customFormat="1" ht="14.4" x14ac:dyDescent="0.25">
      <c r="A7" s="99" t="str">
        <f t="shared" si="0"/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558" t="s">
        <v>118</v>
      </c>
      <c r="G7" s="287"/>
      <c r="H7" s="282">
        <v>45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f>SUM(M7+$L$5)</f>
        <v>5</v>
      </c>
    </row>
    <row r="8" spans="1:17" ht="14.4" x14ac:dyDescent="0.3">
      <c r="A8" s="270" t="str">
        <f t="shared" si="0"/>
        <v>PrepMia BradshawAscot Magnum Silk</v>
      </c>
      <c r="B8" s="198" t="s">
        <v>29</v>
      </c>
      <c r="C8" s="203" t="s">
        <v>372</v>
      </c>
      <c r="D8" s="203" t="s">
        <v>373</v>
      </c>
      <c r="E8" s="151"/>
      <c r="F8" s="151"/>
      <c r="G8" s="736">
        <v>0.74333000000000005</v>
      </c>
      <c r="H8" s="737"/>
      <c r="I8" s="736"/>
      <c r="J8" s="733"/>
      <c r="K8" s="151"/>
      <c r="L8" s="733">
        <v>1</v>
      </c>
      <c r="M8" s="291">
        <f t="shared" ref="M8:M53" si="1">IF(L8=1,7,IF(L8=2,6,IF(L8=3,5,IF(L8=4,4,IF(L8=5,3,IF(L8=6,2,IF(L8&gt;=6,1,0)))))))</f>
        <v>7</v>
      </c>
      <c r="N8" s="292">
        <f t="shared" ref="N8:N53" si="2">SUM(M8+$L$5)</f>
        <v>7</v>
      </c>
      <c r="O8" s="148"/>
      <c r="P8" s="148"/>
      <c r="Q8" s="148"/>
    </row>
    <row r="9" spans="1:17" ht="14.4" x14ac:dyDescent="0.3">
      <c r="A9" s="99" t="str">
        <f t="shared" si="0"/>
        <v>PrepAmelia DilazzaroDixie</v>
      </c>
      <c r="B9" s="198" t="s">
        <v>29</v>
      </c>
      <c r="C9" s="203" t="s">
        <v>678</v>
      </c>
      <c r="D9" s="203" t="s">
        <v>702</v>
      </c>
      <c r="E9" s="151"/>
      <c r="F9" s="151"/>
      <c r="G9" s="736">
        <v>0.63332999999999995</v>
      </c>
      <c r="H9" s="737"/>
      <c r="I9" s="736"/>
      <c r="J9" s="734"/>
      <c r="K9" s="151"/>
      <c r="L9" s="734">
        <v>2</v>
      </c>
      <c r="M9" s="291">
        <f t="shared" si="1"/>
        <v>6</v>
      </c>
      <c r="N9" s="292">
        <f t="shared" si="2"/>
        <v>6</v>
      </c>
      <c r="O9" s="148"/>
      <c r="P9" s="148"/>
      <c r="Q9" s="148"/>
    </row>
    <row r="10" spans="1:17" ht="14.4" x14ac:dyDescent="0.3">
      <c r="A10" s="270" t="str">
        <f t="shared" si="0"/>
        <v>PrepElaria AtheisWildwood Beyond Paradise</v>
      </c>
      <c r="B10" s="198" t="s">
        <v>29</v>
      </c>
      <c r="C10" s="203" t="s">
        <v>679</v>
      </c>
      <c r="D10" s="203" t="s">
        <v>703</v>
      </c>
      <c r="E10" s="151"/>
      <c r="F10" s="151"/>
      <c r="G10" s="736">
        <v>0.61</v>
      </c>
      <c r="H10" s="737"/>
      <c r="I10" s="736"/>
      <c r="J10" s="734"/>
      <c r="K10" s="151"/>
      <c r="L10" s="734">
        <v>3</v>
      </c>
      <c r="M10" s="291">
        <f t="shared" si="1"/>
        <v>5</v>
      </c>
      <c r="N10" s="292">
        <f t="shared" si="2"/>
        <v>5</v>
      </c>
      <c r="O10" s="148"/>
      <c r="P10" s="148"/>
      <c r="Q10" s="148"/>
    </row>
    <row r="11" spans="1:17" ht="14.4" x14ac:dyDescent="0.3">
      <c r="A11" s="99" t="str">
        <f t="shared" si="0"/>
        <v>PrepGrace CoxAmeko</v>
      </c>
      <c r="B11" s="198" t="s">
        <v>29</v>
      </c>
      <c r="C11" s="203" t="s">
        <v>680</v>
      </c>
      <c r="D11" s="203" t="s">
        <v>704</v>
      </c>
      <c r="E11" s="151"/>
      <c r="F11" s="151"/>
      <c r="G11" s="736">
        <v>0.60333000000000003</v>
      </c>
      <c r="H11" s="737"/>
      <c r="I11" s="153"/>
      <c r="J11" s="734"/>
      <c r="K11" s="151"/>
      <c r="L11" s="734">
        <v>4</v>
      </c>
      <c r="M11" s="291">
        <f t="shared" si="1"/>
        <v>4</v>
      </c>
      <c r="N11" s="292">
        <f t="shared" si="2"/>
        <v>4</v>
      </c>
      <c r="O11" s="148"/>
      <c r="P11" s="148"/>
      <c r="Q11" s="148"/>
    </row>
    <row r="12" spans="1:17" ht="14.4" x14ac:dyDescent="0.3">
      <c r="A12" s="270" t="str">
        <f t="shared" si="0"/>
        <v>PrepJenna PerkinsKings Town Danika</v>
      </c>
      <c r="B12" s="314" t="s">
        <v>29</v>
      </c>
      <c r="C12" s="203" t="s">
        <v>681</v>
      </c>
      <c r="D12" s="203" t="s">
        <v>705</v>
      </c>
      <c r="E12" s="151"/>
      <c r="F12" s="151"/>
      <c r="G12" s="736">
        <v>0.59</v>
      </c>
      <c r="H12" s="736"/>
      <c r="I12" s="737"/>
      <c r="J12" s="733"/>
      <c r="K12" s="199"/>
      <c r="L12" s="733">
        <v>5</v>
      </c>
      <c r="M12" s="291">
        <f t="shared" si="1"/>
        <v>3</v>
      </c>
      <c r="N12" s="292">
        <f t="shared" si="2"/>
        <v>3</v>
      </c>
      <c r="O12" s="148"/>
      <c r="P12" s="148"/>
      <c r="Q12" s="148"/>
    </row>
    <row r="13" spans="1:17" ht="14.4" x14ac:dyDescent="0.3">
      <c r="A13" s="99" t="str">
        <f t="shared" si="0"/>
        <v>PrepCaedy AtwellGlamorvid Love Song</v>
      </c>
      <c r="B13" s="314" t="s">
        <v>29</v>
      </c>
      <c r="C13" s="203" t="s">
        <v>682</v>
      </c>
      <c r="D13" s="203" t="s">
        <v>706</v>
      </c>
      <c r="E13" s="151"/>
      <c r="F13" s="151"/>
      <c r="G13" s="736">
        <v>0.58667000000000002</v>
      </c>
      <c r="H13" s="736"/>
      <c r="I13" s="737"/>
      <c r="J13" s="733"/>
      <c r="K13" s="199"/>
      <c r="L13" s="733">
        <v>6</v>
      </c>
      <c r="M13" s="291">
        <f t="shared" si="1"/>
        <v>2</v>
      </c>
      <c r="N13" s="292">
        <f t="shared" si="2"/>
        <v>2</v>
      </c>
      <c r="O13" s="148"/>
      <c r="P13" s="148"/>
      <c r="Q13" s="148"/>
    </row>
    <row r="14" spans="1:17" ht="14.4" x14ac:dyDescent="0.3">
      <c r="A14" s="270" t="str">
        <f t="shared" si="0"/>
        <v>PrepAyla CraigFelix</v>
      </c>
      <c r="B14" s="314" t="s">
        <v>29</v>
      </c>
      <c r="C14" s="203" t="s">
        <v>683</v>
      </c>
      <c r="D14" s="203" t="s">
        <v>387</v>
      </c>
      <c r="E14" s="151"/>
      <c r="F14" s="151"/>
      <c r="G14" s="736">
        <v>0.58333000000000002</v>
      </c>
      <c r="H14" s="736"/>
      <c r="I14" s="737"/>
      <c r="J14" s="733"/>
      <c r="K14" s="151"/>
      <c r="L14" s="733">
        <v>7</v>
      </c>
      <c r="M14" s="291">
        <f t="shared" si="1"/>
        <v>1</v>
      </c>
      <c r="N14" s="292">
        <f t="shared" si="2"/>
        <v>1</v>
      </c>
      <c r="O14" s="148"/>
      <c r="P14" s="148"/>
      <c r="Q14" s="148"/>
    </row>
    <row r="15" spans="1:17" ht="14.4" x14ac:dyDescent="0.3">
      <c r="A15" s="99" t="str">
        <f t="shared" si="0"/>
        <v>PrepAyla CraigMisty</v>
      </c>
      <c r="B15" s="314" t="s">
        <v>29</v>
      </c>
      <c r="C15" s="203" t="s">
        <v>683</v>
      </c>
      <c r="D15" s="203" t="s">
        <v>707</v>
      </c>
      <c r="E15" s="151"/>
      <c r="F15" s="151"/>
      <c r="G15" s="736">
        <v>0.56333</v>
      </c>
      <c r="H15" s="736"/>
      <c r="I15" s="737"/>
      <c r="J15" s="733"/>
      <c r="K15" s="151"/>
      <c r="L15" s="733">
        <v>8</v>
      </c>
      <c r="M15" s="291">
        <f t="shared" si="1"/>
        <v>1</v>
      </c>
      <c r="N15" s="292">
        <f t="shared" si="2"/>
        <v>1</v>
      </c>
      <c r="O15" s="148"/>
      <c r="P15" s="148"/>
      <c r="Q15" s="148"/>
    </row>
    <row r="16" spans="1:17" ht="14.4" x14ac:dyDescent="0.3">
      <c r="A16" s="270" t="str">
        <f t="shared" si="0"/>
        <v>PrepMakayla RyanRowan Catkin</v>
      </c>
      <c r="B16" s="314" t="s">
        <v>29</v>
      </c>
      <c r="C16" s="203" t="s">
        <v>684</v>
      </c>
      <c r="D16" s="203" t="s">
        <v>708</v>
      </c>
      <c r="E16" s="151"/>
      <c r="F16" s="151"/>
      <c r="G16" s="736">
        <v>0.64</v>
      </c>
      <c r="H16" s="736"/>
      <c r="I16" s="737"/>
      <c r="J16" s="734"/>
      <c r="K16" s="151"/>
      <c r="L16" s="734">
        <v>1</v>
      </c>
      <c r="M16" s="291">
        <f t="shared" si="1"/>
        <v>7</v>
      </c>
      <c r="N16" s="292">
        <f t="shared" si="2"/>
        <v>7</v>
      </c>
      <c r="O16" s="148"/>
      <c r="P16" s="148"/>
      <c r="Q16" s="148"/>
    </row>
    <row r="17" spans="1:17" ht="14.4" x14ac:dyDescent="0.3">
      <c r="A17" s="99" t="str">
        <f t="shared" si="0"/>
        <v>PrepChloe MaughanDemi</v>
      </c>
      <c r="B17" s="314" t="s">
        <v>29</v>
      </c>
      <c r="C17" s="203" t="s">
        <v>330</v>
      </c>
      <c r="D17" s="203" t="s">
        <v>331</v>
      </c>
      <c r="E17" s="151"/>
      <c r="F17" s="151"/>
      <c r="G17" s="736">
        <v>0.63</v>
      </c>
      <c r="H17" s="736"/>
      <c r="I17" s="737"/>
      <c r="J17" s="734"/>
      <c r="K17" s="151"/>
      <c r="L17" s="734">
        <v>2</v>
      </c>
      <c r="M17" s="291">
        <f t="shared" si="1"/>
        <v>6</v>
      </c>
      <c r="N17" s="292">
        <f t="shared" si="2"/>
        <v>6</v>
      </c>
      <c r="O17" s="148"/>
      <c r="P17" s="148"/>
      <c r="Q17" s="148"/>
    </row>
    <row r="18" spans="1:17" ht="14.4" x14ac:dyDescent="0.3">
      <c r="A18" s="270" t="str">
        <f t="shared" si="0"/>
        <v>PrepAmelia GordonKarma Park Royal Scoundrel</v>
      </c>
      <c r="B18" s="314" t="s">
        <v>29</v>
      </c>
      <c r="C18" s="203" t="s">
        <v>685</v>
      </c>
      <c r="D18" s="203" t="s">
        <v>709</v>
      </c>
      <c r="E18" s="151"/>
      <c r="F18" s="151"/>
      <c r="G18" s="736">
        <v>0.62333000000000005</v>
      </c>
      <c r="H18" s="736"/>
      <c r="I18" s="736"/>
      <c r="J18" s="735"/>
      <c r="K18" s="199"/>
      <c r="L18" s="735">
        <v>3</v>
      </c>
      <c r="M18" s="291">
        <f t="shared" si="1"/>
        <v>5</v>
      </c>
      <c r="N18" s="292">
        <f t="shared" si="2"/>
        <v>5</v>
      </c>
      <c r="Q18" s="148"/>
    </row>
    <row r="19" spans="1:17" ht="14.4" x14ac:dyDescent="0.3">
      <c r="A19" s="99" t="str">
        <f t="shared" si="0"/>
        <v>PrepMya DoveGph Vitality</v>
      </c>
      <c r="B19" s="314" t="s">
        <v>29</v>
      </c>
      <c r="C19" s="203" t="s">
        <v>686</v>
      </c>
      <c r="D19" s="203" t="s">
        <v>710</v>
      </c>
      <c r="E19" s="151"/>
      <c r="F19" s="151"/>
      <c r="G19" s="736">
        <v>0.62333000000000005</v>
      </c>
      <c r="H19" s="736"/>
      <c r="I19" s="736"/>
      <c r="J19" s="735"/>
      <c r="K19" s="151"/>
      <c r="L19" s="735">
        <v>4</v>
      </c>
      <c r="M19" s="291">
        <f t="shared" si="1"/>
        <v>4</v>
      </c>
      <c r="N19" s="292">
        <f t="shared" si="2"/>
        <v>4</v>
      </c>
      <c r="Q19" s="148"/>
    </row>
    <row r="20" spans="1:17" ht="14.4" x14ac:dyDescent="0.3">
      <c r="A20" s="270" t="str">
        <f t="shared" si="0"/>
        <v>PrepLily FitzgeraldMel</v>
      </c>
      <c r="B20" s="314" t="s">
        <v>29</v>
      </c>
      <c r="C20" s="151" t="s">
        <v>687</v>
      </c>
      <c r="D20" s="203" t="s">
        <v>711</v>
      </c>
      <c r="E20" s="151"/>
      <c r="F20" s="151"/>
      <c r="G20" s="153">
        <v>0.60333000000000003</v>
      </c>
      <c r="H20" s="153"/>
      <c r="I20" s="153"/>
      <c r="J20" s="734"/>
      <c r="K20" s="151"/>
      <c r="L20" s="734">
        <v>5</v>
      </c>
      <c r="M20" s="291">
        <f t="shared" si="1"/>
        <v>3</v>
      </c>
      <c r="N20" s="292">
        <f t="shared" si="2"/>
        <v>3</v>
      </c>
    </row>
    <row r="21" spans="1:17" ht="14.4" x14ac:dyDescent="0.3">
      <c r="A21" s="99" t="str">
        <f t="shared" si="0"/>
        <v>PrelimMia BradshawAscot Magnum Silk</v>
      </c>
      <c r="B21" s="314" t="s">
        <v>24</v>
      </c>
      <c r="C21" s="151" t="s">
        <v>372</v>
      </c>
      <c r="D21" s="203" t="s">
        <v>373</v>
      </c>
      <c r="E21" s="151"/>
      <c r="F21" s="151"/>
      <c r="G21" s="153"/>
      <c r="H21" s="153">
        <v>0.73</v>
      </c>
      <c r="I21" s="153"/>
      <c r="J21" s="734"/>
      <c r="K21" s="151"/>
      <c r="L21" s="734">
        <v>1</v>
      </c>
      <c r="M21" s="291">
        <f t="shared" si="1"/>
        <v>7</v>
      </c>
      <c r="N21" s="292">
        <f t="shared" si="2"/>
        <v>7</v>
      </c>
    </row>
    <row r="22" spans="1:17" ht="14.4" x14ac:dyDescent="0.3">
      <c r="A22" s="270" t="str">
        <f t="shared" si="0"/>
        <v>PrelimEliza HickmanMyfanwy Goldilocks</v>
      </c>
      <c r="B22" s="314" t="s">
        <v>24</v>
      </c>
      <c r="C22" s="151" t="s">
        <v>688</v>
      </c>
      <c r="D22" s="203" t="s">
        <v>712</v>
      </c>
      <c r="E22" s="151"/>
      <c r="F22" s="151"/>
      <c r="G22" s="153"/>
      <c r="H22" s="153">
        <v>0.64600000000000002</v>
      </c>
      <c r="I22" s="153"/>
      <c r="J22" s="734"/>
      <c r="K22" s="151"/>
      <c r="L22" s="734">
        <v>2</v>
      </c>
      <c r="M22" s="291">
        <f t="shared" si="1"/>
        <v>6</v>
      </c>
      <c r="N22" s="292">
        <f t="shared" si="2"/>
        <v>6</v>
      </c>
    </row>
    <row r="23" spans="1:17" ht="14.4" x14ac:dyDescent="0.3">
      <c r="A23" s="99" t="str">
        <f t="shared" si="0"/>
        <v>PrelimElaria AtheisWildwood Beyond Paradise</v>
      </c>
      <c r="B23" s="314" t="s">
        <v>24</v>
      </c>
      <c r="C23" s="151" t="s">
        <v>679</v>
      </c>
      <c r="D23" s="203" t="s">
        <v>703</v>
      </c>
      <c r="E23" s="151"/>
      <c r="F23" s="151"/>
      <c r="G23" s="153"/>
      <c r="H23" s="153">
        <v>0.59199999999999997</v>
      </c>
      <c r="I23" s="153"/>
      <c r="J23" s="734"/>
      <c r="K23" s="151"/>
      <c r="L23" s="734">
        <v>3</v>
      </c>
      <c r="M23" s="291">
        <f t="shared" si="1"/>
        <v>5</v>
      </c>
      <c r="N23" s="292">
        <f t="shared" si="2"/>
        <v>5</v>
      </c>
    </row>
    <row r="24" spans="1:17" ht="14.4" x14ac:dyDescent="0.3">
      <c r="A24" s="270" t="str">
        <f t="shared" si="0"/>
        <v>PrelimMia McdonaldThorne Park Hightime</v>
      </c>
      <c r="B24" s="314" t="s">
        <v>24</v>
      </c>
      <c r="C24" s="151" t="s">
        <v>689</v>
      </c>
      <c r="D24" s="203" t="s">
        <v>713</v>
      </c>
      <c r="E24" s="151"/>
      <c r="F24" s="151"/>
      <c r="G24" s="153"/>
      <c r="H24" s="153">
        <v>0.57799999999999996</v>
      </c>
      <c r="I24" s="153"/>
      <c r="J24" s="734"/>
      <c r="K24" s="151"/>
      <c r="L24" s="734">
        <v>4</v>
      </c>
      <c r="M24" s="291">
        <f t="shared" si="1"/>
        <v>4</v>
      </c>
      <c r="N24" s="292">
        <f t="shared" si="2"/>
        <v>4</v>
      </c>
    </row>
    <row r="25" spans="1:17" ht="14.4" x14ac:dyDescent="0.3">
      <c r="A25" s="99" t="str">
        <f t="shared" si="0"/>
        <v>PrelimJenna PerkinsDuke</v>
      </c>
      <c r="B25" s="151" t="s">
        <v>24</v>
      </c>
      <c r="C25" s="151" t="s">
        <v>681</v>
      </c>
      <c r="D25" s="203" t="s">
        <v>440</v>
      </c>
      <c r="E25" s="151"/>
      <c r="F25" s="151"/>
      <c r="G25" s="153"/>
      <c r="H25" s="153">
        <v>0.55400000000000005</v>
      </c>
      <c r="I25" s="153"/>
      <c r="J25" s="734"/>
      <c r="K25" s="151"/>
      <c r="L25" s="734">
        <v>5</v>
      </c>
      <c r="M25" s="291">
        <f t="shared" si="1"/>
        <v>3</v>
      </c>
      <c r="N25" s="292">
        <f t="shared" si="2"/>
        <v>3</v>
      </c>
    </row>
    <row r="26" spans="1:17" ht="14.4" x14ac:dyDescent="0.3">
      <c r="A26" s="270" t="str">
        <f t="shared" si="0"/>
        <v>PrelimElla AtwellKarma Park Tops Delight</v>
      </c>
      <c r="B26" s="151" t="s">
        <v>24</v>
      </c>
      <c r="C26" s="151" t="s">
        <v>567</v>
      </c>
      <c r="D26" s="203" t="s">
        <v>578</v>
      </c>
      <c r="E26" s="151"/>
      <c r="F26" s="151"/>
      <c r="G26" s="153"/>
      <c r="H26" s="153">
        <v>0.68799999999999994</v>
      </c>
      <c r="I26" s="153"/>
      <c r="J26" s="734"/>
      <c r="K26" s="151"/>
      <c r="L26" s="734">
        <v>1</v>
      </c>
      <c r="M26" s="291">
        <f t="shared" si="1"/>
        <v>7</v>
      </c>
      <c r="N26" s="292">
        <f t="shared" si="2"/>
        <v>7</v>
      </c>
    </row>
    <row r="27" spans="1:17" ht="14.4" x14ac:dyDescent="0.3">
      <c r="A27" s="99" t="str">
        <f t="shared" si="0"/>
        <v>PrelimRuby McdonaldTurpins Tigeress</v>
      </c>
      <c r="B27" s="151" t="s">
        <v>24</v>
      </c>
      <c r="C27" s="151" t="s">
        <v>690</v>
      </c>
      <c r="D27" s="203" t="s">
        <v>714</v>
      </c>
      <c r="E27" s="151"/>
      <c r="F27" s="151"/>
      <c r="G27" s="153"/>
      <c r="H27" s="153">
        <v>0.65200000000000002</v>
      </c>
      <c r="I27" s="153"/>
      <c r="J27" s="734"/>
      <c r="K27" s="151"/>
      <c r="L27" s="734">
        <v>2</v>
      </c>
      <c r="M27" s="291">
        <f t="shared" si="1"/>
        <v>6</v>
      </c>
      <c r="N27" s="292">
        <f t="shared" si="2"/>
        <v>6</v>
      </c>
    </row>
    <row r="28" spans="1:17" ht="14.4" x14ac:dyDescent="0.3">
      <c r="A28" s="270" t="str">
        <f t="shared" si="0"/>
        <v>PrelimHayley WassinkWedgewood Delight</v>
      </c>
      <c r="B28" s="151" t="s">
        <v>24</v>
      </c>
      <c r="C28" s="151" t="s">
        <v>447</v>
      </c>
      <c r="D28" s="203" t="s">
        <v>448</v>
      </c>
      <c r="E28" s="151"/>
      <c r="F28" s="151"/>
      <c r="G28" s="153"/>
      <c r="H28" s="153">
        <v>0.64800000000000002</v>
      </c>
      <c r="I28" s="153"/>
      <c r="J28" s="734"/>
      <c r="K28" s="151"/>
      <c r="L28" s="734">
        <v>3</v>
      </c>
      <c r="M28" s="291">
        <f t="shared" si="1"/>
        <v>5</v>
      </c>
      <c r="N28" s="292">
        <f t="shared" si="2"/>
        <v>5</v>
      </c>
    </row>
    <row r="29" spans="1:17" ht="14.4" x14ac:dyDescent="0.3">
      <c r="A29" s="99" t="str">
        <f t="shared" si="0"/>
        <v>PrelimZara OfficerBonnie</v>
      </c>
      <c r="B29" s="151" t="s">
        <v>24</v>
      </c>
      <c r="C29" s="151" t="s">
        <v>691</v>
      </c>
      <c r="D29" s="203" t="s">
        <v>715</v>
      </c>
      <c r="E29" s="151"/>
      <c r="F29" s="151"/>
      <c r="G29" s="153"/>
      <c r="H29" s="153">
        <v>0.64200000000000002</v>
      </c>
      <c r="I29" s="153"/>
      <c r="J29" s="734"/>
      <c r="K29" s="151"/>
      <c r="L29" s="734">
        <v>4</v>
      </c>
      <c r="M29" s="291">
        <f t="shared" si="1"/>
        <v>4</v>
      </c>
      <c r="N29" s="292">
        <f t="shared" si="2"/>
        <v>4</v>
      </c>
    </row>
    <row r="30" spans="1:17" ht="14.4" x14ac:dyDescent="0.3">
      <c r="A30" s="270" t="str">
        <f t="shared" si="0"/>
        <v>PrelimPaige ColesOwendale William Of Oz</v>
      </c>
      <c r="B30" s="151" t="s">
        <v>24</v>
      </c>
      <c r="C30" s="151" t="s">
        <v>692</v>
      </c>
      <c r="D30" s="203" t="s">
        <v>716</v>
      </c>
      <c r="E30" s="151"/>
      <c r="F30" s="151"/>
      <c r="G30" s="153"/>
      <c r="H30" s="153">
        <v>0.63200000000000001</v>
      </c>
      <c r="I30" s="153"/>
      <c r="J30" s="734"/>
      <c r="K30" s="151"/>
      <c r="L30" s="734">
        <v>5</v>
      </c>
      <c r="M30" s="291">
        <f t="shared" si="1"/>
        <v>3</v>
      </c>
      <c r="N30" s="292">
        <f t="shared" si="2"/>
        <v>3</v>
      </c>
    </row>
    <row r="31" spans="1:17" ht="14.4" x14ac:dyDescent="0.3">
      <c r="A31" s="99" t="str">
        <f t="shared" si="0"/>
        <v>PrelimSkye BoschettiWendemar Braxton</v>
      </c>
      <c r="B31" s="151" t="s">
        <v>24</v>
      </c>
      <c r="C31" s="151" t="s">
        <v>693</v>
      </c>
      <c r="D31" s="203" t="s">
        <v>717</v>
      </c>
      <c r="E31" s="151"/>
      <c r="F31" s="151"/>
      <c r="G31" s="153"/>
      <c r="H31" s="153">
        <v>0.63200000000000001</v>
      </c>
      <c r="I31" s="153"/>
      <c r="J31" s="734"/>
      <c r="K31" s="151"/>
      <c r="L31" s="734">
        <v>6</v>
      </c>
      <c r="M31" s="291">
        <f t="shared" si="1"/>
        <v>2</v>
      </c>
      <c r="N31" s="292">
        <f t="shared" si="2"/>
        <v>2</v>
      </c>
    </row>
    <row r="32" spans="1:17" ht="14.4" x14ac:dyDescent="0.3">
      <c r="A32" s="270" t="str">
        <f t="shared" si="0"/>
        <v>PrelimAmelia GordonKarma Park Royal Scoundrel</v>
      </c>
      <c r="B32" s="151" t="s">
        <v>24</v>
      </c>
      <c r="C32" s="151" t="s">
        <v>685</v>
      </c>
      <c r="D32" s="203" t="s">
        <v>709</v>
      </c>
      <c r="E32" s="151"/>
      <c r="F32" s="151"/>
      <c r="G32" s="153"/>
      <c r="H32" s="153">
        <v>0.62</v>
      </c>
      <c r="I32" s="153"/>
      <c r="J32" s="734"/>
      <c r="K32" s="151"/>
      <c r="L32" s="734">
        <v>7</v>
      </c>
      <c r="M32" s="291">
        <f t="shared" si="1"/>
        <v>1</v>
      </c>
      <c r="N32" s="292">
        <f t="shared" si="2"/>
        <v>1</v>
      </c>
    </row>
    <row r="33" spans="1:14" ht="14.4" x14ac:dyDescent="0.3">
      <c r="A33" s="99" t="str">
        <f t="shared" si="0"/>
        <v>PrelimZoe DayEkolee Crystal Fire</v>
      </c>
      <c r="B33" s="151" t="s">
        <v>24</v>
      </c>
      <c r="C33" s="151" t="s">
        <v>350</v>
      </c>
      <c r="D33" s="203" t="s">
        <v>351</v>
      </c>
      <c r="E33" s="151"/>
      <c r="F33" s="151"/>
      <c r="G33" s="153"/>
      <c r="H33" s="153">
        <v>0.61799999999999999</v>
      </c>
      <c r="I33" s="153"/>
      <c r="J33" s="734"/>
      <c r="K33" s="151"/>
      <c r="L33" s="734">
        <v>8</v>
      </c>
      <c r="M33" s="291">
        <f t="shared" si="1"/>
        <v>1</v>
      </c>
      <c r="N33" s="292">
        <f t="shared" si="2"/>
        <v>1</v>
      </c>
    </row>
    <row r="34" spans="1:14" ht="14.4" x14ac:dyDescent="0.25">
      <c r="A34" s="270" t="str">
        <f t="shared" si="0"/>
        <v>PrelimMakayla RyanRowan Catkin</v>
      </c>
      <c r="B34" s="151" t="s">
        <v>24</v>
      </c>
      <c r="C34" s="151" t="s">
        <v>684</v>
      </c>
      <c r="D34" s="151" t="s">
        <v>708</v>
      </c>
      <c r="E34" s="151"/>
      <c r="F34" s="151"/>
      <c r="G34" s="153"/>
      <c r="H34" s="153">
        <v>0.60399999999999998</v>
      </c>
      <c r="I34" s="153"/>
      <c r="J34" s="734"/>
      <c r="K34" s="151"/>
      <c r="L34" s="734">
        <v>9</v>
      </c>
      <c r="M34" s="291">
        <f t="shared" si="1"/>
        <v>1</v>
      </c>
      <c r="N34" s="292">
        <f t="shared" si="2"/>
        <v>1</v>
      </c>
    </row>
    <row r="35" spans="1:14" ht="14.4" x14ac:dyDescent="0.25">
      <c r="A35" s="99" t="str">
        <f t="shared" si="0"/>
        <v>PrelimAmelia AddisonOutback Reno</v>
      </c>
      <c r="B35" s="151" t="s">
        <v>24</v>
      </c>
      <c r="C35" s="151" t="s">
        <v>694</v>
      </c>
      <c r="D35" s="151" t="s">
        <v>718</v>
      </c>
      <c r="E35" s="151"/>
      <c r="F35" s="151"/>
      <c r="G35" s="153"/>
      <c r="H35" s="153">
        <v>0.65800000000000003</v>
      </c>
      <c r="I35" s="153"/>
      <c r="J35" s="734"/>
      <c r="K35" s="151"/>
      <c r="L35" s="734">
        <v>1</v>
      </c>
      <c r="M35" s="291">
        <f t="shared" si="1"/>
        <v>7</v>
      </c>
      <c r="N35" s="292">
        <f t="shared" si="2"/>
        <v>7</v>
      </c>
    </row>
    <row r="36" spans="1:14" ht="14.4" x14ac:dyDescent="0.25">
      <c r="A36" s="270" t="str">
        <f t="shared" si="0"/>
        <v>PrelimMichelle HarrisFiredance Firstclass</v>
      </c>
      <c r="B36" s="151" t="s">
        <v>24</v>
      </c>
      <c r="C36" s="151" t="s">
        <v>695</v>
      </c>
      <c r="D36" s="151" t="s">
        <v>719</v>
      </c>
      <c r="E36" s="151"/>
      <c r="F36" s="151"/>
      <c r="G36" s="153"/>
      <c r="H36" s="153">
        <v>0.628</v>
      </c>
      <c r="I36" s="153"/>
      <c r="J36" s="734"/>
      <c r="K36" s="151"/>
      <c r="L36" s="734">
        <v>2</v>
      </c>
      <c r="M36" s="291">
        <f t="shared" si="1"/>
        <v>6</v>
      </c>
      <c r="N36" s="292">
        <f t="shared" si="2"/>
        <v>6</v>
      </c>
    </row>
    <row r="37" spans="1:14" ht="14.4" x14ac:dyDescent="0.25">
      <c r="A37" s="99" t="str">
        <f t="shared" si="0"/>
        <v>PrelimEmmi KnealeDescarado Montana 2</v>
      </c>
      <c r="B37" s="151" t="s">
        <v>24</v>
      </c>
      <c r="C37" s="151" t="s">
        <v>266</v>
      </c>
      <c r="D37" s="151" t="s">
        <v>720</v>
      </c>
      <c r="E37" s="151"/>
      <c r="F37" s="151"/>
      <c r="G37" s="153"/>
      <c r="H37" s="153">
        <v>0.57269999999999999</v>
      </c>
      <c r="I37" s="153"/>
      <c r="J37" s="734"/>
      <c r="K37" s="151"/>
      <c r="L37" s="734">
        <v>3</v>
      </c>
      <c r="M37" s="291">
        <f t="shared" si="1"/>
        <v>5</v>
      </c>
      <c r="N37" s="292">
        <f t="shared" si="2"/>
        <v>5</v>
      </c>
    </row>
    <row r="38" spans="1:14" ht="14.4" x14ac:dyDescent="0.25">
      <c r="A38" s="270" t="str">
        <f t="shared" si="0"/>
        <v>PrelimEmily GreyFawley Belletrix</v>
      </c>
      <c r="B38" s="151" t="s">
        <v>24</v>
      </c>
      <c r="C38" s="151" t="s">
        <v>696</v>
      </c>
      <c r="D38" s="151" t="s">
        <v>721</v>
      </c>
      <c r="E38" s="151"/>
      <c r="F38" s="151"/>
      <c r="G38" s="153"/>
      <c r="H38" s="153">
        <v>0.65600000000000003</v>
      </c>
      <c r="I38" s="153"/>
      <c r="J38" s="734"/>
      <c r="K38" s="151"/>
      <c r="L38" s="734">
        <v>1</v>
      </c>
      <c r="M38" s="291">
        <f t="shared" si="1"/>
        <v>7</v>
      </c>
      <c r="N38" s="292">
        <f t="shared" si="2"/>
        <v>7</v>
      </c>
    </row>
    <row r="39" spans="1:14" ht="14.4" x14ac:dyDescent="0.25">
      <c r="A39" s="99" t="str">
        <f t="shared" si="0"/>
        <v>PrelimCaitlin WhitemanPennyroyal Tea</v>
      </c>
      <c r="B39" s="151" t="s">
        <v>24</v>
      </c>
      <c r="C39" s="151" t="s">
        <v>697</v>
      </c>
      <c r="D39" s="151" t="s">
        <v>722</v>
      </c>
      <c r="E39" s="151"/>
      <c r="F39" s="151"/>
      <c r="G39" s="153"/>
      <c r="H39" s="153">
        <v>0.64800000000000002</v>
      </c>
      <c r="I39" s="153"/>
      <c r="J39" s="734"/>
      <c r="K39" s="151"/>
      <c r="L39" s="734">
        <v>2</v>
      </c>
      <c r="M39" s="291">
        <f t="shared" si="1"/>
        <v>6</v>
      </c>
      <c r="N39" s="292">
        <f t="shared" si="2"/>
        <v>6</v>
      </c>
    </row>
    <row r="40" spans="1:14" ht="14.4" x14ac:dyDescent="0.25">
      <c r="A40" s="270" t="str">
        <f t="shared" si="0"/>
        <v>PrelimChloe MaughanDemi</v>
      </c>
      <c r="B40" s="151" t="s">
        <v>24</v>
      </c>
      <c r="C40" s="151" t="s">
        <v>330</v>
      </c>
      <c r="D40" s="151" t="s">
        <v>331</v>
      </c>
      <c r="E40" s="151"/>
      <c r="F40" s="151"/>
      <c r="G40" s="153"/>
      <c r="H40" s="153">
        <v>0.64600000000000002</v>
      </c>
      <c r="I40" s="153"/>
      <c r="J40" s="734"/>
      <c r="K40" s="151"/>
      <c r="L40" s="734">
        <v>3</v>
      </c>
      <c r="M40" s="291">
        <f t="shared" si="1"/>
        <v>5</v>
      </c>
      <c r="N40" s="292">
        <f t="shared" si="2"/>
        <v>5</v>
      </c>
    </row>
    <row r="41" spans="1:14" ht="14.4" x14ac:dyDescent="0.25">
      <c r="A41" s="99" t="str">
        <f t="shared" si="0"/>
        <v>NovElla AtwellKarma Park Tops Delight</v>
      </c>
      <c r="B41" s="151" t="s">
        <v>73</v>
      </c>
      <c r="C41" s="151" t="s">
        <v>567</v>
      </c>
      <c r="D41" s="151" t="s">
        <v>578</v>
      </c>
      <c r="E41" s="151"/>
      <c r="F41" s="151"/>
      <c r="G41" s="153"/>
      <c r="H41" s="153"/>
      <c r="I41" s="153">
        <v>0.63268999999999997</v>
      </c>
      <c r="J41" s="734"/>
      <c r="K41" s="151"/>
      <c r="L41" s="734">
        <v>1</v>
      </c>
      <c r="M41" s="291">
        <f t="shared" si="1"/>
        <v>7</v>
      </c>
      <c r="N41" s="292">
        <f t="shared" si="2"/>
        <v>7</v>
      </c>
    </row>
    <row r="42" spans="1:14" ht="14.4" x14ac:dyDescent="0.25">
      <c r="A42" s="270" t="str">
        <f t="shared" si="0"/>
        <v>NOvIndia CurtinBrayside Blackjack</v>
      </c>
      <c r="B42" s="151" t="s">
        <v>698</v>
      </c>
      <c r="C42" s="151" t="s">
        <v>699</v>
      </c>
      <c r="D42" s="151" t="s">
        <v>468</v>
      </c>
      <c r="E42" s="151"/>
      <c r="F42" s="151"/>
      <c r="G42" s="153"/>
      <c r="H42" s="153"/>
      <c r="I42" s="153">
        <v>0.63268999999999997</v>
      </c>
      <c r="J42" s="734"/>
      <c r="K42" s="151"/>
      <c r="L42" s="734">
        <v>2</v>
      </c>
      <c r="M42" s="291">
        <f t="shared" si="1"/>
        <v>6</v>
      </c>
      <c r="N42" s="292">
        <f t="shared" si="2"/>
        <v>6</v>
      </c>
    </row>
    <row r="43" spans="1:14" ht="14.4" x14ac:dyDescent="0.25">
      <c r="A43" s="99" t="str">
        <f t="shared" si="0"/>
        <v>NovTaylah SmithKyamba William</v>
      </c>
      <c r="B43" s="151" t="s">
        <v>73</v>
      </c>
      <c r="C43" s="151" t="s">
        <v>700</v>
      </c>
      <c r="D43" s="151" t="s">
        <v>723</v>
      </c>
      <c r="E43" s="151"/>
      <c r="F43" s="151"/>
      <c r="G43" s="153"/>
      <c r="H43" s="153"/>
      <c r="I43" s="153">
        <v>0.62114999999999998</v>
      </c>
      <c r="J43" s="734"/>
      <c r="K43" s="151"/>
      <c r="L43" s="734">
        <v>3</v>
      </c>
      <c r="M43" s="291">
        <f t="shared" si="1"/>
        <v>5</v>
      </c>
      <c r="N43" s="292">
        <f t="shared" si="2"/>
        <v>5</v>
      </c>
    </row>
    <row r="44" spans="1:14" ht="14.4" x14ac:dyDescent="0.25">
      <c r="A44" s="270" t="str">
        <f t="shared" si="0"/>
        <v>NovWillow BennettWestwood Royal Romeo</v>
      </c>
      <c r="B44" s="151" t="s">
        <v>73</v>
      </c>
      <c r="C44" s="151" t="s">
        <v>392</v>
      </c>
      <c r="D44" s="151" t="s">
        <v>394</v>
      </c>
      <c r="E44" s="151"/>
      <c r="F44" s="151"/>
      <c r="G44" s="153"/>
      <c r="H44" s="153"/>
      <c r="I44" s="153">
        <v>0.60192000000000001</v>
      </c>
      <c r="J44" s="734"/>
      <c r="K44" s="151"/>
      <c r="L44" s="734">
        <v>4</v>
      </c>
      <c r="M44" s="291">
        <f t="shared" si="1"/>
        <v>4</v>
      </c>
      <c r="N44" s="292">
        <f t="shared" si="2"/>
        <v>4</v>
      </c>
    </row>
    <row r="45" spans="1:14" ht="14.4" x14ac:dyDescent="0.25">
      <c r="A45" s="99" t="str">
        <f t="shared" si="0"/>
        <v>NovMia TollarzoDelta Of Ebony Park</v>
      </c>
      <c r="B45" s="151" t="s">
        <v>73</v>
      </c>
      <c r="C45" s="151" t="s">
        <v>244</v>
      </c>
      <c r="D45" s="151" t="s">
        <v>245</v>
      </c>
      <c r="E45" s="151"/>
      <c r="F45" s="151"/>
      <c r="G45" s="153"/>
      <c r="H45" s="153"/>
      <c r="I45" s="153">
        <v>0.66730999999999996</v>
      </c>
      <c r="J45" s="734"/>
      <c r="K45" s="151"/>
      <c r="L45" s="734">
        <v>1</v>
      </c>
      <c r="M45" s="291">
        <f t="shared" si="1"/>
        <v>7</v>
      </c>
      <c r="N45" s="292">
        <f t="shared" si="2"/>
        <v>7</v>
      </c>
    </row>
    <row r="46" spans="1:14" ht="14.4" x14ac:dyDescent="0.25">
      <c r="A46" s="270" t="str">
        <f t="shared" si="0"/>
        <v>NovEmma TomlinsonMy Toy Heart</v>
      </c>
      <c r="B46" s="151" t="s">
        <v>73</v>
      </c>
      <c r="C46" s="151" t="s">
        <v>701</v>
      </c>
      <c r="D46" s="151" t="s">
        <v>724</v>
      </c>
      <c r="E46" s="151"/>
      <c r="F46" s="151"/>
      <c r="G46" s="153"/>
      <c r="H46" s="153"/>
      <c r="I46" s="153">
        <v>0.66537999999999997</v>
      </c>
      <c r="J46" s="734"/>
      <c r="K46" s="151"/>
      <c r="L46" s="734">
        <v>2</v>
      </c>
      <c r="M46" s="291">
        <f t="shared" si="1"/>
        <v>6</v>
      </c>
      <c r="N46" s="292">
        <f t="shared" si="2"/>
        <v>6</v>
      </c>
    </row>
    <row r="47" spans="1:14" ht="14.4" x14ac:dyDescent="0.25">
      <c r="A47" s="99" t="str">
        <f t="shared" si="0"/>
        <v>NovAlexis WyllieBuffalo Soldier</v>
      </c>
      <c r="B47" s="151" t="s">
        <v>73</v>
      </c>
      <c r="C47" s="151" t="s">
        <v>22</v>
      </c>
      <c r="D47" s="151" t="s">
        <v>141</v>
      </c>
      <c r="E47" s="151"/>
      <c r="F47" s="151"/>
      <c r="G47" s="153"/>
      <c r="H47" s="153"/>
      <c r="I47" s="153">
        <v>0.61153999999999997</v>
      </c>
      <c r="J47" s="734"/>
      <c r="K47" s="151"/>
      <c r="L47" s="734">
        <v>3</v>
      </c>
      <c r="M47" s="291">
        <f t="shared" si="1"/>
        <v>5</v>
      </c>
      <c r="N47" s="292">
        <f t="shared" si="2"/>
        <v>5</v>
      </c>
    </row>
    <row r="48" spans="1:14" ht="14.4" x14ac:dyDescent="0.25">
      <c r="A48" s="270" t="str">
        <f t="shared" si="0"/>
        <v>NovEmily GreyFawley Belletrix</v>
      </c>
      <c r="B48" s="151" t="s">
        <v>73</v>
      </c>
      <c r="C48" s="151" t="s">
        <v>696</v>
      </c>
      <c r="D48" s="151" t="s">
        <v>721</v>
      </c>
      <c r="E48" s="151"/>
      <c r="F48" s="151"/>
      <c r="G48" s="153"/>
      <c r="H48" s="153"/>
      <c r="I48" s="153">
        <v>0.64231000000000005</v>
      </c>
      <c r="J48" s="734"/>
      <c r="K48" s="151"/>
      <c r="L48" s="734">
        <v>1</v>
      </c>
      <c r="M48" s="291">
        <f t="shared" si="1"/>
        <v>7</v>
      </c>
      <c r="N48" s="292">
        <f t="shared" si="2"/>
        <v>7</v>
      </c>
    </row>
    <row r="49" spans="1:14" ht="14.4" x14ac:dyDescent="0.25">
      <c r="A49" s="99" t="str">
        <f t="shared" si="0"/>
        <v>ElemMia TollarzoDelta Of Ebony Park</v>
      </c>
      <c r="B49" s="151" t="s">
        <v>16</v>
      </c>
      <c r="C49" s="151" t="s">
        <v>244</v>
      </c>
      <c r="D49" s="151" t="s">
        <v>245</v>
      </c>
      <c r="E49" s="151"/>
      <c r="F49" s="151"/>
      <c r="G49" s="151"/>
      <c r="H49" s="151"/>
      <c r="I49" s="151"/>
      <c r="J49" s="149">
        <v>0.65142999999999995</v>
      </c>
      <c r="K49" s="151"/>
      <c r="L49" s="734">
        <v>1</v>
      </c>
      <c r="M49" s="291">
        <f t="shared" si="1"/>
        <v>7</v>
      </c>
      <c r="N49" s="292">
        <f t="shared" si="2"/>
        <v>7</v>
      </c>
    </row>
    <row r="50" spans="1:14" ht="14.4" x14ac:dyDescent="0.25">
      <c r="A50" s="270" t="str">
        <f t="shared" si="0"/>
        <v>ElemMia TollarzoDallu Stanley</v>
      </c>
      <c r="B50" s="151" t="s">
        <v>16</v>
      </c>
      <c r="C50" s="151" t="s">
        <v>244</v>
      </c>
      <c r="D50" s="151" t="s">
        <v>242</v>
      </c>
      <c r="E50" s="151"/>
      <c r="F50" s="151"/>
      <c r="G50" s="151"/>
      <c r="H50" s="151"/>
      <c r="I50" s="151"/>
      <c r="J50" s="149">
        <v>0.64142999999999994</v>
      </c>
      <c r="K50" s="151"/>
      <c r="L50" s="734">
        <v>2</v>
      </c>
      <c r="M50" s="291">
        <f t="shared" si="1"/>
        <v>6</v>
      </c>
      <c r="N50" s="292">
        <f t="shared" si="2"/>
        <v>6</v>
      </c>
    </row>
    <row r="51" spans="1:14" ht="14.4" x14ac:dyDescent="0.25">
      <c r="A51" s="99" t="str">
        <f t="shared" si="0"/>
        <v>ElemTaylah SmithKyamba William</v>
      </c>
      <c r="B51" s="151" t="s">
        <v>16</v>
      </c>
      <c r="C51" s="151" t="s">
        <v>700</v>
      </c>
      <c r="D51" s="151" t="s">
        <v>723</v>
      </c>
      <c r="E51" s="151"/>
      <c r="F51" s="151"/>
      <c r="G51" s="151"/>
      <c r="H51" s="151"/>
      <c r="I51" s="151"/>
      <c r="J51" s="149">
        <v>0.58857000000000004</v>
      </c>
      <c r="K51" s="151"/>
      <c r="L51" s="734">
        <v>3</v>
      </c>
      <c r="M51" s="291">
        <f t="shared" si="1"/>
        <v>5</v>
      </c>
      <c r="N51" s="292">
        <f t="shared" si="2"/>
        <v>5</v>
      </c>
    </row>
    <row r="52" spans="1:14" ht="14.4" x14ac:dyDescent="0.25">
      <c r="A52" s="270" t="str">
        <f t="shared" si="0"/>
        <v/>
      </c>
      <c r="B52" s="151"/>
      <c r="C52" s="151" t="s">
        <v>40</v>
      </c>
      <c r="D52" s="151"/>
      <c r="E52" s="151"/>
      <c r="F52" s="151"/>
      <c r="G52" s="151"/>
      <c r="H52" s="151"/>
      <c r="I52" s="151"/>
      <c r="J52" s="734"/>
      <c r="K52" s="151"/>
      <c r="L52" s="151"/>
      <c r="M52" s="291">
        <f t="shared" si="1"/>
        <v>0</v>
      </c>
      <c r="N52" s="292">
        <f t="shared" si="2"/>
        <v>0</v>
      </c>
    </row>
    <row r="53" spans="1:14" ht="14.4" x14ac:dyDescent="0.25">
      <c r="A53" s="99" t="str">
        <f t="shared" si="0"/>
        <v/>
      </c>
      <c r="B53" s="151"/>
      <c r="C53" s="151" t="s">
        <v>40</v>
      </c>
      <c r="D53" s="151"/>
      <c r="E53" s="151"/>
      <c r="F53" s="151"/>
      <c r="G53" s="151"/>
      <c r="H53" s="151"/>
      <c r="I53" s="151"/>
      <c r="J53" s="734"/>
      <c r="K53" s="151"/>
      <c r="L53" s="151"/>
      <c r="M53" s="291">
        <f t="shared" si="1"/>
        <v>0</v>
      </c>
      <c r="N53" s="292">
        <f t="shared" si="2"/>
        <v>0</v>
      </c>
    </row>
    <row r="54" spans="1:14" x14ac:dyDescent="0.25">
      <c r="A54" s="151"/>
      <c r="B54" s="151"/>
      <c r="C54" s="151"/>
      <c r="D54" s="151"/>
      <c r="E54" s="151"/>
      <c r="F54" s="151"/>
      <c r="G54" s="151"/>
      <c r="H54" s="151"/>
      <c r="I54" s="151"/>
      <c r="J54" s="734"/>
      <c r="K54" s="151"/>
      <c r="L54" s="151"/>
      <c r="M54" s="151"/>
      <c r="N54" s="151"/>
    </row>
    <row r="55" spans="1:14" x14ac:dyDescent="0.25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x14ac:dyDescent="0.25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</row>
    <row r="57" spans="1:14" x14ac:dyDescent="0.25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4" x14ac:dyDescent="0.25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</row>
    <row r="59" spans="1:14" x14ac:dyDescent="0.25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25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</row>
    <row r="61" spans="1:14" x14ac:dyDescent="0.25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4" x14ac:dyDescent="0.25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</row>
    <row r="63" spans="1:14" x14ac:dyDescent="0.2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 x14ac:dyDescent="0.25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</row>
    <row r="65" spans="1:14" x14ac:dyDescent="0.2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</row>
    <row r="66" spans="1:14" x14ac:dyDescent="0.2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</row>
    <row r="67" spans="1:14" x14ac:dyDescent="0.25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1:14" x14ac:dyDescent="0.25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</row>
    <row r="69" spans="1:14" x14ac:dyDescent="0.25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 x14ac:dyDescent="0.2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</row>
    <row r="71" spans="1:14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4" x14ac:dyDescent="0.25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 x14ac:dyDescent="0.25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</row>
    <row r="75" spans="1:14" x14ac:dyDescent="0.25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x14ac:dyDescent="0.25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</row>
    <row r="77" spans="1:14" x14ac:dyDescent="0.2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 x14ac:dyDescent="0.25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</row>
    <row r="79" spans="1:14" x14ac:dyDescent="0.25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x14ac:dyDescent="0.25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</row>
    <row r="81" spans="1:14" x14ac:dyDescent="0.25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</row>
    <row r="82" spans="1:14" x14ac:dyDescent="0.25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</row>
    <row r="83" spans="1:14" x14ac:dyDescent="0.2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</row>
    <row r="84" spans="1:14" x14ac:dyDescent="0.25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</row>
    <row r="85" spans="1:14" x14ac:dyDescent="0.25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</row>
    <row r="86" spans="1:14" x14ac:dyDescent="0.25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</row>
    <row r="87" spans="1:14" x14ac:dyDescent="0.25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x14ac:dyDescent="0.25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</row>
    <row r="89" spans="1:14" x14ac:dyDescent="0.25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</row>
    <row r="90" spans="1:14" x14ac:dyDescent="0.25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</row>
    <row r="91" spans="1:14" x14ac:dyDescent="0.25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 x14ac:dyDescent="0.25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4" x14ac:dyDescent="0.25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x14ac:dyDescent="0.25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 x14ac:dyDescent="0.25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x14ac:dyDescent="0.25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</row>
    <row r="97" spans="1:14" x14ac:dyDescent="0.25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 x14ac:dyDescent="0.25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</row>
    <row r="99" spans="1:14" x14ac:dyDescent="0.2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 x14ac:dyDescent="0.25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</row>
    <row r="101" spans="1:14" x14ac:dyDescent="0.25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 x14ac:dyDescent="0.25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</row>
    <row r="103" spans="1:14" x14ac:dyDescent="0.25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x14ac:dyDescent="0.25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</row>
    <row r="105" spans="1:14" x14ac:dyDescent="0.25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</row>
    <row r="106" spans="1:14" x14ac:dyDescent="0.25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</row>
    <row r="107" spans="1:14" x14ac:dyDescent="0.25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x14ac:dyDescent="0.25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</row>
    <row r="109" spans="1:14" x14ac:dyDescent="0.25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 x14ac:dyDescent="0.25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</row>
    <row r="111" spans="1:14" x14ac:dyDescent="0.25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 x14ac:dyDescent="0.25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</row>
    <row r="113" spans="1:14" x14ac:dyDescent="0.25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 x14ac:dyDescent="0.25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</row>
    <row r="115" spans="1:14" x14ac:dyDescent="0.25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x14ac:dyDescent="0.25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</row>
    <row r="117" spans="1:14" x14ac:dyDescent="0.25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 x14ac:dyDescent="0.25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</row>
    <row r="119" spans="1:14" x14ac:dyDescent="0.25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 x14ac:dyDescent="0.25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</row>
    <row r="121" spans="1:14" x14ac:dyDescent="0.25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 x14ac:dyDescent="0.25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</row>
    <row r="123" spans="1:14" x14ac:dyDescent="0.25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x14ac:dyDescent="0.25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</row>
    <row r="125" spans="1:14" x14ac:dyDescent="0.25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</row>
    <row r="126" spans="1:14" x14ac:dyDescent="0.25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</row>
    <row r="127" spans="1:14" x14ac:dyDescent="0.25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</row>
    <row r="128" spans="1:14" x14ac:dyDescent="0.25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</row>
    <row r="129" spans="1:14" x14ac:dyDescent="0.25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</row>
    <row r="130" spans="1:14" x14ac:dyDescent="0.25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</row>
    <row r="131" spans="1:14" x14ac:dyDescent="0.25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4" x14ac:dyDescent="0.25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</row>
    <row r="133" spans="1:14" x14ac:dyDescent="0.25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</row>
    <row r="134" spans="1:14" x14ac:dyDescent="0.25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</row>
    <row r="135" spans="1:14" x14ac:dyDescent="0.25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 x14ac:dyDescent="0.25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</row>
    <row r="137" spans="1:14" x14ac:dyDescent="0.25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 x14ac:dyDescent="0.25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</row>
    <row r="139" spans="1:14" x14ac:dyDescent="0.25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 x14ac:dyDescent="0.25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</row>
    <row r="141" spans="1:14" x14ac:dyDescent="0.25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 x14ac:dyDescent="0.25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</row>
    <row r="143" spans="1:14" x14ac:dyDescent="0.25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 x14ac:dyDescent="0.25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</row>
    <row r="145" spans="1:14" x14ac:dyDescent="0.25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 x14ac:dyDescent="0.25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</row>
    <row r="147" spans="1:14" x14ac:dyDescent="0.25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 x14ac:dyDescent="0.25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</row>
    <row r="149" spans="1:14" x14ac:dyDescent="0.25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 x14ac:dyDescent="0.25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</row>
    <row r="151" spans="1:14" x14ac:dyDescent="0.25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 x14ac:dyDescent="0.25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</row>
    <row r="153" spans="1:14" x14ac:dyDescent="0.25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 x14ac:dyDescent="0.25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</row>
    <row r="155" spans="1:14" x14ac:dyDescent="0.25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 x14ac:dyDescent="0.25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</row>
    <row r="157" spans="1:14" x14ac:dyDescent="0.25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 x14ac:dyDescent="0.25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</row>
    <row r="159" spans="1:14" x14ac:dyDescent="0.25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80" priority="897"/>
  </conditionalFormatting>
  <conditionalFormatting sqref="C6:D7">
    <cfRule type="duplicateValues" dxfId="79" priority="898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1F81-6AEB-4EDA-B301-92BB68EBA1B7}">
  <sheetPr codeName="Sheet20">
    <tabColor rgb="FFFF3399"/>
  </sheetPr>
  <dimension ref="A1:N100"/>
  <sheetViews>
    <sheetView topLeftCell="C2" workbookViewId="0">
      <selection activeCell="M7" sqref="M7:N7"/>
    </sheetView>
  </sheetViews>
  <sheetFormatPr defaultColWidth="9.109375" defaultRowHeight="13.2" x14ac:dyDescent="0.25"/>
  <cols>
    <col min="1" max="1" width="37" style="92" customWidth="1"/>
    <col min="2" max="2" width="9.109375" style="12" bestFit="1"/>
    <col min="3" max="3" width="17.88671875" style="92" bestFit="1" customWidth="1"/>
    <col min="4" max="4" width="27" style="127" bestFit="1" customWidth="1"/>
    <col min="5" max="5" width="12" style="12" bestFit="1" customWidth="1"/>
    <col min="6" max="6" width="16" style="92" bestFit="1" customWidth="1"/>
    <col min="7" max="7" width="7.109375" style="12" bestFit="1" customWidth="1"/>
    <col min="8" max="8" width="8.6640625" style="12" bestFit="1" customWidth="1"/>
    <col min="9" max="9" width="9.5546875" style="12" bestFit="1" customWidth="1"/>
    <col min="10" max="10" width="14.33203125" style="12" bestFit="1" customWidth="1"/>
    <col min="11" max="11" width="14.88671875" style="12" bestFit="1" customWidth="1"/>
    <col min="12" max="12" width="8.33203125" style="12" bestFit="1" customWidth="1"/>
    <col min="13" max="13" width="14.88671875" style="12" bestFit="1" customWidth="1"/>
    <col min="14" max="14" width="33.109375" style="12" bestFit="1" customWidth="1"/>
    <col min="15" max="16384" width="9.109375" style="92"/>
  </cols>
  <sheetData>
    <row r="1" spans="1:14" ht="22.5" customHeight="1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 t="s">
        <v>159</v>
      </c>
      <c r="F1" s="889"/>
      <c r="G1" s="889"/>
      <c r="H1" s="889"/>
      <c r="I1" s="889"/>
      <c r="J1" s="889"/>
      <c r="K1" s="91" t="s">
        <v>31</v>
      </c>
      <c r="L1" s="890">
        <v>45355</v>
      </c>
      <c r="M1" s="891"/>
      <c r="N1" s="91" t="s">
        <v>57</v>
      </c>
    </row>
    <row r="2" spans="1:14" ht="22.5" customHeight="1" thickBot="1" x14ac:dyDescent="0.3">
      <c r="A2" s="93">
        <f>COUNTA(_xlfn.UNIQUE(D8:D200))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896"/>
      <c r="M4" s="899"/>
      <c r="N4" s="97">
        <v>1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02"/>
      <c r="H5" s="904"/>
      <c r="I5" s="904"/>
      <c r="J5" s="904"/>
      <c r="K5" s="881"/>
      <c r="L5" s="897"/>
      <c r="M5" s="900"/>
      <c r="N5" s="98">
        <f>IF(N4=1,0,IF(N4=2,1,IF(N4=3,2,0)))</f>
        <v>0</v>
      </c>
    </row>
    <row r="6" spans="1:14" ht="14.4" x14ac:dyDescent="0.25">
      <c r="A6" s="270" t="str">
        <f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274">
        <v>60</v>
      </c>
      <c r="H6" s="271"/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f>SUM(M6+$N$5)</f>
        <v>7</v>
      </c>
    </row>
    <row r="7" spans="1:14" ht="14.4" x14ac:dyDescent="0.25">
      <c r="A7" s="99" t="str">
        <f>CONCATENATE(B7,C7,D7)</f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286" t="s">
        <v>118</v>
      </c>
      <c r="G7" s="285"/>
      <c r="H7" s="282">
        <v>45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f>SUM(M7+$N$5)</f>
        <v>5</v>
      </c>
    </row>
    <row r="8" spans="1:14" ht="14.4" x14ac:dyDescent="0.25">
      <c r="A8" s="99" t="str">
        <f t="shared" ref="A8:A71" si="0">CONCATENATE(B8,C8,D8)</f>
        <v/>
      </c>
      <c r="B8" s="100"/>
      <c r="C8" s="101"/>
      <c r="D8" s="102"/>
      <c r="E8" s="113"/>
      <c r="F8" s="104"/>
      <c r="G8" s="113"/>
      <c r="H8" s="100"/>
      <c r="I8" s="152"/>
      <c r="J8" s="180"/>
      <c r="K8" s="181"/>
      <c r="L8" s="110"/>
      <c r="M8" s="111">
        <f t="shared" ref="M8:M71" si="1">IF(L8=1,7,IF(L8=2,6,IF(L8=3,5,IF(L8=4,4,IF(L8=5,3,IF(L8=6,2,IF(L8&gt;=6,1,0)))))))</f>
        <v>0</v>
      </c>
      <c r="N8" s="112">
        <f>SUM(M8+$N$5)</f>
        <v>0</v>
      </c>
    </row>
    <row r="9" spans="1:14" ht="14.4" x14ac:dyDescent="0.25">
      <c r="A9" s="99" t="str">
        <f t="shared" si="0"/>
        <v/>
      </c>
      <c r="B9" s="100"/>
      <c r="C9" s="101"/>
      <c r="D9" s="102"/>
      <c r="E9" s="113"/>
      <c r="F9" s="104"/>
      <c r="G9" s="113"/>
      <c r="H9" s="100"/>
      <c r="I9" s="152"/>
      <c r="J9" s="180"/>
      <c r="K9" s="181"/>
      <c r="L9" s="110"/>
      <c r="M9" s="111">
        <f t="shared" si="1"/>
        <v>0</v>
      </c>
      <c r="N9" s="112">
        <f t="shared" ref="N9:N32" si="2">SUM(M9+$N$5)</f>
        <v>0</v>
      </c>
    </row>
    <row r="10" spans="1:14" ht="14.4" x14ac:dyDescent="0.25">
      <c r="A10" s="99" t="str">
        <f t="shared" si="0"/>
        <v/>
      </c>
      <c r="B10" s="100"/>
      <c r="C10" s="101"/>
      <c r="D10" s="102"/>
      <c r="E10" s="113"/>
      <c r="F10" s="104"/>
      <c r="G10" s="113"/>
      <c r="H10" s="100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4" ht="14.4" x14ac:dyDescent="0.25">
      <c r="A11" s="99" t="str">
        <f t="shared" si="0"/>
        <v/>
      </c>
      <c r="B11" s="100"/>
      <c r="C11" s="101"/>
      <c r="D11" s="102"/>
      <c r="E11" s="113"/>
      <c r="F11" s="104"/>
      <c r="G11" s="113"/>
      <c r="H11" s="100"/>
      <c r="I11" s="152"/>
      <c r="J11" s="180"/>
      <c r="K11" s="181"/>
      <c r="L11" s="110"/>
      <c r="M11" s="111">
        <f t="shared" si="1"/>
        <v>0</v>
      </c>
      <c r="N11" s="112">
        <f t="shared" si="2"/>
        <v>0</v>
      </c>
    </row>
    <row r="12" spans="1:14" ht="14.4" x14ac:dyDescent="0.25">
      <c r="A12" s="99" t="str">
        <f t="shared" si="0"/>
        <v/>
      </c>
      <c r="B12" s="100"/>
      <c r="C12" s="101"/>
      <c r="D12" s="102"/>
      <c r="E12" s="113"/>
      <c r="F12" s="104"/>
      <c r="G12" s="113"/>
      <c r="H12" s="100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4" ht="14.4" x14ac:dyDescent="0.25">
      <c r="A13" s="99" t="str">
        <f t="shared" si="0"/>
        <v/>
      </c>
      <c r="B13" s="100"/>
      <c r="C13" s="101"/>
      <c r="D13" s="102"/>
      <c r="E13" s="113"/>
      <c r="F13" s="104"/>
      <c r="G13" s="113"/>
      <c r="H13" s="100"/>
      <c r="I13" s="152"/>
      <c r="J13" s="180"/>
      <c r="K13" s="181"/>
      <c r="L13" s="110"/>
      <c r="M13" s="111">
        <f t="shared" si="1"/>
        <v>0</v>
      </c>
      <c r="N13" s="112">
        <f t="shared" si="2"/>
        <v>0</v>
      </c>
    </row>
    <row r="14" spans="1:14" ht="14.4" x14ac:dyDescent="0.25">
      <c r="A14" s="99" t="str">
        <f t="shared" si="0"/>
        <v/>
      </c>
      <c r="B14" s="100"/>
      <c r="C14" s="101"/>
      <c r="D14" s="102"/>
      <c r="E14" s="113"/>
      <c r="F14" s="104"/>
      <c r="G14" s="113"/>
      <c r="H14" s="100"/>
      <c r="I14" s="152"/>
      <c r="J14" s="180"/>
      <c r="K14" s="181"/>
      <c r="L14" s="110"/>
      <c r="M14" s="111">
        <f t="shared" si="1"/>
        <v>0</v>
      </c>
      <c r="N14" s="112">
        <f t="shared" si="2"/>
        <v>0</v>
      </c>
    </row>
    <row r="15" spans="1:14" ht="14.4" x14ac:dyDescent="0.25">
      <c r="A15" s="99" t="str">
        <f t="shared" si="0"/>
        <v/>
      </c>
      <c r="B15" s="100"/>
      <c r="C15" s="101"/>
      <c r="D15" s="102"/>
      <c r="E15" s="113"/>
      <c r="F15" s="104"/>
      <c r="G15" s="113"/>
      <c r="H15" s="100"/>
      <c r="I15" s="152"/>
      <c r="J15" s="180"/>
      <c r="K15" s="181"/>
      <c r="L15" s="110"/>
      <c r="M15" s="111">
        <f t="shared" si="1"/>
        <v>0</v>
      </c>
      <c r="N15" s="112">
        <f t="shared" si="2"/>
        <v>0</v>
      </c>
    </row>
    <row r="16" spans="1:14" ht="14.4" x14ac:dyDescent="0.25">
      <c r="A16" s="99" t="str">
        <f t="shared" si="0"/>
        <v/>
      </c>
      <c r="B16" s="100"/>
      <c r="C16" s="101"/>
      <c r="D16" s="102"/>
      <c r="E16" s="113"/>
      <c r="F16" s="104"/>
      <c r="G16" s="113"/>
      <c r="H16" s="100"/>
      <c r="I16" s="152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4.4" x14ac:dyDescent="0.25">
      <c r="A17" s="99" t="str">
        <f t="shared" si="0"/>
        <v/>
      </c>
      <c r="B17" s="100"/>
      <c r="C17" s="101"/>
      <c r="D17" s="102"/>
      <c r="E17" s="113"/>
      <c r="F17" s="104"/>
      <c r="G17" s="113"/>
      <c r="H17" s="100"/>
      <c r="I17" s="152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4.4" x14ac:dyDescent="0.25">
      <c r="A18" s="99" t="str">
        <f t="shared" si="0"/>
        <v/>
      </c>
      <c r="B18" s="129"/>
      <c r="C18" s="101"/>
      <c r="D18" s="102"/>
      <c r="E18" s="113"/>
      <c r="F18" s="104"/>
      <c r="G18" s="113"/>
      <c r="H18" s="100"/>
      <c r="I18" s="152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4.4" x14ac:dyDescent="0.25">
      <c r="A19" s="99" t="str">
        <f t="shared" si="0"/>
        <v/>
      </c>
      <c r="B19" s="129"/>
      <c r="C19" s="101"/>
      <c r="D19" s="102"/>
      <c r="E19" s="113"/>
      <c r="F19" s="104"/>
      <c r="G19" s="113"/>
      <c r="H19" s="100"/>
      <c r="I19" s="152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4.4" x14ac:dyDescent="0.25">
      <c r="A20" s="99" t="str">
        <f t="shared" si="0"/>
        <v/>
      </c>
      <c r="B20" s="129"/>
      <c r="C20" s="101"/>
      <c r="D20" s="131"/>
      <c r="E20" s="113"/>
      <c r="F20" s="104"/>
      <c r="G20" s="113"/>
      <c r="H20" s="100"/>
      <c r="I20" s="152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4.4" x14ac:dyDescent="0.25">
      <c r="A21" s="99" t="str">
        <f t="shared" si="0"/>
        <v/>
      </c>
      <c r="B21" s="129"/>
      <c r="C21" s="101"/>
      <c r="D21" s="102"/>
      <c r="E21" s="113"/>
      <c r="F21" s="104"/>
      <c r="G21" s="113"/>
      <c r="H21" s="100"/>
      <c r="I21" s="152"/>
      <c r="J21" s="180"/>
      <c r="K21" s="181"/>
      <c r="L21" s="110"/>
      <c r="M21" s="111">
        <f t="shared" si="1"/>
        <v>0</v>
      </c>
      <c r="N21" s="112">
        <f t="shared" si="2"/>
        <v>0</v>
      </c>
    </row>
    <row r="22" spans="1:14" ht="14.4" x14ac:dyDescent="0.25">
      <c r="A22" s="99" t="str">
        <f t="shared" si="0"/>
        <v/>
      </c>
      <c r="B22" s="129"/>
      <c r="C22" s="101"/>
      <c r="D22" s="102"/>
      <c r="E22" s="113"/>
      <c r="F22" s="104"/>
      <c r="G22" s="113"/>
      <c r="H22" s="100"/>
      <c r="I22" s="152"/>
      <c r="J22" s="180"/>
      <c r="K22" s="181"/>
      <c r="L22" s="110"/>
      <c r="M22" s="111">
        <f t="shared" si="1"/>
        <v>0</v>
      </c>
      <c r="N22" s="112">
        <f t="shared" si="2"/>
        <v>0</v>
      </c>
    </row>
    <row r="23" spans="1:14" ht="14.4" x14ac:dyDescent="0.25">
      <c r="A23" s="99" t="str">
        <f t="shared" si="0"/>
        <v/>
      </c>
      <c r="B23" s="129"/>
      <c r="C23" s="101"/>
      <c r="D23" s="102"/>
      <c r="E23" s="113"/>
      <c r="F23" s="104"/>
      <c r="G23" s="113"/>
      <c r="H23" s="100"/>
      <c r="I23" s="152"/>
      <c r="J23" s="180"/>
      <c r="K23" s="181"/>
      <c r="L23" s="110"/>
      <c r="M23" s="111">
        <f t="shared" si="1"/>
        <v>0</v>
      </c>
      <c r="N23" s="112">
        <f t="shared" si="2"/>
        <v>0</v>
      </c>
    </row>
    <row r="24" spans="1:14" ht="14.4" x14ac:dyDescent="0.25">
      <c r="A24" s="99" t="str">
        <f t="shared" si="0"/>
        <v/>
      </c>
      <c r="B24" s="129"/>
      <c r="C24" s="101"/>
      <c r="D24" s="102"/>
      <c r="E24" s="113"/>
      <c r="F24" s="104"/>
      <c r="G24" s="113"/>
      <c r="H24" s="100"/>
      <c r="I24" s="152"/>
      <c r="J24" s="180"/>
      <c r="K24" s="181"/>
      <c r="L24" s="110"/>
      <c r="M24" s="111">
        <f t="shared" si="1"/>
        <v>0</v>
      </c>
      <c r="N24" s="112">
        <f t="shared" si="2"/>
        <v>0</v>
      </c>
    </row>
    <row r="25" spans="1:14" ht="14.4" x14ac:dyDescent="0.25">
      <c r="A25" s="99" t="str">
        <f t="shared" si="0"/>
        <v/>
      </c>
      <c r="B25" s="129"/>
      <c r="C25" s="101"/>
      <c r="D25" s="102"/>
      <c r="E25" s="113"/>
      <c r="F25" s="104"/>
      <c r="G25" s="113"/>
      <c r="H25" s="100"/>
      <c r="I25" s="152"/>
      <c r="J25" s="180"/>
      <c r="K25" s="181"/>
      <c r="L25" s="110"/>
      <c r="M25" s="111">
        <f t="shared" si="1"/>
        <v>0</v>
      </c>
      <c r="N25" s="112">
        <f t="shared" si="2"/>
        <v>0</v>
      </c>
    </row>
    <row r="26" spans="1:14" ht="14.4" x14ac:dyDescent="0.25">
      <c r="A26" s="99" t="str">
        <f t="shared" si="0"/>
        <v/>
      </c>
      <c r="B26" s="129"/>
      <c r="C26" s="101"/>
      <c r="D26" s="102"/>
      <c r="E26" s="113"/>
      <c r="F26" s="104"/>
      <c r="G26" s="113"/>
      <c r="H26" s="100"/>
      <c r="I26" s="152"/>
      <c r="J26" s="180"/>
      <c r="K26" s="181"/>
      <c r="L26" s="110"/>
      <c r="M26" s="111">
        <f t="shared" si="1"/>
        <v>0</v>
      </c>
      <c r="N26" s="112">
        <f t="shared" si="2"/>
        <v>0</v>
      </c>
    </row>
    <row r="27" spans="1:14" ht="14.4" x14ac:dyDescent="0.25">
      <c r="A27" s="99" t="str">
        <f t="shared" si="0"/>
        <v/>
      </c>
      <c r="B27" s="100"/>
      <c r="C27" s="101"/>
      <c r="D27" s="102"/>
      <c r="E27" s="113"/>
      <c r="F27" s="104"/>
      <c r="G27" s="113"/>
      <c r="H27" s="100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4.4" x14ac:dyDescent="0.25">
      <c r="A28" s="99" t="str">
        <f t="shared" si="0"/>
        <v/>
      </c>
      <c r="B28" s="100"/>
      <c r="C28" s="101"/>
      <c r="D28" s="102"/>
      <c r="E28" s="113"/>
      <c r="F28" s="104"/>
      <c r="G28" s="113"/>
      <c r="H28" s="100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4.4" x14ac:dyDescent="0.25">
      <c r="A29" s="99" t="str">
        <f t="shared" si="0"/>
        <v/>
      </c>
      <c r="B29" s="100"/>
      <c r="C29" s="101"/>
      <c r="D29" s="102"/>
      <c r="E29" s="113"/>
      <c r="F29" s="104"/>
      <c r="G29" s="113"/>
      <c r="H29" s="100"/>
      <c r="I29" s="152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4.4" x14ac:dyDescent="0.25">
      <c r="A30" s="99" t="str">
        <f t="shared" si="0"/>
        <v/>
      </c>
      <c r="B30" s="100"/>
      <c r="C30" s="101"/>
      <c r="D30" s="102"/>
      <c r="E30" s="113"/>
      <c r="F30" s="104"/>
      <c r="G30" s="113"/>
      <c r="H30" s="100"/>
      <c r="I30" s="152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4.4" x14ac:dyDescent="0.25">
      <c r="A31" s="99" t="str">
        <f t="shared" si="0"/>
        <v/>
      </c>
      <c r="B31" s="100"/>
      <c r="C31" s="101"/>
      <c r="D31" s="131"/>
      <c r="E31" s="113"/>
      <c r="F31" s="104"/>
      <c r="G31" s="113"/>
      <c r="H31" s="100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4.4" x14ac:dyDescent="0.25">
      <c r="A32" s="99" t="str">
        <f t="shared" si="0"/>
        <v/>
      </c>
      <c r="B32" s="129"/>
      <c r="C32" s="101"/>
      <c r="D32" s="102"/>
      <c r="E32" s="113"/>
      <c r="F32" s="104"/>
      <c r="G32" s="113"/>
      <c r="H32" s="100"/>
      <c r="I32" s="152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4.4" x14ac:dyDescent="0.25">
      <c r="A33" s="99" t="str">
        <f t="shared" si="0"/>
        <v/>
      </c>
      <c r="B33" s="100"/>
      <c r="C33" s="101"/>
      <c r="D33" s="102"/>
      <c r="E33" s="113"/>
      <c r="F33" s="104"/>
      <c r="G33" s="113"/>
      <c r="H33" s="100"/>
      <c r="I33" s="152"/>
      <c r="J33" s="180"/>
      <c r="K33" s="181"/>
      <c r="L33" s="110"/>
      <c r="M33" s="111">
        <f t="shared" si="1"/>
        <v>0</v>
      </c>
      <c r="N33" s="112"/>
    </row>
    <row r="34" spans="1:14" ht="14.4" x14ac:dyDescent="0.25">
      <c r="A34" s="99" t="str">
        <f t="shared" si="0"/>
        <v/>
      </c>
      <c r="B34" s="100"/>
      <c r="C34" s="101"/>
      <c r="D34" s="102"/>
      <c r="E34" s="113"/>
      <c r="F34" s="104"/>
      <c r="G34" s="113"/>
      <c r="H34" s="100"/>
      <c r="I34" s="152"/>
      <c r="J34" s="180"/>
      <c r="K34" s="181"/>
      <c r="L34" s="110"/>
      <c r="M34" s="111">
        <f t="shared" si="1"/>
        <v>0</v>
      </c>
      <c r="N34" s="112"/>
    </row>
    <row r="35" spans="1:14" ht="14.4" x14ac:dyDescent="0.25">
      <c r="A35" s="99" t="str">
        <f t="shared" si="0"/>
        <v/>
      </c>
      <c r="B35" s="100"/>
      <c r="C35" s="101"/>
      <c r="D35" s="102"/>
      <c r="E35" s="113"/>
      <c r="F35" s="104"/>
      <c r="G35" s="113"/>
      <c r="H35" s="100"/>
      <c r="I35" s="152"/>
      <c r="J35" s="180"/>
      <c r="K35" s="181"/>
      <c r="L35" s="110"/>
      <c r="M35" s="111">
        <f t="shared" si="1"/>
        <v>0</v>
      </c>
      <c r="N35" s="112"/>
    </row>
    <row r="36" spans="1:14" ht="14.4" x14ac:dyDescent="0.25">
      <c r="A36" s="99" t="str">
        <f t="shared" si="0"/>
        <v/>
      </c>
      <c r="B36" s="100"/>
      <c r="C36" s="101"/>
      <c r="D36" s="102"/>
      <c r="E36" s="113"/>
      <c r="F36" s="104"/>
      <c r="G36" s="113"/>
      <c r="H36" s="100"/>
      <c r="I36" s="152"/>
      <c r="J36" s="180"/>
      <c r="K36" s="181"/>
      <c r="L36" s="110"/>
      <c r="M36" s="111">
        <f t="shared" si="1"/>
        <v>0</v>
      </c>
      <c r="N36" s="112"/>
    </row>
    <row r="37" spans="1:14" ht="14.4" x14ac:dyDescent="0.25">
      <c r="A37" s="99" t="str">
        <f t="shared" si="0"/>
        <v/>
      </c>
      <c r="B37" s="100"/>
      <c r="C37" s="101"/>
      <c r="D37" s="102"/>
      <c r="E37" s="113"/>
      <c r="F37" s="104"/>
      <c r="G37" s="113"/>
      <c r="H37" s="100"/>
      <c r="I37" s="152"/>
      <c r="J37" s="180"/>
      <c r="K37" s="181"/>
      <c r="L37" s="110"/>
      <c r="M37" s="111">
        <f t="shared" si="1"/>
        <v>0</v>
      </c>
      <c r="N37" s="112"/>
    </row>
    <row r="38" spans="1:14" ht="14.4" x14ac:dyDescent="0.25">
      <c r="A38" s="99" t="str">
        <f t="shared" si="0"/>
        <v/>
      </c>
      <c r="B38" s="100"/>
      <c r="C38" s="101"/>
      <c r="D38" s="102"/>
      <c r="E38" s="113"/>
      <c r="F38" s="104"/>
      <c r="G38" s="113"/>
      <c r="H38" s="100"/>
      <c r="I38" s="152"/>
      <c r="J38" s="180"/>
      <c r="K38" s="181"/>
      <c r="L38" s="110"/>
      <c r="M38" s="111">
        <f t="shared" si="1"/>
        <v>0</v>
      </c>
      <c r="N38" s="112"/>
    </row>
    <row r="39" spans="1:14" ht="14.4" x14ac:dyDescent="0.25">
      <c r="A39" s="99" t="str">
        <f t="shared" si="0"/>
        <v/>
      </c>
      <c r="B39" s="100"/>
      <c r="C39" s="101"/>
      <c r="D39" s="102"/>
      <c r="E39" s="113"/>
      <c r="F39" s="104"/>
      <c r="G39" s="113"/>
      <c r="H39" s="100"/>
      <c r="I39" s="152"/>
      <c r="J39" s="180"/>
      <c r="K39" s="181"/>
      <c r="L39" s="110"/>
      <c r="M39" s="111">
        <f t="shared" si="1"/>
        <v>0</v>
      </c>
      <c r="N39" s="112"/>
    </row>
    <row r="40" spans="1:14" ht="14.4" x14ac:dyDescent="0.25">
      <c r="A40" s="99" t="str">
        <f t="shared" si="0"/>
        <v/>
      </c>
      <c r="B40" s="100"/>
      <c r="C40" s="101"/>
      <c r="D40" s="102"/>
      <c r="E40" s="113"/>
      <c r="F40" s="104"/>
      <c r="G40" s="113"/>
      <c r="H40" s="100"/>
      <c r="I40" s="152"/>
      <c r="J40" s="180"/>
      <c r="K40" s="181"/>
      <c r="L40" s="110"/>
      <c r="M40" s="111">
        <f t="shared" si="1"/>
        <v>0</v>
      </c>
      <c r="N40" s="112"/>
    </row>
    <row r="41" spans="1:14" ht="14.4" x14ac:dyDescent="0.25">
      <c r="A41" s="99" t="str">
        <f t="shared" si="0"/>
        <v/>
      </c>
      <c r="B41" s="100"/>
      <c r="C41" s="101"/>
      <c r="D41" s="102"/>
      <c r="E41" s="113"/>
      <c r="F41" s="104"/>
      <c r="G41" s="113"/>
      <c r="H41" s="100"/>
      <c r="I41" s="152"/>
      <c r="J41" s="180"/>
      <c r="K41" s="181"/>
      <c r="L41" s="110"/>
      <c r="M41" s="111">
        <f t="shared" si="1"/>
        <v>0</v>
      </c>
      <c r="N41" s="112"/>
    </row>
    <row r="42" spans="1:14" ht="14.4" x14ac:dyDescent="0.25">
      <c r="A42" s="99" t="str">
        <f t="shared" si="0"/>
        <v/>
      </c>
      <c r="B42" s="100"/>
      <c r="C42" s="101"/>
      <c r="D42" s="102"/>
      <c r="E42" s="113"/>
      <c r="F42" s="104"/>
      <c r="G42" s="113"/>
      <c r="H42" s="100"/>
      <c r="I42" s="152"/>
      <c r="J42" s="180"/>
      <c r="K42" s="181"/>
      <c r="L42" s="110"/>
      <c r="M42" s="111">
        <f t="shared" si="1"/>
        <v>0</v>
      </c>
      <c r="N42" s="112"/>
    </row>
    <row r="43" spans="1:14" ht="14.4" x14ac:dyDescent="0.25">
      <c r="A43" s="99" t="str">
        <f t="shared" si="0"/>
        <v/>
      </c>
      <c r="B43" s="100"/>
      <c r="C43" s="101"/>
      <c r="D43" s="102"/>
      <c r="E43" s="113"/>
      <c r="F43" s="104"/>
      <c r="G43" s="113"/>
      <c r="H43" s="100"/>
      <c r="I43" s="152"/>
      <c r="J43" s="180"/>
      <c r="K43" s="181"/>
      <c r="L43" s="110"/>
      <c r="M43" s="111">
        <f t="shared" si="1"/>
        <v>0</v>
      </c>
      <c r="N43" s="112"/>
    </row>
    <row r="44" spans="1:14" ht="14.4" x14ac:dyDescent="0.25">
      <c r="A44" s="99" t="str">
        <f t="shared" si="0"/>
        <v/>
      </c>
      <c r="B44" s="100"/>
      <c r="C44" s="101"/>
      <c r="D44" s="102"/>
      <c r="E44" s="113"/>
      <c r="F44" s="104"/>
      <c r="G44" s="113"/>
      <c r="H44" s="100"/>
      <c r="I44" s="152"/>
      <c r="J44" s="180"/>
      <c r="K44" s="181"/>
      <c r="L44" s="110"/>
      <c r="M44" s="111">
        <f t="shared" si="1"/>
        <v>0</v>
      </c>
      <c r="N44" s="112"/>
    </row>
    <row r="45" spans="1:14" ht="14.4" x14ac:dyDescent="0.25">
      <c r="A45" s="99" t="str">
        <f t="shared" si="0"/>
        <v/>
      </c>
      <c r="B45" s="100"/>
      <c r="C45" s="101"/>
      <c r="D45" s="102"/>
      <c r="E45" s="113"/>
      <c r="F45" s="104"/>
      <c r="G45" s="113"/>
      <c r="H45" s="100"/>
      <c r="I45" s="152"/>
      <c r="J45" s="180"/>
      <c r="K45" s="181"/>
      <c r="L45" s="110"/>
      <c r="M45" s="111">
        <f t="shared" si="1"/>
        <v>0</v>
      </c>
      <c r="N45" s="112"/>
    </row>
    <row r="46" spans="1:14" ht="14.4" x14ac:dyDescent="0.25">
      <c r="A46" s="99" t="str">
        <f t="shared" si="0"/>
        <v/>
      </c>
      <c r="B46" s="100"/>
      <c r="C46" s="101"/>
      <c r="D46" s="102"/>
      <c r="E46" s="113"/>
      <c r="F46" s="104"/>
      <c r="G46" s="113"/>
      <c r="H46" s="100"/>
      <c r="I46" s="152"/>
      <c r="J46" s="180"/>
      <c r="K46" s="181"/>
      <c r="L46" s="110"/>
      <c r="M46" s="111">
        <f t="shared" si="1"/>
        <v>0</v>
      </c>
      <c r="N46" s="112"/>
    </row>
    <row r="47" spans="1:14" ht="14.4" x14ac:dyDescent="0.25">
      <c r="A47" s="99" t="str">
        <f t="shared" si="0"/>
        <v/>
      </c>
      <c r="B47" s="100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111">
        <f t="shared" si="1"/>
        <v>0</v>
      </c>
      <c r="N47" s="112"/>
    </row>
    <row r="48" spans="1:14" ht="14.4" x14ac:dyDescent="0.25">
      <c r="A48" s="99" t="str">
        <f t="shared" si="0"/>
        <v/>
      </c>
      <c r="B48" s="100"/>
      <c r="C48" s="101"/>
      <c r="D48" s="102"/>
      <c r="E48" s="113"/>
      <c r="F48" s="104"/>
      <c r="G48" s="113"/>
      <c r="H48" s="100"/>
      <c r="I48" s="152"/>
      <c r="J48" s="180"/>
      <c r="K48" s="181"/>
      <c r="L48" s="110"/>
      <c r="M48" s="111">
        <f t="shared" si="1"/>
        <v>0</v>
      </c>
      <c r="N48" s="112"/>
    </row>
    <row r="49" spans="1:14" ht="14.4" x14ac:dyDescent="0.25">
      <c r="A49" s="99" t="str">
        <f t="shared" si="0"/>
        <v/>
      </c>
      <c r="B49" s="100"/>
      <c r="C49" s="101"/>
      <c r="D49" s="102"/>
      <c r="E49" s="113"/>
      <c r="F49" s="104"/>
      <c r="G49" s="113"/>
      <c r="H49" s="100"/>
      <c r="I49" s="152"/>
      <c r="J49" s="180"/>
      <c r="K49" s="181"/>
      <c r="L49" s="110"/>
      <c r="M49" s="111">
        <f t="shared" si="1"/>
        <v>0</v>
      </c>
      <c r="N49" s="112"/>
    </row>
    <row r="50" spans="1:14" ht="14.4" x14ac:dyDescent="0.25">
      <c r="A50" s="99" t="str">
        <f t="shared" si="0"/>
        <v/>
      </c>
      <c r="B50" s="100"/>
      <c r="C50" s="101"/>
      <c r="D50" s="102"/>
      <c r="E50" s="113"/>
      <c r="F50" s="104"/>
      <c r="G50" s="113"/>
      <c r="H50" s="100"/>
      <c r="I50" s="152"/>
      <c r="J50" s="180"/>
      <c r="K50" s="181"/>
      <c r="L50" s="110"/>
      <c r="M50" s="111">
        <f t="shared" si="1"/>
        <v>0</v>
      </c>
      <c r="N50" s="112"/>
    </row>
    <row r="51" spans="1:14" ht="14.4" x14ac:dyDescent="0.25">
      <c r="A51" s="99" t="str">
        <f t="shared" si="0"/>
        <v/>
      </c>
      <c r="B51" s="100"/>
      <c r="C51" s="101"/>
      <c r="D51" s="102"/>
      <c r="E51" s="113"/>
      <c r="F51" s="104"/>
      <c r="G51" s="113"/>
      <c r="H51" s="100"/>
      <c r="I51" s="152"/>
      <c r="J51" s="180"/>
      <c r="K51" s="181"/>
      <c r="L51" s="110"/>
      <c r="M51" s="111">
        <f t="shared" si="1"/>
        <v>0</v>
      </c>
      <c r="N51" s="112"/>
    </row>
    <row r="52" spans="1:14" ht="14.4" x14ac:dyDescent="0.25">
      <c r="A52" s="99" t="str">
        <f t="shared" si="0"/>
        <v/>
      </c>
      <c r="B52" s="100"/>
      <c r="C52" s="101"/>
      <c r="D52" s="102"/>
      <c r="E52" s="113"/>
      <c r="F52" s="104"/>
      <c r="G52" s="113"/>
      <c r="H52" s="100"/>
      <c r="I52" s="152"/>
      <c r="J52" s="180"/>
      <c r="K52" s="181"/>
      <c r="L52" s="110"/>
      <c r="M52" s="111">
        <f t="shared" si="1"/>
        <v>0</v>
      </c>
      <c r="N52" s="112"/>
    </row>
    <row r="53" spans="1:14" ht="14.4" x14ac:dyDescent="0.25">
      <c r="A53" s="99" t="str">
        <f t="shared" si="0"/>
        <v/>
      </c>
      <c r="B53" s="100"/>
      <c r="C53" s="101"/>
      <c r="D53" s="102"/>
      <c r="E53" s="113"/>
      <c r="F53" s="104"/>
      <c r="G53" s="113"/>
      <c r="H53" s="100"/>
      <c r="I53" s="152"/>
      <c r="J53" s="180"/>
      <c r="K53" s="181"/>
      <c r="L53" s="110"/>
      <c r="M53" s="111">
        <f t="shared" si="1"/>
        <v>0</v>
      </c>
      <c r="N53" s="112"/>
    </row>
    <row r="54" spans="1:14" ht="14.4" x14ac:dyDescent="0.25">
      <c r="A54" s="99" t="str">
        <f t="shared" si="0"/>
        <v/>
      </c>
      <c r="B54" s="100"/>
      <c r="C54" s="101"/>
      <c r="D54" s="102"/>
      <c r="E54" s="113"/>
      <c r="F54" s="104"/>
      <c r="G54" s="113"/>
      <c r="H54" s="100"/>
      <c r="I54" s="152"/>
      <c r="J54" s="180"/>
      <c r="K54" s="181"/>
      <c r="L54" s="110"/>
      <c r="M54" s="111">
        <f t="shared" si="1"/>
        <v>0</v>
      </c>
      <c r="N54" s="112"/>
    </row>
    <row r="55" spans="1:14" ht="14.4" x14ac:dyDescent="0.25">
      <c r="A55" s="99" t="str">
        <f t="shared" si="0"/>
        <v/>
      </c>
      <c r="B55" s="100"/>
      <c r="C55" s="101"/>
      <c r="D55" s="102"/>
      <c r="E55" s="113"/>
      <c r="F55" s="104"/>
      <c r="G55" s="113"/>
      <c r="H55" s="100"/>
      <c r="I55" s="152"/>
      <c r="J55" s="180"/>
      <c r="K55" s="181"/>
      <c r="L55" s="110"/>
      <c r="M55" s="111">
        <f t="shared" si="1"/>
        <v>0</v>
      </c>
      <c r="N55" s="112"/>
    </row>
    <row r="56" spans="1:14" ht="14.4" x14ac:dyDescent="0.25">
      <c r="A56" s="99" t="str">
        <f t="shared" si="0"/>
        <v/>
      </c>
      <c r="B56" s="100"/>
      <c r="C56" s="101"/>
      <c r="D56" s="102"/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/>
    </row>
    <row r="57" spans="1:14" ht="14.4" x14ac:dyDescent="0.25">
      <c r="A57" s="99" t="str">
        <f t="shared" si="0"/>
        <v/>
      </c>
      <c r="B57" s="100"/>
      <c r="C57" s="101"/>
      <c r="D57" s="102"/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/>
    </row>
    <row r="58" spans="1:14" ht="14.4" x14ac:dyDescent="0.25">
      <c r="A58" s="99" t="str">
        <f t="shared" si="0"/>
        <v/>
      </c>
      <c r="B58" s="100"/>
      <c r="C58" s="101"/>
      <c r="D58" s="102"/>
      <c r="E58" s="113"/>
      <c r="F58" s="104"/>
      <c r="G58" s="113"/>
      <c r="H58" s="100"/>
      <c r="I58" s="152"/>
      <c r="J58" s="180"/>
      <c r="K58" s="181"/>
      <c r="L58" s="110"/>
      <c r="M58" s="111">
        <f t="shared" si="1"/>
        <v>0</v>
      </c>
      <c r="N58" s="112"/>
    </row>
    <row r="59" spans="1:14" ht="14.4" x14ac:dyDescent="0.25">
      <c r="A59" s="99" t="str">
        <f t="shared" si="0"/>
        <v/>
      </c>
      <c r="B59" s="100"/>
      <c r="C59" s="101"/>
      <c r="D59" s="102"/>
      <c r="E59" s="113"/>
      <c r="F59" s="104"/>
      <c r="G59" s="113"/>
      <c r="H59" s="100"/>
      <c r="I59" s="152"/>
      <c r="J59" s="180"/>
      <c r="K59" s="181"/>
      <c r="L59" s="110"/>
      <c r="M59" s="111">
        <f t="shared" si="1"/>
        <v>0</v>
      </c>
      <c r="N59" s="112"/>
    </row>
    <row r="60" spans="1:14" ht="14.4" x14ac:dyDescent="0.25">
      <c r="A60" s="99" t="str">
        <f t="shared" si="0"/>
        <v/>
      </c>
      <c r="B60" s="100"/>
      <c r="C60" s="101"/>
      <c r="D60" s="102"/>
      <c r="E60" s="113"/>
      <c r="F60" s="104"/>
      <c r="G60" s="113"/>
      <c r="H60" s="100"/>
      <c r="I60" s="152"/>
      <c r="J60" s="180"/>
      <c r="K60" s="181"/>
      <c r="L60" s="110"/>
      <c r="M60" s="111">
        <f t="shared" si="1"/>
        <v>0</v>
      </c>
      <c r="N60" s="112"/>
    </row>
    <row r="61" spans="1:14" ht="14.4" x14ac:dyDescent="0.25">
      <c r="A61" s="99" t="str">
        <f t="shared" si="0"/>
        <v/>
      </c>
      <c r="B61" s="100"/>
      <c r="C61" s="101"/>
      <c r="D61" s="102"/>
      <c r="E61" s="113"/>
      <c r="F61" s="104"/>
      <c r="G61" s="113"/>
      <c r="H61" s="100"/>
      <c r="I61" s="152"/>
      <c r="J61" s="180"/>
      <c r="K61" s="181"/>
      <c r="L61" s="110"/>
      <c r="M61" s="111">
        <f t="shared" si="1"/>
        <v>0</v>
      </c>
      <c r="N61" s="112"/>
    </row>
    <row r="62" spans="1:14" ht="14.4" x14ac:dyDescent="0.25">
      <c r="A62" s="99" t="str">
        <f t="shared" si="0"/>
        <v/>
      </c>
      <c r="B62" s="100"/>
      <c r="C62" s="101"/>
      <c r="D62" s="102"/>
      <c r="E62" s="113"/>
      <c r="F62" s="104"/>
      <c r="G62" s="113"/>
      <c r="H62" s="100"/>
      <c r="I62" s="152"/>
      <c r="J62" s="180"/>
      <c r="K62" s="181"/>
      <c r="L62" s="110"/>
      <c r="M62" s="111">
        <f t="shared" si="1"/>
        <v>0</v>
      </c>
      <c r="N62" s="112"/>
    </row>
    <row r="63" spans="1:14" ht="14.4" x14ac:dyDescent="0.25">
      <c r="A63" s="99" t="str">
        <f t="shared" si="0"/>
        <v/>
      </c>
      <c r="B63" s="100"/>
      <c r="C63" s="101"/>
      <c r="D63" s="102"/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/>
    </row>
    <row r="64" spans="1:14" ht="14.4" x14ac:dyDescent="0.25">
      <c r="A64" s="99" t="str">
        <f t="shared" si="0"/>
        <v/>
      </c>
      <c r="B64" s="100"/>
      <c r="C64" s="101"/>
      <c r="D64" s="102"/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/>
    </row>
    <row r="65" spans="1:14" ht="14.4" x14ac:dyDescent="0.25">
      <c r="A65" s="99" t="str">
        <f t="shared" si="0"/>
        <v/>
      </c>
      <c r="B65" s="100"/>
      <c r="C65" s="101"/>
      <c r="D65" s="102"/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/>
    </row>
    <row r="66" spans="1:14" ht="14.4" x14ac:dyDescent="0.25">
      <c r="A66" s="99" t="str">
        <f t="shared" si="0"/>
        <v/>
      </c>
      <c r="B66" s="100"/>
      <c r="C66" s="101"/>
      <c r="D66" s="102"/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/>
    </row>
    <row r="67" spans="1:14" ht="14.4" x14ac:dyDescent="0.25">
      <c r="A67" s="99" t="str">
        <f t="shared" si="0"/>
        <v/>
      </c>
      <c r="B67" s="100"/>
      <c r="C67" s="101"/>
      <c r="D67" s="102"/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/>
    </row>
    <row r="68" spans="1:14" ht="14.4" x14ac:dyDescent="0.25">
      <c r="A68" s="99" t="str">
        <f t="shared" si="0"/>
        <v/>
      </c>
      <c r="B68" s="100"/>
      <c r="C68" s="101"/>
      <c r="D68" s="102"/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/>
    </row>
    <row r="69" spans="1:14" ht="14.4" x14ac:dyDescent="0.25">
      <c r="A69" s="99" t="str">
        <f t="shared" si="0"/>
        <v/>
      </c>
      <c r="B69" s="100"/>
      <c r="C69" s="101"/>
      <c r="D69" s="102"/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/>
    </row>
    <row r="70" spans="1:14" ht="14.4" x14ac:dyDescent="0.25">
      <c r="A70" s="99" t="str">
        <f t="shared" si="0"/>
        <v/>
      </c>
      <c r="B70" s="100"/>
      <c r="C70" s="101"/>
      <c r="D70" s="102"/>
      <c r="E70" s="113"/>
      <c r="F70" s="104"/>
      <c r="G70" s="113"/>
      <c r="H70" s="100"/>
      <c r="I70" s="152"/>
      <c r="J70" s="180"/>
      <c r="K70" s="181"/>
      <c r="L70" s="110"/>
      <c r="M70" s="111">
        <f t="shared" si="1"/>
        <v>0</v>
      </c>
      <c r="N70" s="112"/>
    </row>
    <row r="71" spans="1:14" ht="14.4" x14ac:dyDescent="0.25">
      <c r="A71" s="99" t="str">
        <f t="shared" si="0"/>
        <v/>
      </c>
      <c r="B71" s="100"/>
      <c r="C71" s="101"/>
      <c r="D71" s="102"/>
      <c r="E71" s="113"/>
      <c r="F71" s="104"/>
      <c r="G71" s="113"/>
      <c r="H71" s="100"/>
      <c r="I71" s="152"/>
      <c r="J71" s="180"/>
      <c r="K71" s="181"/>
      <c r="L71" s="110"/>
      <c r="M71" s="111">
        <f t="shared" si="1"/>
        <v>0</v>
      </c>
      <c r="N71" s="112"/>
    </row>
    <row r="72" spans="1:14" ht="14.4" x14ac:dyDescent="0.25">
      <c r="A72" s="99" t="str">
        <f t="shared" ref="A72:A100" si="3">CONCATENATE(B72,C72,D72)</f>
        <v/>
      </c>
      <c r="B72" s="100"/>
      <c r="C72" s="101"/>
      <c r="D72" s="102"/>
      <c r="E72" s="113"/>
      <c r="F72" s="104"/>
      <c r="G72" s="113"/>
      <c r="H72" s="100"/>
      <c r="I72" s="152"/>
      <c r="J72" s="180"/>
      <c r="K72" s="181"/>
      <c r="L72" s="110"/>
      <c r="M72" s="111">
        <f t="shared" ref="M72:M100" si="4">IF(L72=1,7,IF(L72=2,6,IF(L72=3,5,IF(L72=4,4,IF(L72=5,3,IF(L72=6,2,IF(L72&gt;=6,1,0)))))))</f>
        <v>0</v>
      </c>
      <c r="N72" s="112"/>
    </row>
    <row r="73" spans="1:14" ht="14.4" x14ac:dyDescent="0.25">
      <c r="A73" s="99" t="str">
        <f t="shared" si="3"/>
        <v/>
      </c>
      <c r="B73" s="100"/>
      <c r="C73" s="101"/>
      <c r="D73" s="102"/>
      <c r="E73" s="113"/>
      <c r="F73" s="104"/>
      <c r="G73" s="113"/>
      <c r="H73" s="100"/>
      <c r="I73" s="152"/>
      <c r="J73" s="180"/>
      <c r="K73" s="181"/>
      <c r="L73" s="110"/>
      <c r="M73" s="111">
        <f t="shared" si="4"/>
        <v>0</v>
      </c>
      <c r="N73" s="112"/>
    </row>
    <row r="74" spans="1:14" ht="14.4" x14ac:dyDescent="0.25">
      <c r="A74" s="99" t="str">
        <f t="shared" si="3"/>
        <v/>
      </c>
      <c r="B74" s="100"/>
      <c r="C74" s="101"/>
      <c r="D74" s="102"/>
      <c r="E74" s="113"/>
      <c r="F74" s="104"/>
      <c r="G74" s="113"/>
      <c r="H74" s="100"/>
      <c r="I74" s="152"/>
      <c r="J74" s="180"/>
      <c r="K74" s="181"/>
      <c r="L74" s="110"/>
      <c r="M74" s="111">
        <f t="shared" si="4"/>
        <v>0</v>
      </c>
      <c r="N74" s="112"/>
    </row>
    <row r="75" spans="1:14" ht="14.4" x14ac:dyDescent="0.25">
      <c r="A75" s="99" t="str">
        <f t="shared" si="3"/>
        <v/>
      </c>
      <c r="B75" s="100"/>
      <c r="C75" s="101"/>
      <c r="D75" s="102"/>
      <c r="E75" s="113"/>
      <c r="F75" s="104"/>
      <c r="G75" s="113"/>
      <c r="H75" s="100"/>
      <c r="I75" s="152"/>
      <c r="J75" s="180"/>
      <c r="K75" s="181"/>
      <c r="L75" s="110"/>
      <c r="M75" s="111">
        <f t="shared" si="4"/>
        <v>0</v>
      </c>
      <c r="N75" s="112"/>
    </row>
    <row r="76" spans="1:14" ht="14.4" x14ac:dyDescent="0.25">
      <c r="A76" s="99" t="str">
        <f t="shared" si="3"/>
        <v/>
      </c>
      <c r="B76" s="100"/>
      <c r="C76" s="101"/>
      <c r="D76" s="102"/>
      <c r="E76" s="113"/>
      <c r="F76" s="104"/>
      <c r="G76" s="113"/>
      <c r="H76" s="100"/>
      <c r="I76" s="152"/>
      <c r="J76" s="180"/>
      <c r="K76" s="181"/>
      <c r="L76" s="110"/>
      <c r="M76" s="111">
        <f t="shared" si="4"/>
        <v>0</v>
      </c>
      <c r="N76" s="112"/>
    </row>
    <row r="77" spans="1:14" ht="14.4" x14ac:dyDescent="0.25">
      <c r="A77" s="99" t="str">
        <f t="shared" si="3"/>
        <v/>
      </c>
      <c r="B77" s="100"/>
      <c r="C77" s="101"/>
      <c r="D77" s="102"/>
      <c r="E77" s="113"/>
      <c r="F77" s="104"/>
      <c r="G77" s="113"/>
      <c r="H77" s="100"/>
      <c r="I77" s="152"/>
      <c r="J77" s="180"/>
      <c r="K77" s="181"/>
      <c r="L77" s="110"/>
      <c r="M77" s="111">
        <f t="shared" si="4"/>
        <v>0</v>
      </c>
      <c r="N77" s="112"/>
    </row>
    <row r="78" spans="1:14" ht="14.4" x14ac:dyDescent="0.25">
      <c r="A78" s="99" t="str">
        <f t="shared" si="3"/>
        <v/>
      </c>
      <c r="B78" s="100"/>
      <c r="C78" s="101"/>
      <c r="D78" s="102"/>
      <c r="E78" s="113"/>
      <c r="F78" s="104"/>
      <c r="G78" s="113"/>
      <c r="H78" s="100"/>
      <c r="I78" s="152"/>
      <c r="J78" s="180"/>
      <c r="K78" s="181"/>
      <c r="L78" s="110"/>
      <c r="M78" s="111">
        <f t="shared" si="4"/>
        <v>0</v>
      </c>
      <c r="N78" s="112"/>
    </row>
    <row r="79" spans="1:14" ht="14.4" x14ac:dyDescent="0.25">
      <c r="A79" s="99" t="str">
        <f t="shared" si="3"/>
        <v/>
      </c>
      <c r="B79" s="100"/>
      <c r="C79" s="101"/>
      <c r="D79" s="102"/>
      <c r="E79" s="113"/>
      <c r="F79" s="104"/>
      <c r="G79" s="113"/>
      <c r="H79" s="100"/>
      <c r="I79" s="152"/>
      <c r="J79" s="180"/>
      <c r="K79" s="181"/>
      <c r="L79" s="110"/>
      <c r="M79" s="111">
        <f t="shared" si="4"/>
        <v>0</v>
      </c>
      <c r="N79" s="112"/>
    </row>
    <row r="80" spans="1:14" ht="14.4" x14ac:dyDescent="0.25">
      <c r="A80" s="99" t="str">
        <f t="shared" si="3"/>
        <v/>
      </c>
      <c r="B80" s="100"/>
      <c r="C80" s="101"/>
      <c r="D80" s="102"/>
      <c r="E80" s="113"/>
      <c r="F80" s="104"/>
      <c r="G80" s="113"/>
      <c r="H80" s="100"/>
      <c r="I80" s="152"/>
      <c r="J80" s="180"/>
      <c r="K80" s="181"/>
      <c r="L80" s="110"/>
      <c r="M80" s="111">
        <f t="shared" si="4"/>
        <v>0</v>
      </c>
      <c r="N80" s="112"/>
    </row>
    <row r="81" spans="1:14" ht="14.4" x14ac:dyDescent="0.25">
      <c r="A81" s="99" t="str">
        <f t="shared" si="3"/>
        <v/>
      </c>
      <c r="B81" s="100"/>
      <c r="C81" s="101"/>
      <c r="D81" s="102"/>
      <c r="E81" s="113"/>
      <c r="F81" s="104"/>
      <c r="G81" s="113"/>
      <c r="H81" s="100"/>
      <c r="I81" s="152"/>
      <c r="J81" s="180"/>
      <c r="K81" s="181"/>
      <c r="L81" s="110"/>
      <c r="M81" s="111">
        <f t="shared" si="4"/>
        <v>0</v>
      </c>
      <c r="N81" s="112"/>
    </row>
    <row r="82" spans="1:14" ht="14.4" x14ac:dyDescent="0.25">
      <c r="A82" s="99" t="str">
        <f t="shared" si="3"/>
        <v/>
      </c>
      <c r="B82" s="100"/>
      <c r="C82" s="101"/>
      <c r="D82" s="102"/>
      <c r="E82" s="113"/>
      <c r="F82" s="104"/>
      <c r="G82" s="113"/>
      <c r="H82" s="100"/>
      <c r="I82" s="152"/>
      <c r="J82" s="180"/>
      <c r="K82" s="181"/>
      <c r="L82" s="110"/>
      <c r="M82" s="111">
        <f t="shared" si="4"/>
        <v>0</v>
      </c>
      <c r="N82" s="112"/>
    </row>
    <row r="83" spans="1:14" ht="14.4" x14ac:dyDescent="0.25">
      <c r="A83" s="99" t="str">
        <f t="shared" si="3"/>
        <v/>
      </c>
      <c r="B83" s="100"/>
      <c r="C83" s="101"/>
      <c r="D83" s="102"/>
      <c r="E83" s="113"/>
      <c r="F83" s="104"/>
      <c r="G83" s="113"/>
      <c r="H83" s="100"/>
      <c r="I83" s="152"/>
      <c r="J83" s="180"/>
      <c r="K83" s="181"/>
      <c r="L83" s="110"/>
      <c r="M83" s="111">
        <f t="shared" si="4"/>
        <v>0</v>
      </c>
      <c r="N83" s="112"/>
    </row>
    <row r="84" spans="1:14" ht="14.4" x14ac:dyDescent="0.25">
      <c r="A84" s="99" t="str">
        <f t="shared" si="3"/>
        <v/>
      </c>
      <c r="B84" s="100"/>
      <c r="C84" s="101"/>
      <c r="D84" s="102"/>
      <c r="E84" s="113"/>
      <c r="F84" s="104"/>
      <c r="G84" s="113"/>
      <c r="H84" s="100"/>
      <c r="I84" s="152"/>
      <c r="J84" s="180"/>
      <c r="K84" s="181"/>
      <c r="L84" s="110"/>
      <c r="M84" s="111">
        <f t="shared" si="4"/>
        <v>0</v>
      </c>
      <c r="N84" s="112"/>
    </row>
    <row r="85" spans="1:14" ht="14.4" x14ac:dyDescent="0.25">
      <c r="A85" s="99" t="str">
        <f t="shared" si="3"/>
        <v/>
      </c>
      <c r="B85" s="100"/>
      <c r="C85" s="101"/>
      <c r="D85" s="102"/>
      <c r="E85" s="113"/>
      <c r="F85" s="104"/>
      <c r="G85" s="113"/>
      <c r="H85" s="100"/>
      <c r="I85" s="152"/>
      <c r="J85" s="180"/>
      <c r="K85" s="181"/>
      <c r="L85" s="110"/>
      <c r="M85" s="111">
        <f t="shared" si="4"/>
        <v>0</v>
      </c>
      <c r="N85" s="112"/>
    </row>
    <row r="86" spans="1:14" ht="14.4" x14ac:dyDescent="0.25">
      <c r="A86" s="99" t="str">
        <f t="shared" si="3"/>
        <v/>
      </c>
      <c r="B86" s="100"/>
      <c r="C86" s="101"/>
      <c r="D86" s="102"/>
      <c r="E86" s="113"/>
      <c r="F86" s="104"/>
      <c r="G86" s="113"/>
      <c r="H86" s="100"/>
      <c r="I86" s="152"/>
      <c r="J86" s="180"/>
      <c r="K86" s="181"/>
      <c r="L86" s="110"/>
      <c r="M86" s="111">
        <f t="shared" si="4"/>
        <v>0</v>
      </c>
      <c r="N86" s="112"/>
    </row>
    <row r="87" spans="1:14" ht="14.4" x14ac:dyDescent="0.25">
      <c r="A87" s="99" t="str">
        <f t="shared" si="3"/>
        <v/>
      </c>
      <c r="B87" s="100"/>
      <c r="C87" s="101"/>
      <c r="D87" s="102"/>
      <c r="E87" s="113"/>
      <c r="F87" s="104"/>
      <c r="G87" s="113"/>
      <c r="H87" s="100"/>
      <c r="I87" s="152"/>
      <c r="J87" s="180"/>
      <c r="K87" s="181"/>
      <c r="L87" s="110"/>
      <c r="M87" s="111">
        <f t="shared" si="4"/>
        <v>0</v>
      </c>
      <c r="N87" s="112"/>
    </row>
    <row r="88" spans="1:14" ht="14.4" x14ac:dyDescent="0.25">
      <c r="A88" s="99" t="str">
        <f t="shared" si="3"/>
        <v/>
      </c>
      <c r="B88" s="100"/>
      <c r="C88" s="101"/>
      <c r="D88" s="102"/>
      <c r="E88" s="113"/>
      <c r="F88" s="104"/>
      <c r="G88" s="113"/>
      <c r="H88" s="100"/>
      <c r="I88" s="152"/>
      <c r="J88" s="180"/>
      <c r="K88" s="181"/>
      <c r="L88" s="110"/>
      <c r="M88" s="111">
        <f t="shared" si="4"/>
        <v>0</v>
      </c>
      <c r="N88" s="112"/>
    </row>
    <row r="89" spans="1:14" ht="14.4" x14ac:dyDescent="0.25">
      <c r="A89" s="99" t="str">
        <f t="shared" si="3"/>
        <v/>
      </c>
      <c r="B89" s="100"/>
      <c r="C89" s="101"/>
      <c r="D89" s="102"/>
      <c r="E89" s="113"/>
      <c r="F89" s="104"/>
      <c r="G89" s="113"/>
      <c r="H89" s="100"/>
      <c r="I89" s="152"/>
      <c r="J89" s="180"/>
      <c r="K89" s="181"/>
      <c r="L89" s="110"/>
      <c r="M89" s="111">
        <f t="shared" si="4"/>
        <v>0</v>
      </c>
      <c r="N89" s="112"/>
    </row>
    <row r="90" spans="1:14" ht="14.4" x14ac:dyDescent="0.25">
      <c r="A90" s="99" t="str">
        <f t="shared" si="3"/>
        <v/>
      </c>
      <c r="B90" s="100"/>
      <c r="C90" s="101"/>
      <c r="D90" s="102"/>
      <c r="E90" s="113"/>
      <c r="F90" s="104"/>
      <c r="G90" s="113"/>
      <c r="H90" s="100"/>
      <c r="I90" s="152"/>
      <c r="J90" s="180"/>
      <c r="K90" s="181"/>
      <c r="L90" s="110"/>
      <c r="M90" s="111">
        <f t="shared" si="4"/>
        <v>0</v>
      </c>
      <c r="N90" s="112"/>
    </row>
    <row r="91" spans="1:14" ht="14.4" x14ac:dyDescent="0.25">
      <c r="A91" s="99" t="str">
        <f t="shared" si="3"/>
        <v/>
      </c>
      <c r="B91" s="100"/>
      <c r="C91" s="101"/>
      <c r="D91" s="102"/>
      <c r="E91" s="113"/>
      <c r="F91" s="104"/>
      <c r="G91" s="113"/>
      <c r="H91" s="100"/>
      <c r="I91" s="152"/>
      <c r="J91" s="180"/>
      <c r="K91" s="181"/>
      <c r="L91" s="110"/>
      <c r="M91" s="111">
        <f t="shared" si="4"/>
        <v>0</v>
      </c>
      <c r="N91" s="112"/>
    </row>
    <row r="92" spans="1:14" ht="14.4" x14ac:dyDescent="0.25">
      <c r="A92" s="99" t="str">
        <f t="shared" si="3"/>
        <v/>
      </c>
      <c r="B92" s="100"/>
      <c r="C92" s="101"/>
      <c r="D92" s="102"/>
      <c r="E92" s="113"/>
      <c r="F92" s="104"/>
      <c r="G92" s="113"/>
      <c r="H92" s="100"/>
      <c r="I92" s="152"/>
      <c r="J92" s="180"/>
      <c r="K92" s="181"/>
      <c r="L92" s="110"/>
      <c r="M92" s="111">
        <f t="shared" si="4"/>
        <v>0</v>
      </c>
      <c r="N92" s="112"/>
    </row>
    <row r="93" spans="1:14" ht="14.4" x14ac:dyDescent="0.25">
      <c r="A93" s="99" t="str">
        <f t="shared" si="3"/>
        <v/>
      </c>
      <c r="B93" s="100"/>
      <c r="C93" s="101"/>
      <c r="D93" s="102"/>
      <c r="E93" s="113"/>
      <c r="F93" s="104"/>
      <c r="G93" s="113"/>
      <c r="H93" s="100"/>
      <c r="I93" s="152"/>
      <c r="J93" s="180"/>
      <c r="K93" s="181"/>
      <c r="L93" s="110"/>
      <c r="M93" s="111">
        <f t="shared" si="4"/>
        <v>0</v>
      </c>
      <c r="N93" s="112"/>
    </row>
    <row r="94" spans="1:14" ht="14.4" x14ac:dyDescent="0.25">
      <c r="A94" s="99" t="str">
        <f t="shared" si="3"/>
        <v/>
      </c>
      <c r="B94" s="100"/>
      <c r="C94" s="101"/>
      <c r="D94" s="102"/>
      <c r="E94" s="113"/>
      <c r="F94" s="104"/>
      <c r="G94" s="113"/>
      <c r="H94" s="100"/>
      <c r="I94" s="152"/>
      <c r="J94" s="180"/>
      <c r="K94" s="181"/>
      <c r="L94" s="110"/>
      <c r="M94" s="111">
        <f t="shared" si="4"/>
        <v>0</v>
      </c>
      <c r="N94" s="112"/>
    </row>
    <row r="95" spans="1:14" ht="14.4" x14ac:dyDescent="0.25">
      <c r="A95" s="99" t="str">
        <f t="shared" si="3"/>
        <v/>
      </c>
      <c r="B95" s="100"/>
      <c r="C95" s="101"/>
      <c r="D95" s="102"/>
      <c r="E95" s="113"/>
      <c r="F95" s="104"/>
      <c r="G95" s="113"/>
      <c r="H95" s="100"/>
      <c r="I95" s="152"/>
      <c r="J95" s="180"/>
      <c r="K95" s="181"/>
      <c r="L95" s="110"/>
      <c r="M95" s="111">
        <f t="shared" si="4"/>
        <v>0</v>
      </c>
      <c r="N95" s="112"/>
    </row>
    <row r="96" spans="1:14" ht="14.4" x14ac:dyDescent="0.25">
      <c r="A96" s="99" t="str">
        <f t="shared" si="3"/>
        <v/>
      </c>
      <c r="B96" s="100"/>
      <c r="C96" s="101"/>
      <c r="D96" s="102"/>
      <c r="E96" s="113"/>
      <c r="F96" s="104"/>
      <c r="G96" s="113"/>
      <c r="H96" s="100"/>
      <c r="I96" s="152"/>
      <c r="J96" s="180"/>
      <c r="K96" s="181"/>
      <c r="L96" s="110"/>
      <c r="M96" s="111">
        <f t="shared" si="4"/>
        <v>0</v>
      </c>
      <c r="N96" s="112"/>
    </row>
    <row r="97" spans="1:14" ht="14.4" x14ac:dyDescent="0.25">
      <c r="A97" s="99" t="str">
        <f t="shared" si="3"/>
        <v/>
      </c>
      <c r="B97" s="100"/>
      <c r="C97" s="101"/>
      <c r="D97" s="102"/>
      <c r="E97" s="113"/>
      <c r="F97" s="104"/>
      <c r="G97" s="113"/>
      <c r="H97" s="100"/>
      <c r="I97" s="152"/>
      <c r="J97" s="180"/>
      <c r="K97" s="181"/>
      <c r="L97" s="110"/>
      <c r="M97" s="111">
        <f t="shared" si="4"/>
        <v>0</v>
      </c>
      <c r="N97" s="112"/>
    </row>
    <row r="98" spans="1:14" ht="14.4" x14ac:dyDescent="0.25">
      <c r="A98" s="99" t="str">
        <f t="shared" si="3"/>
        <v/>
      </c>
      <c r="B98" s="100"/>
      <c r="C98" s="101"/>
      <c r="D98" s="102"/>
      <c r="E98" s="113"/>
      <c r="F98" s="104"/>
      <c r="G98" s="113"/>
      <c r="H98" s="100"/>
      <c r="I98" s="152"/>
      <c r="J98" s="180"/>
      <c r="K98" s="181"/>
      <c r="L98" s="110"/>
      <c r="M98" s="111">
        <f t="shared" si="4"/>
        <v>0</v>
      </c>
      <c r="N98" s="112"/>
    </row>
    <row r="99" spans="1:14" ht="14.4" x14ac:dyDescent="0.25">
      <c r="A99" s="99" t="str">
        <f t="shared" si="3"/>
        <v/>
      </c>
      <c r="B99" s="100"/>
      <c r="C99" s="101"/>
      <c r="D99" s="102"/>
      <c r="E99" s="113"/>
      <c r="F99" s="104"/>
      <c r="G99" s="113"/>
      <c r="H99" s="100"/>
      <c r="I99" s="152"/>
      <c r="J99" s="180"/>
      <c r="K99" s="181"/>
      <c r="L99" s="110"/>
      <c r="M99" s="111">
        <f t="shared" si="4"/>
        <v>0</v>
      </c>
      <c r="N99" s="112"/>
    </row>
    <row r="100" spans="1:14" ht="15" thickBot="1" x14ac:dyDescent="0.3">
      <c r="A100" s="99" t="str">
        <f t="shared" si="3"/>
        <v/>
      </c>
      <c r="B100" s="114"/>
      <c r="C100" s="115"/>
      <c r="D100" s="116"/>
      <c r="E100" s="117"/>
      <c r="F100" s="118"/>
      <c r="G100" s="117"/>
      <c r="H100" s="114"/>
      <c r="I100" s="166"/>
      <c r="J100" s="293"/>
      <c r="K100" s="207"/>
      <c r="L100" s="124"/>
      <c r="M100" s="125">
        <f t="shared" si="4"/>
        <v>0</v>
      </c>
      <c r="N100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78" priority="1"/>
    <cfRule type="duplicateValues" dxfId="77" priority="2"/>
  </conditionalFormatting>
  <conditionalFormatting sqref="C6:D32">
    <cfRule type="duplicateValues" dxfId="76" priority="3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39DD-A4BC-43CA-855B-068B4184D5AC}">
  <sheetPr>
    <tabColor rgb="FFFF3399"/>
  </sheetPr>
  <dimension ref="A1:N84"/>
  <sheetViews>
    <sheetView zoomScale="80" zoomScaleNormal="80" workbookViewId="0">
      <selection activeCell="C8" sqref="C8:C31"/>
    </sheetView>
  </sheetViews>
  <sheetFormatPr defaultColWidth="9.109375" defaultRowHeight="13.2" x14ac:dyDescent="0.25"/>
  <cols>
    <col min="1" max="1" width="37" style="92" customWidth="1"/>
    <col min="2" max="2" width="9.88671875" style="12" customWidth="1"/>
    <col min="3" max="3" width="20.109375" style="92" customWidth="1"/>
    <col min="4" max="4" width="31" style="127" customWidth="1"/>
    <col min="5" max="5" width="13.44140625" style="12" customWidth="1"/>
    <col min="6" max="6" width="21.109375" style="92" customWidth="1"/>
    <col min="7" max="7" width="7.109375" style="12" bestFit="1" customWidth="1"/>
    <col min="8" max="8" width="8.6640625" style="12" bestFit="1" customWidth="1"/>
    <col min="9" max="9" width="9.5546875" style="12" bestFit="1" customWidth="1"/>
    <col min="10" max="10" width="11.5546875" style="12" customWidth="1"/>
    <col min="11" max="11" width="14.5546875" style="12" customWidth="1"/>
    <col min="12" max="12" width="7.109375" style="12" customWidth="1"/>
    <col min="13" max="13" width="16.109375" style="12" customWidth="1"/>
    <col min="14" max="14" width="29.5546875" style="12" customWidth="1"/>
    <col min="15" max="16384" width="9.109375" style="92"/>
  </cols>
  <sheetData>
    <row r="1" spans="1:14" ht="22.5" customHeight="1" thickBot="1" x14ac:dyDescent="0.3">
      <c r="A1" s="88">
        <f>SUM(A2-1)</f>
        <v>20</v>
      </c>
      <c r="B1" s="886" t="s">
        <v>56</v>
      </c>
      <c r="C1" s="887"/>
      <c r="D1" s="89" t="s">
        <v>30</v>
      </c>
      <c r="E1" s="888" t="s">
        <v>407</v>
      </c>
      <c r="F1" s="889"/>
      <c r="G1" s="889"/>
      <c r="H1" s="889"/>
      <c r="I1" s="889"/>
      <c r="J1" s="889"/>
      <c r="K1" s="91" t="s">
        <v>31</v>
      </c>
      <c r="L1" s="890">
        <v>45361</v>
      </c>
      <c r="M1" s="891"/>
      <c r="N1" s="91" t="s">
        <v>57</v>
      </c>
    </row>
    <row r="2" spans="1:14" ht="22.5" customHeight="1" thickBot="1" x14ac:dyDescent="0.3">
      <c r="A2" s="93">
        <f>COUNTA(_xlfn.UNIQUE(D6:D184))</f>
        <v>21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896"/>
      <c r="M4" s="899"/>
      <c r="N4" s="97"/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02"/>
      <c r="H5" s="904"/>
      <c r="I5" s="904"/>
      <c r="J5" s="904"/>
      <c r="K5" s="881"/>
      <c r="L5" s="897"/>
      <c r="M5" s="900"/>
      <c r="N5" s="98">
        <v>0</v>
      </c>
    </row>
    <row r="6" spans="1:14" ht="14.4" x14ac:dyDescent="0.25">
      <c r="A6" s="270" t="str">
        <f t="shared" ref="A6:A37" si="0"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274">
        <v>60</v>
      </c>
      <c r="H6" s="271"/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f>SUM(M6+$N$5)</f>
        <v>7</v>
      </c>
    </row>
    <row r="7" spans="1:14" ht="14.4" x14ac:dyDescent="0.25">
      <c r="A7" s="99" t="str">
        <f t="shared" si="0"/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286" t="s">
        <v>118</v>
      </c>
      <c r="G7" s="285"/>
      <c r="H7" s="282">
        <v>45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f>SUM(M7+$N$5)</f>
        <v>5</v>
      </c>
    </row>
    <row r="8" spans="1:14" ht="14.4" x14ac:dyDescent="0.25">
      <c r="A8" s="99" t="str">
        <f t="shared" si="0"/>
        <v>PrepCharlotte HenshallHp Sweetest Edition</v>
      </c>
      <c r="B8" s="129" t="s">
        <v>29</v>
      </c>
      <c r="C8" s="101" t="s">
        <v>377</v>
      </c>
      <c r="D8" s="102" t="s">
        <v>389</v>
      </c>
      <c r="E8" s="113"/>
      <c r="F8" s="104" t="s">
        <v>203</v>
      </c>
      <c r="G8" s="113">
        <v>66.332999999999998</v>
      </c>
      <c r="H8" s="100"/>
      <c r="I8" s="152"/>
      <c r="J8" s="180"/>
      <c r="K8" s="181"/>
      <c r="L8" s="110">
        <v>1</v>
      </c>
      <c r="M8" s="111">
        <f>IF(L8=1,7,IF(L8=2,6,IF(L8=3,5,IF(L8=4,4,IF(L8=5,3,IF(L8=6,2,IF(L8&gt;=6,1,0)))))))</f>
        <v>7</v>
      </c>
      <c r="N8" s="281">
        <f t="shared" ref="N8:N43" si="1">SUM(M8+$N$5)</f>
        <v>7</v>
      </c>
    </row>
    <row r="9" spans="1:14" ht="14.4" x14ac:dyDescent="0.25">
      <c r="A9" s="99" t="str">
        <f t="shared" si="0"/>
        <v>PrelimEmber JenszWendamar Elysia</v>
      </c>
      <c r="B9" s="129" t="s">
        <v>24</v>
      </c>
      <c r="C9" s="101" t="s">
        <v>497</v>
      </c>
      <c r="D9" s="102" t="s">
        <v>591</v>
      </c>
      <c r="E9" s="113"/>
      <c r="F9" s="104" t="s">
        <v>198</v>
      </c>
      <c r="G9" s="113"/>
      <c r="H9" s="100">
        <v>70.599999999999994</v>
      </c>
      <c r="I9" s="152"/>
      <c r="J9" s="180"/>
      <c r="K9" s="181"/>
      <c r="L9" s="110">
        <v>1</v>
      </c>
      <c r="M9" s="111">
        <f t="shared" ref="M9:M41" si="2">IF(L9=1,7,IF(L9=2,6,IF(L9=3,5,IF(L9=4,4,IF(L9=5,3,IF(L9=6,2,IF(L9&gt;=6,1,0)))))))</f>
        <v>7</v>
      </c>
      <c r="N9" s="292">
        <f t="shared" si="1"/>
        <v>7</v>
      </c>
    </row>
    <row r="10" spans="1:14" ht="14.4" x14ac:dyDescent="0.25">
      <c r="A10" s="99" t="str">
        <f t="shared" si="0"/>
        <v>PrelimPippa JakovichSir Dusty</v>
      </c>
      <c r="B10" s="129" t="s">
        <v>24</v>
      </c>
      <c r="C10" s="101" t="s">
        <v>391</v>
      </c>
      <c r="D10" s="102" t="s">
        <v>382</v>
      </c>
      <c r="E10" s="113"/>
      <c r="F10" s="104" t="s">
        <v>203</v>
      </c>
      <c r="G10" s="113"/>
      <c r="H10" s="100">
        <v>69.2</v>
      </c>
      <c r="I10" s="152"/>
      <c r="J10" s="180"/>
      <c r="K10" s="181"/>
      <c r="L10" s="110">
        <v>2</v>
      </c>
      <c r="M10" s="111">
        <f t="shared" si="2"/>
        <v>6</v>
      </c>
      <c r="N10" s="281">
        <f t="shared" si="1"/>
        <v>6</v>
      </c>
    </row>
    <row r="11" spans="1:14" ht="14.4" x14ac:dyDescent="0.25">
      <c r="A11" s="99" t="str">
        <f t="shared" si="0"/>
        <v>PrelimJosie DayNadalla Park Im So Special</v>
      </c>
      <c r="B11" s="129" t="s">
        <v>24</v>
      </c>
      <c r="C11" s="101" t="s">
        <v>502</v>
      </c>
      <c r="D11" s="102" t="s">
        <v>654</v>
      </c>
      <c r="E11" s="113"/>
      <c r="F11" s="104" t="s">
        <v>198</v>
      </c>
      <c r="G11" s="113"/>
      <c r="H11" s="100">
        <v>68.599999999999994</v>
      </c>
      <c r="I11" s="152"/>
      <c r="J11" s="180"/>
      <c r="K11" s="181"/>
      <c r="L11" s="110">
        <v>3</v>
      </c>
      <c r="M11" s="111">
        <f t="shared" si="2"/>
        <v>5</v>
      </c>
      <c r="N11" s="292">
        <f t="shared" si="1"/>
        <v>5</v>
      </c>
    </row>
    <row r="12" spans="1:14" ht="14.4" x14ac:dyDescent="0.25">
      <c r="A12" s="99" t="str">
        <f t="shared" si="0"/>
        <v>PrelimCharlotte HenshallHp Sweetest Edition</v>
      </c>
      <c r="B12" s="129" t="s">
        <v>24</v>
      </c>
      <c r="C12" s="101" t="s">
        <v>377</v>
      </c>
      <c r="D12" s="102" t="s">
        <v>389</v>
      </c>
      <c r="E12" s="113"/>
      <c r="F12" s="104" t="s">
        <v>203</v>
      </c>
      <c r="G12" s="113"/>
      <c r="H12" s="100">
        <v>67.2</v>
      </c>
      <c r="I12" s="152"/>
      <c r="J12" s="180"/>
      <c r="K12" s="181"/>
      <c r="L12" s="110">
        <v>4</v>
      </c>
      <c r="M12" s="111">
        <f t="shared" si="2"/>
        <v>4</v>
      </c>
      <c r="N12" s="281">
        <f t="shared" si="1"/>
        <v>4</v>
      </c>
    </row>
    <row r="13" spans="1:14" ht="14.4" x14ac:dyDescent="0.25">
      <c r="A13" s="99" t="str">
        <f t="shared" si="0"/>
        <v>PrelimHoney Towers-HammondYartarla Park Kandinsky</v>
      </c>
      <c r="B13" s="129" t="s">
        <v>24</v>
      </c>
      <c r="C13" s="101" t="s">
        <v>592</v>
      </c>
      <c r="D13" s="102" t="s">
        <v>655</v>
      </c>
      <c r="E13" s="113"/>
      <c r="F13" s="104" t="s">
        <v>198</v>
      </c>
      <c r="G13" s="113"/>
      <c r="H13" s="100">
        <v>67.2</v>
      </c>
      <c r="I13" s="152"/>
      <c r="J13" s="180"/>
      <c r="K13" s="181"/>
      <c r="L13" s="110">
        <v>5</v>
      </c>
      <c r="M13" s="111">
        <f t="shared" si="2"/>
        <v>3</v>
      </c>
      <c r="N13" s="292">
        <f t="shared" si="1"/>
        <v>3</v>
      </c>
    </row>
    <row r="14" spans="1:14" ht="14.4" x14ac:dyDescent="0.25">
      <c r="A14" s="99" t="str">
        <f t="shared" si="0"/>
        <v>PrelimEmber JenszHarry</v>
      </c>
      <c r="B14" s="100" t="s">
        <v>24</v>
      </c>
      <c r="C14" s="101" t="s">
        <v>497</v>
      </c>
      <c r="D14" s="102" t="s">
        <v>498</v>
      </c>
      <c r="E14" s="113"/>
      <c r="F14" s="104" t="s">
        <v>198</v>
      </c>
      <c r="G14" s="113"/>
      <c r="H14" s="100">
        <v>65.2</v>
      </c>
      <c r="I14" s="152"/>
      <c r="J14" s="180"/>
      <c r="K14" s="181"/>
      <c r="L14" s="110">
        <v>6</v>
      </c>
      <c r="M14" s="111">
        <f t="shared" si="2"/>
        <v>2</v>
      </c>
      <c r="N14" s="281">
        <f t="shared" si="1"/>
        <v>2</v>
      </c>
    </row>
    <row r="15" spans="1:14" ht="14.4" x14ac:dyDescent="0.25">
      <c r="A15" s="99" t="str">
        <f t="shared" si="0"/>
        <v>PrelimLolah DayEllenjay Nakye</v>
      </c>
      <c r="B15" s="129" t="s">
        <v>24</v>
      </c>
      <c r="C15" s="101" t="s">
        <v>507</v>
      </c>
      <c r="D15" s="102" t="s">
        <v>594</v>
      </c>
      <c r="E15" s="113"/>
      <c r="F15" s="104" t="s">
        <v>198</v>
      </c>
      <c r="G15" s="113"/>
      <c r="H15" s="100">
        <v>69.599999999999994</v>
      </c>
      <c r="I15" s="152"/>
      <c r="J15" s="180"/>
      <c r="K15" s="181"/>
      <c r="L15" s="110">
        <v>1</v>
      </c>
      <c r="M15" s="111">
        <f t="shared" si="2"/>
        <v>7</v>
      </c>
      <c r="N15" s="292">
        <f t="shared" si="1"/>
        <v>7</v>
      </c>
    </row>
    <row r="16" spans="1:14" ht="14.4" x14ac:dyDescent="0.25">
      <c r="A16" s="99" t="str">
        <f t="shared" si="0"/>
        <v>PrelimHolly KerrMichigan</v>
      </c>
      <c r="B16" s="129" t="s">
        <v>24</v>
      </c>
      <c r="C16" s="101" t="s">
        <v>656</v>
      </c>
      <c r="D16" s="102" t="s">
        <v>657</v>
      </c>
      <c r="E16" s="113"/>
      <c r="F16" s="104" t="s">
        <v>203</v>
      </c>
      <c r="G16" s="113"/>
      <c r="H16" s="100">
        <v>69.400000000000006</v>
      </c>
      <c r="I16" s="152"/>
      <c r="J16" s="180"/>
      <c r="K16" s="181"/>
      <c r="L16" s="110">
        <v>2</v>
      </c>
      <c r="M16" s="111">
        <f t="shared" si="2"/>
        <v>6</v>
      </c>
      <c r="N16" s="281">
        <f t="shared" si="1"/>
        <v>6</v>
      </c>
    </row>
    <row r="17" spans="1:14" ht="14.4" x14ac:dyDescent="0.25">
      <c r="A17" s="99" t="str">
        <f t="shared" si="0"/>
        <v>PrelimHarriet ForrestBlue Sandgroper</v>
      </c>
      <c r="B17" s="129" t="s">
        <v>24</v>
      </c>
      <c r="C17" s="101" t="s">
        <v>486</v>
      </c>
      <c r="D17" s="102" t="s">
        <v>487</v>
      </c>
      <c r="E17" s="113"/>
      <c r="F17" s="104" t="s">
        <v>198</v>
      </c>
      <c r="G17" s="113"/>
      <c r="H17" s="100">
        <v>70.8</v>
      </c>
      <c r="I17" s="152"/>
      <c r="J17" s="180"/>
      <c r="K17" s="181"/>
      <c r="L17" s="110">
        <v>1</v>
      </c>
      <c r="M17" s="111">
        <f t="shared" si="2"/>
        <v>7</v>
      </c>
      <c r="N17" s="292">
        <f t="shared" si="1"/>
        <v>7</v>
      </c>
    </row>
    <row r="18" spans="1:14" ht="14.4" x14ac:dyDescent="0.25">
      <c r="A18" s="99" t="str">
        <f t="shared" si="0"/>
        <v>PrelimChaise FowlerGlobal Supreme</v>
      </c>
      <c r="B18" s="129" t="s">
        <v>24</v>
      </c>
      <c r="C18" s="101" t="s">
        <v>484</v>
      </c>
      <c r="D18" s="102" t="s">
        <v>485</v>
      </c>
      <c r="E18" s="113"/>
      <c r="F18" s="104" t="s">
        <v>198</v>
      </c>
      <c r="G18" s="113"/>
      <c r="H18" s="100">
        <v>70.599999999999994</v>
      </c>
      <c r="I18" s="152"/>
      <c r="J18" s="180"/>
      <c r="K18" s="181"/>
      <c r="L18" s="110">
        <v>2</v>
      </c>
      <c r="M18" s="111">
        <f t="shared" si="2"/>
        <v>6</v>
      </c>
      <c r="N18" s="281">
        <f t="shared" si="1"/>
        <v>6</v>
      </c>
    </row>
    <row r="19" spans="1:14" ht="14.4" x14ac:dyDescent="0.25">
      <c r="A19" s="99" t="str">
        <f t="shared" si="0"/>
        <v>PrelimJorja WarehamTiaja Park Image</v>
      </c>
      <c r="B19" s="129" t="s">
        <v>24</v>
      </c>
      <c r="C19" s="101" t="s">
        <v>219</v>
      </c>
      <c r="D19" s="102" t="s">
        <v>302</v>
      </c>
      <c r="E19" s="113"/>
      <c r="F19" s="104" t="s">
        <v>223</v>
      </c>
      <c r="G19" s="113"/>
      <c r="H19" s="100">
        <v>69.400000000000006</v>
      </c>
      <c r="I19" s="152"/>
      <c r="J19" s="180"/>
      <c r="K19" s="181"/>
      <c r="L19" s="110">
        <v>3</v>
      </c>
      <c r="M19" s="111">
        <f t="shared" si="2"/>
        <v>5</v>
      </c>
      <c r="N19" s="292">
        <f t="shared" si="1"/>
        <v>5</v>
      </c>
    </row>
    <row r="20" spans="1:14" ht="14.4" x14ac:dyDescent="0.25">
      <c r="A20" s="99" t="str">
        <f t="shared" si="0"/>
        <v>PrelimHannah KerrBp Georgie Boy</v>
      </c>
      <c r="B20" s="129" t="s">
        <v>24</v>
      </c>
      <c r="C20" s="101" t="s">
        <v>482</v>
      </c>
      <c r="D20" s="102" t="s">
        <v>663</v>
      </c>
      <c r="E20" s="113"/>
      <c r="F20" s="104" t="s">
        <v>203</v>
      </c>
      <c r="G20" s="113"/>
      <c r="H20" s="100">
        <v>68.400000000000006</v>
      </c>
      <c r="I20" s="152"/>
      <c r="J20" s="180"/>
      <c r="K20" s="181"/>
      <c r="L20" s="110">
        <v>4</v>
      </c>
      <c r="M20" s="111">
        <f t="shared" si="2"/>
        <v>4</v>
      </c>
      <c r="N20" s="281">
        <f t="shared" si="1"/>
        <v>4</v>
      </c>
    </row>
    <row r="21" spans="1:14" ht="14.4" x14ac:dyDescent="0.25">
      <c r="A21" s="99" t="str">
        <f t="shared" si="0"/>
        <v>NovLolah DayEllenjay Nakye</v>
      </c>
      <c r="B21" s="129" t="s">
        <v>73</v>
      </c>
      <c r="C21" s="101" t="s">
        <v>507</v>
      </c>
      <c r="D21" s="102" t="s">
        <v>594</v>
      </c>
      <c r="E21" s="113"/>
      <c r="F21" s="104" t="s">
        <v>198</v>
      </c>
      <c r="G21" s="113"/>
      <c r="H21" s="100"/>
      <c r="I21" s="152">
        <v>64.037999999999997</v>
      </c>
      <c r="J21" s="180"/>
      <c r="K21" s="181"/>
      <c r="L21" s="110">
        <v>1</v>
      </c>
      <c r="M21" s="111">
        <f t="shared" si="2"/>
        <v>7</v>
      </c>
      <c r="N21" s="292">
        <f t="shared" si="1"/>
        <v>7</v>
      </c>
    </row>
    <row r="22" spans="1:14" ht="14.4" x14ac:dyDescent="0.25">
      <c r="A22" s="99" t="str">
        <f t="shared" si="0"/>
        <v>NovHolly KerrMichigan</v>
      </c>
      <c r="B22" s="129" t="s">
        <v>73</v>
      </c>
      <c r="C22" s="101" t="s">
        <v>656</v>
      </c>
      <c r="D22" s="102" t="s">
        <v>657</v>
      </c>
      <c r="E22" s="113"/>
      <c r="F22" s="104" t="s">
        <v>203</v>
      </c>
      <c r="G22" s="113"/>
      <c r="H22" s="100"/>
      <c r="I22" s="152">
        <v>62.115000000000002</v>
      </c>
      <c r="J22" s="180"/>
      <c r="K22" s="181"/>
      <c r="L22" s="110">
        <v>2</v>
      </c>
      <c r="M22" s="111">
        <f t="shared" si="2"/>
        <v>6</v>
      </c>
      <c r="N22" s="281">
        <f t="shared" si="1"/>
        <v>6</v>
      </c>
    </row>
    <row r="23" spans="1:14" ht="14.4" x14ac:dyDescent="0.25">
      <c r="A23" s="99" t="str">
        <f t="shared" si="0"/>
        <v>NovSophie SummersGolden Accolade</v>
      </c>
      <c r="B23" s="100" t="s">
        <v>73</v>
      </c>
      <c r="C23" s="101" t="s">
        <v>658</v>
      </c>
      <c r="D23" s="102" t="s">
        <v>659</v>
      </c>
      <c r="E23" s="113"/>
      <c r="F23" s="104"/>
      <c r="G23" s="113"/>
      <c r="H23" s="100"/>
      <c r="I23" s="152">
        <v>61.923000000000002</v>
      </c>
      <c r="J23" s="180"/>
      <c r="K23" s="181"/>
      <c r="L23" s="110">
        <v>3</v>
      </c>
      <c r="M23" s="111">
        <f t="shared" si="2"/>
        <v>5</v>
      </c>
      <c r="N23" s="292">
        <f t="shared" si="1"/>
        <v>5</v>
      </c>
    </row>
    <row r="24" spans="1:14" ht="14.4" x14ac:dyDescent="0.25">
      <c r="A24" s="99" t="str">
        <f t="shared" si="0"/>
        <v>NovHannah KerrBp Georgie Boy</v>
      </c>
      <c r="B24" s="129" t="s">
        <v>73</v>
      </c>
      <c r="C24" s="101" t="s">
        <v>482</v>
      </c>
      <c r="D24" s="102" t="s">
        <v>663</v>
      </c>
      <c r="E24" s="113"/>
      <c r="F24" s="104" t="s">
        <v>203</v>
      </c>
      <c r="G24" s="113"/>
      <c r="H24" s="100"/>
      <c r="I24" s="152">
        <v>64.423000000000002</v>
      </c>
      <c r="J24" s="180"/>
      <c r="K24" s="181"/>
      <c r="L24" s="110">
        <v>1</v>
      </c>
      <c r="M24" s="111">
        <f t="shared" si="2"/>
        <v>7</v>
      </c>
      <c r="N24" s="281">
        <f t="shared" si="1"/>
        <v>7</v>
      </c>
    </row>
    <row r="25" spans="1:14" ht="14.4" x14ac:dyDescent="0.25">
      <c r="A25" s="99" t="str">
        <f t="shared" si="0"/>
        <v>NovHarriet ForrestBlue Sandgroper</v>
      </c>
      <c r="B25" s="129" t="s">
        <v>73</v>
      </c>
      <c r="C25" s="101" t="s">
        <v>486</v>
      </c>
      <c r="D25" s="102" t="s">
        <v>487</v>
      </c>
      <c r="E25" s="113"/>
      <c r="F25" s="104" t="s">
        <v>198</v>
      </c>
      <c r="G25" s="113"/>
      <c r="H25" s="100"/>
      <c r="I25" s="152">
        <v>62.5</v>
      </c>
      <c r="J25" s="180"/>
      <c r="K25" s="181"/>
      <c r="L25" s="110">
        <v>2</v>
      </c>
      <c r="M25" s="111">
        <f t="shared" si="2"/>
        <v>6</v>
      </c>
      <c r="N25" s="292">
        <f t="shared" si="1"/>
        <v>6</v>
      </c>
    </row>
    <row r="26" spans="1:14" ht="14.4" x14ac:dyDescent="0.25">
      <c r="A26" s="99" t="str">
        <f t="shared" si="0"/>
        <v>NovChaise FowlerJaydana Flamin Impressive</v>
      </c>
      <c r="B26" s="129" t="s">
        <v>73</v>
      </c>
      <c r="C26" s="101" t="s">
        <v>484</v>
      </c>
      <c r="D26" s="102" t="s">
        <v>597</v>
      </c>
      <c r="E26" s="113"/>
      <c r="F26" s="104" t="s">
        <v>198</v>
      </c>
      <c r="G26" s="113"/>
      <c r="H26" s="100"/>
      <c r="I26" s="152">
        <v>61.154000000000003</v>
      </c>
      <c r="J26" s="180"/>
      <c r="K26" s="181"/>
      <c r="L26" s="110">
        <v>3</v>
      </c>
      <c r="M26" s="111">
        <f t="shared" si="2"/>
        <v>5</v>
      </c>
      <c r="N26" s="281">
        <f t="shared" si="1"/>
        <v>5</v>
      </c>
    </row>
    <row r="27" spans="1:14" ht="14.4" x14ac:dyDescent="0.25">
      <c r="A27" s="99" t="str">
        <f t="shared" si="0"/>
        <v>NovJorja WarehamTiaja Park Image</v>
      </c>
      <c r="B27" s="129" t="s">
        <v>73</v>
      </c>
      <c r="C27" s="101" t="s">
        <v>219</v>
      </c>
      <c r="D27" s="102" t="s">
        <v>302</v>
      </c>
      <c r="E27" s="113"/>
      <c r="F27" s="104" t="s">
        <v>223</v>
      </c>
      <c r="G27" s="113"/>
      <c r="H27" s="100"/>
      <c r="I27" s="152">
        <v>52.692</v>
      </c>
      <c r="J27" s="180"/>
      <c r="K27" s="181"/>
      <c r="L27" s="110">
        <v>4</v>
      </c>
      <c r="M27" s="111">
        <f t="shared" si="2"/>
        <v>4</v>
      </c>
      <c r="N27" s="292">
        <f t="shared" si="1"/>
        <v>4</v>
      </c>
    </row>
    <row r="28" spans="1:14" ht="14.4" x14ac:dyDescent="0.25">
      <c r="A28" s="99" t="str">
        <f t="shared" si="0"/>
        <v>NovKaitlyn BrownMellandra Touch Of Class</v>
      </c>
      <c r="B28" s="129" t="s">
        <v>73</v>
      </c>
      <c r="C28" s="101" t="s">
        <v>600</v>
      </c>
      <c r="D28" s="102" t="s">
        <v>664</v>
      </c>
      <c r="E28" s="113"/>
      <c r="F28" s="104" t="s">
        <v>198</v>
      </c>
      <c r="G28" s="113"/>
      <c r="H28" s="100"/>
      <c r="I28" s="152">
        <v>59.423000000000002</v>
      </c>
      <c r="J28" s="180"/>
      <c r="K28" s="181"/>
      <c r="L28" s="110">
        <v>1</v>
      </c>
      <c r="M28" s="111">
        <f t="shared" si="2"/>
        <v>7</v>
      </c>
      <c r="N28" s="281">
        <f t="shared" si="1"/>
        <v>7</v>
      </c>
    </row>
    <row r="29" spans="1:14" ht="14.4" x14ac:dyDescent="0.25">
      <c r="A29" s="99" t="str">
        <f t="shared" si="0"/>
        <v>ElemJorja WarehamTiaja Park Fearless</v>
      </c>
      <c r="B29" s="129" t="s">
        <v>16</v>
      </c>
      <c r="C29" s="101" t="s">
        <v>219</v>
      </c>
      <c r="D29" s="102" t="s">
        <v>220</v>
      </c>
      <c r="E29" s="113"/>
      <c r="F29" s="104" t="s">
        <v>223</v>
      </c>
      <c r="G29" s="113"/>
      <c r="H29" s="100"/>
      <c r="I29" s="152"/>
      <c r="J29" s="180">
        <v>63</v>
      </c>
      <c r="K29" s="181"/>
      <c r="L29" s="110">
        <v>1</v>
      </c>
      <c r="M29" s="111">
        <f t="shared" si="2"/>
        <v>7</v>
      </c>
      <c r="N29" s="292">
        <f t="shared" si="1"/>
        <v>7</v>
      </c>
    </row>
    <row r="30" spans="1:14" ht="14.4" x14ac:dyDescent="0.25">
      <c r="A30" s="99" t="str">
        <f t="shared" si="0"/>
        <v>ElemImogen FreemanDisy Lvarss</v>
      </c>
      <c r="B30" s="129" t="s">
        <v>16</v>
      </c>
      <c r="C30" s="101" t="s">
        <v>660</v>
      </c>
      <c r="D30" s="102" t="s">
        <v>661</v>
      </c>
      <c r="E30" s="113"/>
      <c r="F30" s="104" t="s">
        <v>203</v>
      </c>
      <c r="G30" s="113"/>
      <c r="H30" s="100"/>
      <c r="I30" s="152"/>
      <c r="J30" s="180">
        <v>59.143000000000001</v>
      </c>
      <c r="K30" s="181"/>
      <c r="L30" s="110">
        <v>2</v>
      </c>
      <c r="M30" s="111">
        <f t="shared" si="2"/>
        <v>6</v>
      </c>
      <c r="N30" s="281">
        <f t="shared" si="1"/>
        <v>6</v>
      </c>
    </row>
    <row r="31" spans="1:14" ht="14.4" x14ac:dyDescent="0.25">
      <c r="A31" s="99" t="str">
        <f t="shared" si="0"/>
        <v>ElemAva ClarkeLancefield Park Amanzi</v>
      </c>
      <c r="B31" s="129" t="s">
        <v>16</v>
      </c>
      <c r="C31" s="101" t="s">
        <v>214</v>
      </c>
      <c r="D31" s="102" t="s">
        <v>662</v>
      </c>
      <c r="E31" s="113"/>
      <c r="F31" s="104" t="s">
        <v>203</v>
      </c>
      <c r="G31" s="113"/>
      <c r="H31" s="100"/>
      <c r="I31" s="152"/>
      <c r="J31" s="180">
        <v>59</v>
      </c>
      <c r="K31" s="181"/>
      <c r="L31" s="110">
        <v>3</v>
      </c>
      <c r="M31" s="111">
        <f t="shared" si="2"/>
        <v>5</v>
      </c>
      <c r="N31" s="292">
        <f t="shared" si="1"/>
        <v>5</v>
      </c>
    </row>
    <row r="32" spans="1:14" ht="14.4" x14ac:dyDescent="0.25">
      <c r="A32" s="99" t="str">
        <f t="shared" si="0"/>
        <v/>
      </c>
      <c r="B32" s="129"/>
      <c r="C32" s="101" t="s">
        <v>40</v>
      </c>
      <c r="D32" s="102" t="s">
        <v>40</v>
      </c>
      <c r="E32" s="113"/>
      <c r="F32" s="104"/>
      <c r="G32" s="113"/>
      <c r="H32" s="100"/>
      <c r="I32" s="152"/>
      <c r="J32" s="180"/>
      <c r="K32" s="181"/>
      <c r="L32" s="110"/>
      <c r="M32" s="111">
        <f t="shared" si="2"/>
        <v>0</v>
      </c>
      <c r="N32" s="281">
        <f t="shared" si="1"/>
        <v>0</v>
      </c>
    </row>
    <row r="33" spans="1:14" ht="14.4" x14ac:dyDescent="0.25">
      <c r="A33" s="99" t="str">
        <f t="shared" si="0"/>
        <v/>
      </c>
      <c r="B33" s="129"/>
      <c r="C33" s="101"/>
      <c r="D33" s="102"/>
      <c r="E33" s="113"/>
      <c r="F33" s="104"/>
      <c r="G33" s="113"/>
      <c r="H33" s="100"/>
      <c r="I33" s="152"/>
      <c r="J33" s="180"/>
      <c r="K33" s="181"/>
      <c r="L33" s="110"/>
      <c r="M33" s="111">
        <f t="shared" si="2"/>
        <v>0</v>
      </c>
      <c r="N33" s="292">
        <f t="shared" si="1"/>
        <v>0</v>
      </c>
    </row>
    <row r="34" spans="1:14" ht="14.4" x14ac:dyDescent="0.25">
      <c r="A34" s="99" t="str">
        <f t="shared" si="0"/>
        <v/>
      </c>
      <c r="B34" s="129"/>
      <c r="C34" s="101"/>
      <c r="D34" s="102"/>
      <c r="E34" s="113"/>
      <c r="F34" s="104"/>
      <c r="G34" s="113"/>
      <c r="H34" s="100"/>
      <c r="I34" s="152"/>
      <c r="J34" s="180"/>
      <c r="K34" s="181"/>
      <c r="L34" s="110"/>
      <c r="M34" s="111">
        <f t="shared" si="2"/>
        <v>0</v>
      </c>
      <c r="N34" s="281">
        <f t="shared" si="1"/>
        <v>0</v>
      </c>
    </row>
    <row r="35" spans="1:14" ht="14.4" x14ac:dyDescent="0.25">
      <c r="A35" s="99" t="str">
        <f t="shared" si="0"/>
        <v/>
      </c>
      <c r="B35" s="129"/>
      <c r="C35" s="101"/>
      <c r="D35" s="102"/>
      <c r="E35" s="113"/>
      <c r="F35" s="104"/>
      <c r="G35" s="113"/>
      <c r="H35" s="100"/>
      <c r="I35" s="152"/>
      <c r="J35" s="180"/>
      <c r="K35" s="181"/>
      <c r="L35" s="110"/>
      <c r="M35" s="111">
        <f t="shared" si="2"/>
        <v>0</v>
      </c>
      <c r="N35" s="292">
        <f t="shared" si="1"/>
        <v>0</v>
      </c>
    </row>
    <row r="36" spans="1:14" ht="14.4" x14ac:dyDescent="0.25">
      <c r="A36" s="99" t="str">
        <f t="shared" si="0"/>
        <v/>
      </c>
      <c r="B36" s="129"/>
      <c r="C36" s="101"/>
      <c r="D36" s="102"/>
      <c r="E36" s="113"/>
      <c r="F36" s="104"/>
      <c r="G36" s="113"/>
      <c r="H36" s="100"/>
      <c r="I36" s="152"/>
      <c r="J36" s="180"/>
      <c r="K36" s="181"/>
      <c r="L36" s="110"/>
      <c r="M36" s="111">
        <f t="shared" si="2"/>
        <v>0</v>
      </c>
      <c r="N36" s="281">
        <f t="shared" si="1"/>
        <v>0</v>
      </c>
    </row>
    <row r="37" spans="1:14" ht="14.4" x14ac:dyDescent="0.25">
      <c r="A37" s="99" t="str">
        <f t="shared" si="0"/>
        <v/>
      </c>
      <c r="B37" s="129"/>
      <c r="C37" s="101"/>
      <c r="D37" s="102"/>
      <c r="E37" s="113"/>
      <c r="F37" s="104"/>
      <c r="G37" s="113"/>
      <c r="H37" s="100"/>
      <c r="I37" s="152"/>
      <c r="J37" s="180"/>
      <c r="K37" s="181"/>
      <c r="L37" s="110"/>
      <c r="M37" s="111">
        <f t="shared" si="2"/>
        <v>0</v>
      </c>
      <c r="N37" s="292">
        <f t="shared" si="1"/>
        <v>0</v>
      </c>
    </row>
    <row r="38" spans="1:14" ht="14.4" x14ac:dyDescent="0.25">
      <c r="A38" s="99" t="str">
        <f t="shared" ref="A38:A69" si="3">CONCATENATE(B38,C38,D38)</f>
        <v/>
      </c>
      <c r="B38" s="100"/>
      <c r="C38" s="101"/>
      <c r="D38" s="102"/>
      <c r="E38" s="113"/>
      <c r="F38" s="104"/>
      <c r="G38" s="113"/>
      <c r="H38" s="100"/>
      <c r="I38" s="152"/>
      <c r="J38" s="180"/>
      <c r="K38" s="181"/>
      <c r="L38" s="110"/>
      <c r="M38" s="111">
        <f t="shared" si="2"/>
        <v>0</v>
      </c>
      <c r="N38" s="281">
        <f t="shared" si="1"/>
        <v>0</v>
      </c>
    </row>
    <row r="39" spans="1:14" ht="14.4" x14ac:dyDescent="0.25">
      <c r="A39" s="99" t="str">
        <f t="shared" si="3"/>
        <v/>
      </c>
      <c r="B39" s="129"/>
      <c r="C39" s="101"/>
      <c r="D39" s="102"/>
      <c r="E39" s="113"/>
      <c r="F39" s="104"/>
      <c r="G39" s="113"/>
      <c r="H39" s="100"/>
      <c r="I39" s="152"/>
      <c r="J39" s="180"/>
      <c r="K39" s="181"/>
      <c r="L39" s="110"/>
      <c r="M39" s="111">
        <f t="shared" si="2"/>
        <v>0</v>
      </c>
      <c r="N39" s="292">
        <f t="shared" si="1"/>
        <v>0</v>
      </c>
    </row>
    <row r="40" spans="1:14" ht="14.4" x14ac:dyDescent="0.25">
      <c r="A40" s="99" t="str">
        <f t="shared" si="3"/>
        <v/>
      </c>
      <c r="B40" s="129"/>
      <c r="C40" s="101"/>
      <c r="D40" s="102"/>
      <c r="E40" s="113"/>
      <c r="F40" s="104"/>
      <c r="G40" s="113"/>
      <c r="H40" s="100"/>
      <c r="I40" s="152"/>
      <c r="J40" s="180"/>
      <c r="K40" s="181"/>
      <c r="L40" s="110"/>
      <c r="M40" s="111">
        <f t="shared" si="2"/>
        <v>0</v>
      </c>
      <c r="N40" s="281">
        <f t="shared" si="1"/>
        <v>0</v>
      </c>
    </row>
    <row r="41" spans="1:14" ht="14.4" x14ac:dyDescent="0.25">
      <c r="A41" s="99" t="str">
        <f t="shared" si="3"/>
        <v/>
      </c>
      <c r="B41" s="100"/>
      <c r="C41" s="101"/>
      <c r="D41" s="102"/>
      <c r="E41" s="113"/>
      <c r="F41" s="104"/>
      <c r="G41" s="113"/>
      <c r="H41" s="100"/>
      <c r="I41" s="152"/>
      <c r="J41" s="180"/>
      <c r="K41" s="181"/>
      <c r="L41" s="110"/>
      <c r="M41" s="111">
        <f t="shared" si="2"/>
        <v>0</v>
      </c>
      <c r="N41" s="292">
        <f t="shared" si="1"/>
        <v>0</v>
      </c>
    </row>
    <row r="42" spans="1:14" ht="14.4" x14ac:dyDescent="0.25">
      <c r="A42" s="99" t="str">
        <f t="shared" si="3"/>
        <v/>
      </c>
      <c r="B42" s="129"/>
      <c r="C42" s="101"/>
      <c r="D42" s="102"/>
      <c r="E42" s="113"/>
      <c r="F42" s="104"/>
      <c r="G42" s="113"/>
      <c r="H42" s="100"/>
      <c r="I42" s="152"/>
      <c r="J42" s="180"/>
      <c r="K42" s="181"/>
      <c r="L42" s="110"/>
      <c r="M42" s="111">
        <f t="shared" ref="M42:M69" si="4">IF(L42=1,7,IF(L42=2,6,IF(L42=3,5,IF(L42=4,4,IF(L42=5,3,IF(L42=6,2,IF(L42&gt;=6,1,0)))))))</f>
        <v>0</v>
      </c>
      <c r="N42" s="281">
        <f t="shared" si="1"/>
        <v>0</v>
      </c>
    </row>
    <row r="43" spans="1:14" ht="14.4" x14ac:dyDescent="0.25">
      <c r="A43" s="99" t="str">
        <f t="shared" si="3"/>
        <v/>
      </c>
      <c r="B43" s="129"/>
      <c r="C43" s="101"/>
      <c r="D43" s="102"/>
      <c r="E43" s="113"/>
      <c r="F43" s="104"/>
      <c r="G43" s="113"/>
      <c r="H43" s="100"/>
      <c r="I43" s="152"/>
      <c r="J43" s="180"/>
      <c r="K43" s="181"/>
      <c r="L43" s="110"/>
      <c r="M43" s="111">
        <f t="shared" si="4"/>
        <v>0</v>
      </c>
      <c r="N43" s="292">
        <f t="shared" si="1"/>
        <v>0</v>
      </c>
    </row>
    <row r="44" spans="1:14" ht="14.4" x14ac:dyDescent="0.25">
      <c r="A44" s="99" t="str">
        <f t="shared" si="3"/>
        <v/>
      </c>
      <c r="B44" s="100"/>
      <c r="C44" s="101" t="s">
        <v>40</v>
      </c>
      <c r="D44" s="102" t="s">
        <v>40</v>
      </c>
      <c r="E44" s="113"/>
      <c r="F44" s="104"/>
      <c r="G44" s="113"/>
      <c r="H44" s="100"/>
      <c r="I44" s="152"/>
      <c r="J44" s="180"/>
      <c r="K44" s="181"/>
      <c r="L44" s="110"/>
      <c r="M44" s="111">
        <f t="shared" si="4"/>
        <v>0</v>
      </c>
      <c r="N44" s="112"/>
    </row>
    <row r="45" spans="1:14" ht="14.4" x14ac:dyDescent="0.25">
      <c r="A45" s="99" t="str">
        <f t="shared" si="3"/>
        <v/>
      </c>
      <c r="B45" s="100"/>
      <c r="C45" s="101" t="s">
        <v>40</v>
      </c>
      <c r="D45" s="102" t="s">
        <v>40</v>
      </c>
      <c r="E45" s="113"/>
      <c r="F45" s="104"/>
      <c r="G45" s="113"/>
      <c r="H45" s="100"/>
      <c r="I45" s="152"/>
      <c r="J45" s="180"/>
      <c r="K45" s="181"/>
      <c r="L45" s="110"/>
      <c r="M45" s="111">
        <f t="shared" si="4"/>
        <v>0</v>
      </c>
      <c r="N45" s="112"/>
    </row>
    <row r="46" spans="1:14" ht="14.4" x14ac:dyDescent="0.25">
      <c r="A46" s="99" t="str">
        <f t="shared" si="3"/>
        <v/>
      </c>
      <c r="B46" s="100"/>
      <c r="C46" s="101" t="s">
        <v>40</v>
      </c>
      <c r="D46" s="102" t="s">
        <v>40</v>
      </c>
      <c r="E46" s="113"/>
      <c r="F46" s="104"/>
      <c r="G46" s="113"/>
      <c r="H46" s="100"/>
      <c r="I46" s="152"/>
      <c r="J46" s="180"/>
      <c r="K46" s="181"/>
      <c r="L46" s="110"/>
      <c r="M46" s="111">
        <f t="shared" si="4"/>
        <v>0</v>
      </c>
      <c r="N46" s="112"/>
    </row>
    <row r="47" spans="1:14" ht="14.4" x14ac:dyDescent="0.25">
      <c r="A47" s="99" t="str">
        <f t="shared" si="3"/>
        <v/>
      </c>
      <c r="B47" s="100"/>
      <c r="C47" s="101" t="s">
        <v>40</v>
      </c>
      <c r="D47" s="102" t="s">
        <v>40</v>
      </c>
      <c r="E47" s="113"/>
      <c r="F47" s="104"/>
      <c r="G47" s="113"/>
      <c r="H47" s="100"/>
      <c r="I47" s="152"/>
      <c r="J47" s="180"/>
      <c r="K47" s="181"/>
      <c r="L47" s="110"/>
      <c r="M47" s="111">
        <f t="shared" si="4"/>
        <v>0</v>
      </c>
      <c r="N47" s="112"/>
    </row>
    <row r="48" spans="1:14" ht="14.4" x14ac:dyDescent="0.25">
      <c r="A48" s="99" t="str">
        <f t="shared" si="3"/>
        <v/>
      </c>
      <c r="B48" s="100"/>
      <c r="C48" s="101" t="s">
        <v>40</v>
      </c>
      <c r="D48" s="102" t="s">
        <v>40</v>
      </c>
      <c r="E48" s="113"/>
      <c r="F48" s="104"/>
      <c r="G48" s="113"/>
      <c r="H48" s="100"/>
      <c r="I48" s="152"/>
      <c r="J48" s="180"/>
      <c r="K48" s="181"/>
      <c r="L48" s="110"/>
      <c r="M48" s="111">
        <f t="shared" si="4"/>
        <v>0</v>
      </c>
      <c r="N48" s="112"/>
    </row>
    <row r="49" spans="1:14" ht="14.4" x14ac:dyDescent="0.25">
      <c r="A49" s="99" t="str">
        <f t="shared" si="3"/>
        <v/>
      </c>
      <c r="B49" s="100"/>
      <c r="C49" s="101" t="s">
        <v>40</v>
      </c>
      <c r="D49" s="102" t="s">
        <v>40</v>
      </c>
      <c r="E49" s="113"/>
      <c r="F49" s="104"/>
      <c r="G49" s="113"/>
      <c r="H49" s="100"/>
      <c r="I49" s="152"/>
      <c r="J49" s="180"/>
      <c r="K49" s="181"/>
      <c r="L49" s="110"/>
      <c r="M49" s="111">
        <f t="shared" si="4"/>
        <v>0</v>
      </c>
      <c r="N49" s="112"/>
    </row>
    <row r="50" spans="1:14" ht="14.4" x14ac:dyDescent="0.25">
      <c r="A50" s="99" t="str">
        <f t="shared" si="3"/>
        <v/>
      </c>
      <c r="B50" s="100"/>
      <c r="C50" s="101" t="s">
        <v>40</v>
      </c>
      <c r="D50" s="102" t="s">
        <v>40</v>
      </c>
      <c r="E50" s="113"/>
      <c r="F50" s="104"/>
      <c r="G50" s="113"/>
      <c r="H50" s="100"/>
      <c r="I50" s="152"/>
      <c r="J50" s="180"/>
      <c r="K50" s="181"/>
      <c r="L50" s="110"/>
      <c r="M50" s="111">
        <f t="shared" si="4"/>
        <v>0</v>
      </c>
      <c r="N50" s="112"/>
    </row>
    <row r="51" spans="1:14" ht="14.4" x14ac:dyDescent="0.25">
      <c r="A51" s="99" t="str">
        <f t="shared" si="3"/>
        <v/>
      </c>
      <c r="B51" s="100"/>
      <c r="C51" s="101" t="s">
        <v>40</v>
      </c>
      <c r="D51" s="102" t="s">
        <v>40</v>
      </c>
      <c r="E51" s="113"/>
      <c r="F51" s="104"/>
      <c r="G51" s="113"/>
      <c r="H51" s="100"/>
      <c r="I51" s="152"/>
      <c r="J51" s="180"/>
      <c r="K51" s="181"/>
      <c r="L51" s="110"/>
      <c r="M51" s="111">
        <f t="shared" si="4"/>
        <v>0</v>
      </c>
      <c r="N51" s="112"/>
    </row>
    <row r="52" spans="1:14" ht="14.4" x14ac:dyDescent="0.25">
      <c r="A52" s="99" t="str">
        <f t="shared" si="3"/>
        <v/>
      </c>
      <c r="B52" s="100"/>
      <c r="C52" s="101" t="s">
        <v>40</v>
      </c>
      <c r="D52" s="102" t="s">
        <v>40</v>
      </c>
      <c r="E52" s="113"/>
      <c r="F52" s="104"/>
      <c r="G52" s="113"/>
      <c r="H52" s="100"/>
      <c r="I52" s="152"/>
      <c r="J52" s="180"/>
      <c r="K52" s="181"/>
      <c r="L52" s="110"/>
      <c r="M52" s="111">
        <f t="shared" si="4"/>
        <v>0</v>
      </c>
      <c r="N52" s="112"/>
    </row>
    <row r="53" spans="1:14" ht="14.4" x14ac:dyDescent="0.25">
      <c r="A53" s="99" t="str">
        <f t="shared" si="3"/>
        <v/>
      </c>
      <c r="B53" s="100"/>
      <c r="C53" s="101" t="s">
        <v>40</v>
      </c>
      <c r="D53" s="102" t="s">
        <v>40</v>
      </c>
      <c r="E53" s="113"/>
      <c r="F53" s="104"/>
      <c r="G53" s="113"/>
      <c r="H53" s="100"/>
      <c r="I53" s="152"/>
      <c r="J53" s="180"/>
      <c r="K53" s="181"/>
      <c r="L53" s="110"/>
      <c r="M53" s="111">
        <f t="shared" si="4"/>
        <v>0</v>
      </c>
      <c r="N53" s="112"/>
    </row>
    <row r="54" spans="1:14" ht="14.4" x14ac:dyDescent="0.25">
      <c r="A54" s="99" t="str">
        <f t="shared" si="3"/>
        <v/>
      </c>
      <c r="B54" s="100"/>
      <c r="C54" s="101" t="s">
        <v>40</v>
      </c>
      <c r="D54" s="102" t="s">
        <v>40</v>
      </c>
      <c r="E54" s="113"/>
      <c r="F54" s="104"/>
      <c r="G54" s="113"/>
      <c r="H54" s="100"/>
      <c r="I54" s="152"/>
      <c r="J54" s="180"/>
      <c r="K54" s="181"/>
      <c r="L54" s="110"/>
      <c r="M54" s="111">
        <f t="shared" si="4"/>
        <v>0</v>
      </c>
      <c r="N54" s="112"/>
    </row>
    <row r="55" spans="1:14" ht="14.4" x14ac:dyDescent="0.25">
      <c r="A55" s="99" t="str">
        <f t="shared" si="3"/>
        <v/>
      </c>
      <c r="B55" s="100"/>
      <c r="C55" s="101" t="s">
        <v>40</v>
      </c>
      <c r="D55" s="102" t="s">
        <v>40</v>
      </c>
      <c r="E55" s="113"/>
      <c r="F55" s="104"/>
      <c r="G55" s="113"/>
      <c r="H55" s="100"/>
      <c r="I55" s="152"/>
      <c r="J55" s="180"/>
      <c r="K55" s="181"/>
      <c r="L55" s="110"/>
      <c r="M55" s="111">
        <f t="shared" si="4"/>
        <v>0</v>
      </c>
      <c r="N55" s="112"/>
    </row>
    <row r="56" spans="1:14" ht="14.4" x14ac:dyDescent="0.25">
      <c r="A56" s="99" t="str">
        <f t="shared" si="3"/>
        <v/>
      </c>
      <c r="B56" s="100"/>
      <c r="C56" s="101" t="s">
        <v>40</v>
      </c>
      <c r="D56" s="102" t="s">
        <v>40</v>
      </c>
      <c r="E56" s="113"/>
      <c r="F56" s="104"/>
      <c r="G56" s="113"/>
      <c r="H56" s="100"/>
      <c r="I56" s="152"/>
      <c r="J56" s="180"/>
      <c r="K56" s="181"/>
      <c r="L56" s="110"/>
      <c r="M56" s="111">
        <f t="shared" si="4"/>
        <v>0</v>
      </c>
      <c r="N56" s="112"/>
    </row>
    <row r="57" spans="1:14" ht="14.4" x14ac:dyDescent="0.25">
      <c r="A57" s="99" t="str">
        <f t="shared" si="3"/>
        <v/>
      </c>
      <c r="B57" s="100"/>
      <c r="C57" s="101" t="s">
        <v>40</v>
      </c>
      <c r="D57" s="102" t="s">
        <v>40</v>
      </c>
      <c r="E57" s="113"/>
      <c r="F57" s="104"/>
      <c r="G57" s="113"/>
      <c r="H57" s="100"/>
      <c r="I57" s="152"/>
      <c r="J57" s="180"/>
      <c r="K57" s="181"/>
      <c r="L57" s="110"/>
      <c r="M57" s="111">
        <f t="shared" si="4"/>
        <v>0</v>
      </c>
      <c r="N57" s="112"/>
    </row>
    <row r="58" spans="1:14" ht="14.4" x14ac:dyDescent="0.25">
      <c r="A58" s="99" t="str">
        <f t="shared" si="3"/>
        <v/>
      </c>
      <c r="B58" s="100"/>
      <c r="C58" s="101" t="s">
        <v>40</v>
      </c>
      <c r="D58" s="102" t="s">
        <v>40</v>
      </c>
      <c r="E58" s="113"/>
      <c r="F58" s="104"/>
      <c r="G58" s="113"/>
      <c r="H58" s="100"/>
      <c r="I58" s="152"/>
      <c r="J58" s="180"/>
      <c r="K58" s="181"/>
      <c r="L58" s="110"/>
      <c r="M58" s="111">
        <f t="shared" si="4"/>
        <v>0</v>
      </c>
      <c r="N58" s="112"/>
    </row>
    <row r="59" spans="1:14" ht="14.4" x14ac:dyDescent="0.25">
      <c r="A59" s="99" t="str">
        <f t="shared" si="3"/>
        <v/>
      </c>
      <c r="B59" s="100"/>
      <c r="C59" s="101" t="s">
        <v>40</v>
      </c>
      <c r="D59" s="102" t="s">
        <v>40</v>
      </c>
      <c r="E59" s="113"/>
      <c r="F59" s="104"/>
      <c r="G59" s="113"/>
      <c r="H59" s="100"/>
      <c r="I59" s="152"/>
      <c r="J59" s="180"/>
      <c r="K59" s="181"/>
      <c r="L59" s="110"/>
      <c r="M59" s="111">
        <f t="shared" si="4"/>
        <v>0</v>
      </c>
      <c r="N59" s="112"/>
    </row>
    <row r="60" spans="1:14" ht="14.4" x14ac:dyDescent="0.25">
      <c r="A60" s="99" t="str">
        <f t="shared" si="3"/>
        <v/>
      </c>
      <c r="B60" s="100"/>
      <c r="C60" s="101" t="s">
        <v>40</v>
      </c>
      <c r="D60" s="102" t="s">
        <v>40</v>
      </c>
      <c r="E60" s="113"/>
      <c r="F60" s="104"/>
      <c r="G60" s="113"/>
      <c r="H60" s="100"/>
      <c r="I60" s="152"/>
      <c r="J60" s="180"/>
      <c r="K60" s="181"/>
      <c r="L60" s="110"/>
      <c r="M60" s="111">
        <f t="shared" si="4"/>
        <v>0</v>
      </c>
      <c r="N60" s="112"/>
    </row>
    <row r="61" spans="1:14" ht="14.4" x14ac:dyDescent="0.25">
      <c r="A61" s="99" t="str">
        <f t="shared" si="3"/>
        <v/>
      </c>
      <c r="B61" s="100"/>
      <c r="C61" s="101" t="s">
        <v>40</v>
      </c>
      <c r="D61" s="102" t="s">
        <v>40</v>
      </c>
      <c r="E61" s="113"/>
      <c r="F61" s="104"/>
      <c r="G61" s="113"/>
      <c r="H61" s="100"/>
      <c r="I61" s="152"/>
      <c r="J61" s="180"/>
      <c r="K61" s="181"/>
      <c r="L61" s="110"/>
      <c r="M61" s="111">
        <f t="shared" si="4"/>
        <v>0</v>
      </c>
      <c r="N61" s="112"/>
    </row>
    <row r="62" spans="1:14" ht="14.4" x14ac:dyDescent="0.25">
      <c r="A62" s="99" t="str">
        <f t="shared" si="3"/>
        <v/>
      </c>
      <c r="B62" s="100"/>
      <c r="C62" s="101" t="s">
        <v>40</v>
      </c>
      <c r="D62" s="102" t="s">
        <v>40</v>
      </c>
      <c r="E62" s="113"/>
      <c r="F62" s="104"/>
      <c r="G62" s="113"/>
      <c r="H62" s="100"/>
      <c r="I62" s="152"/>
      <c r="J62" s="180"/>
      <c r="K62" s="181"/>
      <c r="L62" s="110"/>
      <c r="M62" s="111">
        <f t="shared" si="4"/>
        <v>0</v>
      </c>
      <c r="N62" s="112"/>
    </row>
    <row r="63" spans="1:14" ht="14.4" x14ac:dyDescent="0.25">
      <c r="A63" s="99" t="str">
        <f t="shared" si="3"/>
        <v/>
      </c>
      <c r="B63" s="100"/>
      <c r="C63" s="101" t="s">
        <v>40</v>
      </c>
      <c r="D63" s="102" t="s">
        <v>40</v>
      </c>
      <c r="E63" s="113"/>
      <c r="F63" s="104"/>
      <c r="G63" s="113"/>
      <c r="H63" s="100"/>
      <c r="I63" s="152"/>
      <c r="J63" s="180"/>
      <c r="K63" s="181"/>
      <c r="L63" s="110"/>
      <c r="M63" s="111">
        <f t="shared" si="4"/>
        <v>0</v>
      </c>
      <c r="N63" s="112"/>
    </row>
    <row r="64" spans="1:14" ht="14.4" x14ac:dyDescent="0.25">
      <c r="A64" s="99" t="str">
        <f t="shared" si="3"/>
        <v/>
      </c>
      <c r="B64" s="100"/>
      <c r="C64" s="101" t="s">
        <v>40</v>
      </c>
      <c r="D64" s="102" t="s">
        <v>40</v>
      </c>
      <c r="E64" s="113"/>
      <c r="F64" s="104"/>
      <c r="G64" s="113"/>
      <c r="H64" s="100"/>
      <c r="I64" s="152"/>
      <c r="J64" s="180"/>
      <c r="K64" s="181"/>
      <c r="L64" s="110"/>
      <c r="M64" s="111">
        <f t="shared" si="4"/>
        <v>0</v>
      </c>
      <c r="N64" s="112"/>
    </row>
    <row r="65" spans="1:14" ht="14.4" x14ac:dyDescent="0.25">
      <c r="A65" s="99" t="str">
        <f t="shared" si="3"/>
        <v/>
      </c>
      <c r="B65" s="100"/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111">
        <f t="shared" si="4"/>
        <v>0</v>
      </c>
      <c r="N65" s="112"/>
    </row>
    <row r="66" spans="1:14" ht="14.4" x14ac:dyDescent="0.25">
      <c r="A66" s="99" t="str">
        <f t="shared" si="3"/>
        <v/>
      </c>
      <c r="B66" s="100"/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111">
        <f t="shared" si="4"/>
        <v>0</v>
      </c>
      <c r="N66" s="112"/>
    </row>
    <row r="67" spans="1:14" ht="14.4" x14ac:dyDescent="0.25">
      <c r="A67" s="99" t="str">
        <f t="shared" si="3"/>
        <v/>
      </c>
      <c r="B67" s="100"/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111">
        <f t="shared" si="4"/>
        <v>0</v>
      </c>
      <c r="N67" s="112"/>
    </row>
    <row r="68" spans="1:14" ht="14.4" x14ac:dyDescent="0.25">
      <c r="A68" s="99" t="str">
        <f t="shared" si="3"/>
        <v/>
      </c>
      <c r="B68" s="100"/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si="4"/>
        <v>0</v>
      </c>
      <c r="N68" s="112"/>
    </row>
    <row r="69" spans="1:14" ht="14.4" x14ac:dyDescent="0.25">
      <c r="A69" s="99" t="str">
        <f t="shared" si="3"/>
        <v/>
      </c>
      <c r="B69" s="100"/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4"/>
        <v>0</v>
      </c>
      <c r="N69" s="112"/>
    </row>
    <row r="70" spans="1:14" ht="14.4" x14ac:dyDescent="0.25">
      <c r="A70" s="99" t="str">
        <f t="shared" ref="A70:A84" si="5">CONCATENATE(B70,C70,D70)</f>
        <v/>
      </c>
      <c r="B70" s="100"/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ref="M70:M84" si="6">IF(L70=1,7,IF(L70=2,6,IF(L70=3,5,IF(L70=4,4,IF(L70=5,3,IF(L70=6,2,IF(L70&gt;=6,1,0)))))))</f>
        <v>0</v>
      </c>
      <c r="N70" s="112"/>
    </row>
    <row r="71" spans="1:14" ht="14.4" x14ac:dyDescent="0.25">
      <c r="A71" s="99" t="str">
        <f t="shared" si="5"/>
        <v/>
      </c>
      <c r="B71" s="100"/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6"/>
        <v>0</v>
      </c>
      <c r="N71" s="112"/>
    </row>
    <row r="72" spans="1:14" ht="14.4" x14ac:dyDescent="0.25">
      <c r="A72" s="99" t="str">
        <f t="shared" si="5"/>
        <v/>
      </c>
      <c r="B72" s="100"/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si="6"/>
        <v>0</v>
      </c>
      <c r="N72" s="112"/>
    </row>
    <row r="73" spans="1:14" ht="14.4" x14ac:dyDescent="0.25">
      <c r="A73" s="99" t="str">
        <f t="shared" si="5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6"/>
        <v>0</v>
      </c>
      <c r="N73" s="112"/>
    </row>
    <row r="74" spans="1:14" ht="14.4" x14ac:dyDescent="0.25">
      <c r="A74" s="99" t="str">
        <f t="shared" si="5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6"/>
        <v>0</v>
      </c>
      <c r="N74" s="112"/>
    </row>
    <row r="75" spans="1:14" ht="14.4" x14ac:dyDescent="0.25">
      <c r="A75" s="99" t="str">
        <f t="shared" si="5"/>
        <v/>
      </c>
      <c r="B75" s="100"/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6"/>
        <v>0</v>
      </c>
      <c r="N75" s="112"/>
    </row>
    <row r="76" spans="1:14" ht="14.4" x14ac:dyDescent="0.25">
      <c r="A76" s="99" t="str">
        <f t="shared" si="5"/>
        <v/>
      </c>
      <c r="B76" s="100"/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6"/>
        <v>0</v>
      </c>
      <c r="N76" s="112"/>
    </row>
    <row r="77" spans="1:14" ht="14.4" x14ac:dyDescent="0.25">
      <c r="A77" s="99" t="str">
        <f t="shared" si="5"/>
        <v/>
      </c>
      <c r="B77" s="100"/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6"/>
        <v>0</v>
      </c>
      <c r="N77" s="112"/>
    </row>
    <row r="78" spans="1:14" ht="14.4" x14ac:dyDescent="0.25">
      <c r="A78" s="99" t="str">
        <f t="shared" si="5"/>
        <v/>
      </c>
      <c r="B78" s="100"/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6"/>
        <v>0</v>
      </c>
      <c r="N78" s="112"/>
    </row>
    <row r="79" spans="1:14" ht="14.4" x14ac:dyDescent="0.25">
      <c r="A79" s="99" t="str">
        <f t="shared" si="5"/>
        <v/>
      </c>
      <c r="B79" s="100"/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6"/>
        <v>0</v>
      </c>
      <c r="N79" s="112"/>
    </row>
    <row r="80" spans="1:14" ht="14.4" x14ac:dyDescent="0.25">
      <c r="A80" s="99" t="str">
        <f t="shared" si="5"/>
        <v/>
      </c>
      <c r="B80" s="100"/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6"/>
        <v>0</v>
      </c>
      <c r="N80" s="112"/>
    </row>
    <row r="81" spans="1:14" ht="14.4" x14ac:dyDescent="0.25">
      <c r="A81" s="99" t="str">
        <f t="shared" si="5"/>
        <v/>
      </c>
      <c r="B81" s="100"/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6"/>
        <v>0</v>
      </c>
      <c r="N81" s="112"/>
    </row>
    <row r="82" spans="1:14" ht="14.4" x14ac:dyDescent="0.25">
      <c r="A82" s="99" t="str">
        <f t="shared" si="5"/>
        <v/>
      </c>
      <c r="B82" s="100"/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6"/>
        <v>0</v>
      </c>
      <c r="N82" s="112"/>
    </row>
    <row r="83" spans="1:14" ht="14.4" x14ac:dyDescent="0.25">
      <c r="A83" s="99" t="str">
        <f t="shared" si="5"/>
        <v/>
      </c>
      <c r="B83" s="100"/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6"/>
        <v>0</v>
      </c>
      <c r="N83" s="112"/>
    </row>
    <row r="84" spans="1:14" ht="15" thickBot="1" x14ac:dyDescent="0.3">
      <c r="A84" s="99" t="str">
        <f t="shared" si="5"/>
        <v/>
      </c>
      <c r="B84" s="114"/>
      <c r="C84" s="115" t="s">
        <v>40</v>
      </c>
      <c r="D84" s="116" t="s">
        <v>40</v>
      </c>
      <c r="E84" s="117"/>
      <c r="F84" s="118"/>
      <c r="G84" s="117"/>
      <c r="H84" s="114"/>
      <c r="I84" s="166"/>
      <c r="J84" s="293"/>
      <c r="K84" s="207"/>
      <c r="L84" s="124"/>
      <c r="M84" s="125">
        <f t="shared" si="6"/>
        <v>0</v>
      </c>
      <c r="N84" s="112"/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phoneticPr fontId="18" type="noConversion"/>
  <conditionalFormatting sqref="C1:D5">
    <cfRule type="duplicateValues" dxfId="75" priority="892"/>
  </conditionalFormatting>
  <conditionalFormatting sqref="C6:D7">
    <cfRule type="duplicateValues" dxfId="74" priority="893"/>
  </conditionalFormatting>
  <conditionalFormatting sqref="C8:D28">
    <cfRule type="duplicateValues" dxfId="73" priority="890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A865-2E50-40D2-BABF-11308FE0DE9E}">
  <sheetPr>
    <tabColor rgb="FFFF3399"/>
  </sheetPr>
  <dimension ref="A1:N100"/>
  <sheetViews>
    <sheetView topLeftCell="A14" workbookViewId="0">
      <selection activeCell="D19" sqref="D19"/>
    </sheetView>
  </sheetViews>
  <sheetFormatPr defaultColWidth="9.109375" defaultRowHeight="13.2" x14ac:dyDescent="0.25"/>
  <cols>
    <col min="1" max="1" width="37" style="92" customWidth="1"/>
    <col min="2" max="2" width="9.109375" style="12"/>
    <col min="3" max="3" width="17.88671875" style="92" bestFit="1" customWidth="1"/>
    <col min="4" max="4" width="27" style="127" bestFit="1" customWidth="1"/>
    <col min="5" max="5" width="12" style="12" bestFit="1" customWidth="1"/>
    <col min="6" max="6" width="16" style="92" bestFit="1" customWidth="1"/>
    <col min="7" max="7" width="7.109375" style="12" bestFit="1" customWidth="1"/>
    <col min="8" max="8" width="8.6640625" style="12" bestFit="1" customWidth="1"/>
    <col min="9" max="9" width="9.5546875" style="12" bestFit="1" customWidth="1"/>
    <col min="10" max="10" width="14.33203125" style="12" bestFit="1" customWidth="1"/>
    <col min="11" max="11" width="14.88671875" style="12" bestFit="1" customWidth="1"/>
    <col min="12" max="12" width="8.33203125" style="12" bestFit="1" customWidth="1"/>
    <col min="13" max="13" width="14.88671875" style="12" bestFit="1" customWidth="1"/>
    <col min="14" max="14" width="33.109375" style="12" bestFit="1" customWidth="1"/>
    <col min="15" max="16384" width="9.109375" style="92"/>
  </cols>
  <sheetData>
    <row r="1" spans="1:14" ht="22.5" customHeight="1" thickBot="1" x14ac:dyDescent="0.3">
      <c r="A1" s="88">
        <f>SUM(A2-1)</f>
        <v>35</v>
      </c>
      <c r="B1" s="886" t="s">
        <v>56</v>
      </c>
      <c r="C1" s="887"/>
      <c r="D1" s="89" t="s">
        <v>30</v>
      </c>
      <c r="E1" s="888" t="s">
        <v>160</v>
      </c>
      <c r="F1" s="889"/>
      <c r="G1" s="889"/>
      <c r="H1" s="889"/>
      <c r="I1" s="889"/>
      <c r="J1" s="889"/>
      <c r="K1" s="91" t="s">
        <v>31</v>
      </c>
      <c r="L1" s="890">
        <v>45361</v>
      </c>
      <c r="M1" s="891"/>
      <c r="N1" s="91" t="s">
        <v>57</v>
      </c>
    </row>
    <row r="2" spans="1:14" ht="22.5" customHeight="1" thickBot="1" x14ac:dyDescent="0.3">
      <c r="A2" s="93">
        <f>COUNTA(_xlfn.UNIQUE(D8:D200))</f>
        <v>36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896"/>
      <c r="M4" s="899"/>
      <c r="N4" s="97">
        <v>1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02"/>
      <c r="H5" s="904"/>
      <c r="I5" s="904"/>
      <c r="J5" s="904"/>
      <c r="K5" s="881"/>
      <c r="L5" s="897"/>
      <c r="M5" s="900"/>
      <c r="N5" s="98">
        <f>IF(N4=1,0,IF(N4=2,1,IF(N4=3,2,0)))</f>
        <v>0</v>
      </c>
    </row>
    <row r="6" spans="1:14" ht="14.4" x14ac:dyDescent="0.25">
      <c r="A6" s="270" t="str">
        <f t="shared" ref="A6:A37" si="0"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274">
        <v>60</v>
      </c>
      <c r="H6" s="271"/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f>SUM(M6+$N$5)</f>
        <v>7</v>
      </c>
    </row>
    <row r="7" spans="1:14" ht="14.4" x14ac:dyDescent="0.25">
      <c r="A7" s="99" t="str">
        <f t="shared" si="0"/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286" t="s">
        <v>118</v>
      </c>
      <c r="G7" s="285"/>
      <c r="H7" s="282">
        <v>45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f>SUM(M7+$N$5)</f>
        <v>5</v>
      </c>
    </row>
    <row r="8" spans="1:14" ht="14.4" x14ac:dyDescent="0.25">
      <c r="A8" s="99" t="str">
        <f t="shared" si="0"/>
        <v>PrepHarper Lee-NewlandEbony Rose Spotlight</v>
      </c>
      <c r="B8" s="100" t="s">
        <v>29</v>
      </c>
      <c r="C8" s="101" t="s">
        <v>374</v>
      </c>
      <c r="D8" s="102" t="s">
        <v>388</v>
      </c>
      <c r="E8" s="113">
        <v>6020121</v>
      </c>
      <c r="F8" s="104" t="s">
        <v>429</v>
      </c>
      <c r="G8" s="113">
        <v>73.666700000000006</v>
      </c>
      <c r="H8" s="100"/>
      <c r="I8" s="152"/>
      <c r="J8" s="180"/>
      <c r="K8" s="181"/>
      <c r="L8" s="110">
        <v>1</v>
      </c>
      <c r="M8" s="111">
        <f t="shared" ref="M8:M71" si="1">IF(L8=1,7,IF(L8=2,6,IF(L8=3,5,IF(L8=4,4,IF(L8=5,3,IF(L8=6,2,IF(L8&gt;=6,1,0)))))))</f>
        <v>7</v>
      </c>
      <c r="N8" s="112">
        <f>SUM(M8+$N$5)</f>
        <v>7</v>
      </c>
    </row>
    <row r="9" spans="1:14" ht="14.4" x14ac:dyDescent="0.25">
      <c r="A9" s="99" t="str">
        <f t="shared" si="0"/>
        <v>PrepMakayla RobertsOmega Park Solitaire</v>
      </c>
      <c r="B9" s="100" t="s">
        <v>29</v>
      </c>
      <c r="C9" s="101" t="s">
        <v>430</v>
      </c>
      <c r="D9" s="102" t="s">
        <v>474</v>
      </c>
      <c r="E9" s="113">
        <v>6027332</v>
      </c>
      <c r="F9" s="104" t="s">
        <v>429</v>
      </c>
      <c r="G9" s="113">
        <v>71.666700000000006</v>
      </c>
      <c r="H9" s="100"/>
      <c r="I9" s="152"/>
      <c r="J9" s="180"/>
      <c r="K9" s="181"/>
      <c r="L9" s="110">
        <v>2</v>
      </c>
      <c r="M9" s="111">
        <f t="shared" si="1"/>
        <v>6</v>
      </c>
      <c r="N9" s="112">
        <f t="shared" ref="N9:N32" si="2">SUM(M9+$N$5)</f>
        <v>6</v>
      </c>
    </row>
    <row r="10" spans="1:14" ht="14.4" x14ac:dyDescent="0.25">
      <c r="A10" s="99" t="str">
        <f t="shared" si="0"/>
        <v>PrepLilly DelsimoneCharisma Lillian</v>
      </c>
      <c r="B10" s="100" t="s">
        <v>29</v>
      </c>
      <c r="C10" s="101" t="s">
        <v>480</v>
      </c>
      <c r="D10" s="102" t="s">
        <v>431</v>
      </c>
      <c r="E10" s="113">
        <v>6027825</v>
      </c>
      <c r="F10" s="104" t="s">
        <v>429</v>
      </c>
      <c r="G10" s="113">
        <v>70.666700000000006</v>
      </c>
      <c r="H10" s="100"/>
      <c r="I10" s="152"/>
      <c r="J10" s="180"/>
      <c r="K10" s="181"/>
      <c r="L10" s="110">
        <v>3</v>
      </c>
      <c r="M10" s="111">
        <f t="shared" si="1"/>
        <v>5</v>
      </c>
      <c r="N10" s="112">
        <f t="shared" si="2"/>
        <v>5</v>
      </c>
    </row>
    <row r="11" spans="1:14" ht="14.4" x14ac:dyDescent="0.25">
      <c r="A11" s="99" t="str">
        <f t="shared" si="0"/>
        <v>PrepHartleigh RogersGucci</v>
      </c>
      <c r="B11" s="100" t="s">
        <v>29</v>
      </c>
      <c r="C11" s="101" t="s">
        <v>432</v>
      </c>
      <c r="D11" s="102" t="s">
        <v>433</v>
      </c>
      <c r="E11" s="113">
        <v>9106302</v>
      </c>
      <c r="F11" s="104" t="s">
        <v>434</v>
      </c>
      <c r="G11" s="113">
        <v>70.666700000000006</v>
      </c>
      <c r="H11" s="100"/>
      <c r="I11" s="152"/>
      <c r="J11" s="180"/>
      <c r="K11" s="181"/>
      <c r="L11" s="110">
        <v>3</v>
      </c>
      <c r="M11" s="111">
        <f t="shared" si="1"/>
        <v>5</v>
      </c>
      <c r="N11" s="112">
        <f t="shared" si="2"/>
        <v>5</v>
      </c>
    </row>
    <row r="12" spans="1:14" ht="14.4" x14ac:dyDescent="0.25">
      <c r="A12" s="99" t="str">
        <f t="shared" si="0"/>
        <v>PrepMorgan FallsPopstar</v>
      </c>
      <c r="B12" s="100" t="s">
        <v>29</v>
      </c>
      <c r="C12" s="101" t="s">
        <v>435</v>
      </c>
      <c r="D12" s="102" t="s">
        <v>436</v>
      </c>
      <c r="E12" s="113">
        <v>6028938</v>
      </c>
      <c r="F12" s="104" t="s">
        <v>429</v>
      </c>
      <c r="G12" s="113">
        <v>69.333299999999994</v>
      </c>
      <c r="H12" s="100"/>
      <c r="I12" s="152"/>
      <c r="J12" s="180"/>
      <c r="K12" s="181"/>
      <c r="L12" s="110">
        <v>5</v>
      </c>
      <c r="M12" s="111">
        <f t="shared" si="1"/>
        <v>3</v>
      </c>
      <c r="N12" s="112">
        <f t="shared" si="2"/>
        <v>3</v>
      </c>
    </row>
    <row r="13" spans="1:14" ht="14.4" x14ac:dyDescent="0.25">
      <c r="A13" s="99" t="str">
        <f t="shared" si="0"/>
        <v>PrepChloe RobertsGosh</v>
      </c>
      <c r="B13" s="100" t="s">
        <v>29</v>
      </c>
      <c r="C13" s="101" t="s">
        <v>437</v>
      </c>
      <c r="D13" s="102" t="s">
        <v>438</v>
      </c>
      <c r="E13" s="113">
        <v>6024364</v>
      </c>
      <c r="F13" s="104" t="s">
        <v>429</v>
      </c>
      <c r="G13" s="113">
        <v>67.666700000000006</v>
      </c>
      <c r="H13" s="100"/>
      <c r="I13" s="152"/>
      <c r="J13" s="180"/>
      <c r="K13" s="181"/>
      <c r="L13" s="110">
        <v>6</v>
      </c>
      <c r="M13" s="111">
        <f t="shared" si="1"/>
        <v>2</v>
      </c>
      <c r="N13" s="112">
        <f t="shared" si="2"/>
        <v>2</v>
      </c>
    </row>
    <row r="14" spans="1:14" ht="14.4" x14ac:dyDescent="0.25">
      <c r="A14" s="99" t="str">
        <f t="shared" si="0"/>
        <v>PrepJess TooheyDuke</v>
      </c>
      <c r="B14" s="100" t="s">
        <v>29</v>
      </c>
      <c r="C14" s="101" t="s">
        <v>439</v>
      </c>
      <c r="D14" s="102" t="s">
        <v>440</v>
      </c>
      <c r="E14" s="113">
        <v>9101628</v>
      </c>
      <c r="F14" s="104" t="s">
        <v>429</v>
      </c>
      <c r="G14" s="113">
        <v>74</v>
      </c>
      <c r="H14" s="100"/>
      <c r="I14" s="152"/>
      <c r="J14" s="180"/>
      <c r="K14" s="181"/>
      <c r="L14" s="110">
        <v>1</v>
      </c>
      <c r="M14" s="111">
        <f t="shared" si="1"/>
        <v>7</v>
      </c>
      <c r="N14" s="112">
        <f t="shared" si="2"/>
        <v>7</v>
      </c>
    </row>
    <row r="15" spans="1:14" ht="14.4" x14ac:dyDescent="0.25">
      <c r="A15" s="99" t="str">
        <f t="shared" si="0"/>
        <v>PrepBella ChapmanAstra</v>
      </c>
      <c r="B15" s="100" t="s">
        <v>29</v>
      </c>
      <c r="C15" s="101" t="s">
        <v>441</v>
      </c>
      <c r="D15" s="102" t="s">
        <v>442</v>
      </c>
      <c r="E15" s="113">
        <v>9102495</v>
      </c>
      <c r="F15" s="104" t="s">
        <v>443</v>
      </c>
      <c r="G15" s="113">
        <v>73</v>
      </c>
      <c r="H15" s="100"/>
      <c r="I15" s="152"/>
      <c r="J15" s="180"/>
      <c r="K15" s="181"/>
      <c r="L15" s="110">
        <v>2</v>
      </c>
      <c r="M15" s="111">
        <f t="shared" si="1"/>
        <v>6</v>
      </c>
      <c r="N15" s="112">
        <f t="shared" si="2"/>
        <v>6</v>
      </c>
    </row>
    <row r="16" spans="1:14" ht="14.4" x14ac:dyDescent="0.25">
      <c r="A16" s="99" t="str">
        <f t="shared" si="0"/>
        <v>PrepElla MacgregorBloomfield Vivo</v>
      </c>
      <c r="B16" s="100" t="s">
        <v>29</v>
      </c>
      <c r="C16" s="101" t="s">
        <v>481</v>
      </c>
      <c r="D16" s="102" t="s">
        <v>444</v>
      </c>
      <c r="E16" s="113">
        <v>6028541</v>
      </c>
      <c r="F16" s="104" t="s">
        <v>429</v>
      </c>
      <c r="G16" s="113">
        <v>66.666700000000006</v>
      </c>
      <c r="H16" s="100"/>
      <c r="I16" s="152"/>
      <c r="J16" s="180"/>
      <c r="K16" s="181"/>
      <c r="L16" s="110">
        <v>3</v>
      </c>
      <c r="M16" s="111">
        <f t="shared" si="1"/>
        <v>5</v>
      </c>
      <c r="N16" s="112">
        <f t="shared" si="2"/>
        <v>5</v>
      </c>
    </row>
    <row r="17" spans="1:14" ht="14.4" x14ac:dyDescent="0.25">
      <c r="A17" s="99" t="str">
        <f t="shared" si="0"/>
        <v>PrelimHailey SnymanGordon Park Smarty Pants</v>
      </c>
      <c r="B17" s="100" t="s">
        <v>24</v>
      </c>
      <c r="C17" s="101" t="s">
        <v>257</v>
      </c>
      <c r="D17" s="102" t="s">
        <v>258</v>
      </c>
      <c r="E17" s="113">
        <v>6025131</v>
      </c>
      <c r="F17" s="104" t="s">
        <v>429</v>
      </c>
      <c r="G17" s="113"/>
      <c r="H17" s="100">
        <v>75.400000000000006</v>
      </c>
      <c r="I17" s="152"/>
      <c r="J17" s="180"/>
      <c r="K17" s="181"/>
      <c r="L17" s="110">
        <v>1</v>
      </c>
      <c r="M17" s="111">
        <f t="shared" si="1"/>
        <v>7</v>
      </c>
      <c r="N17" s="112">
        <f t="shared" si="2"/>
        <v>7</v>
      </c>
    </row>
    <row r="18" spans="1:14" ht="14.4" x14ac:dyDescent="0.25">
      <c r="A18" s="99" t="str">
        <f t="shared" si="0"/>
        <v>PrelimMia StephensHolland Park Geneva</v>
      </c>
      <c r="B18" s="129" t="s">
        <v>24</v>
      </c>
      <c r="C18" s="101" t="s">
        <v>259</v>
      </c>
      <c r="D18" s="102" t="s">
        <v>260</v>
      </c>
      <c r="E18" s="113">
        <v>9114813</v>
      </c>
      <c r="F18" s="104" t="s">
        <v>429</v>
      </c>
      <c r="G18" s="113"/>
      <c r="H18" s="100">
        <v>70.2</v>
      </c>
      <c r="I18" s="152"/>
      <c r="J18" s="180"/>
      <c r="K18" s="181"/>
      <c r="L18" s="110">
        <v>2</v>
      </c>
      <c r="M18" s="111">
        <f t="shared" si="1"/>
        <v>6</v>
      </c>
      <c r="N18" s="112">
        <f t="shared" si="2"/>
        <v>6</v>
      </c>
    </row>
    <row r="19" spans="1:14" ht="14.4" x14ac:dyDescent="0.25">
      <c r="A19" s="99" t="str">
        <f t="shared" si="0"/>
        <v>PrelimOlivia StephensCimeron Pocket Rocket</v>
      </c>
      <c r="B19" s="129" t="s">
        <v>24</v>
      </c>
      <c r="C19" s="101" t="s">
        <v>261</v>
      </c>
      <c r="D19" s="131" t="s">
        <v>653</v>
      </c>
      <c r="E19" s="113">
        <v>9106953</v>
      </c>
      <c r="F19" s="104" t="s">
        <v>429</v>
      </c>
      <c r="G19" s="113"/>
      <c r="H19" s="100">
        <v>69.599999999999994</v>
      </c>
      <c r="I19" s="152"/>
      <c r="J19" s="180"/>
      <c r="K19" s="181"/>
      <c r="L19" s="110">
        <v>3</v>
      </c>
      <c r="M19" s="111">
        <f t="shared" si="1"/>
        <v>5</v>
      </c>
      <c r="N19" s="112">
        <f t="shared" si="2"/>
        <v>5</v>
      </c>
    </row>
    <row r="20" spans="1:14" ht="14.4" x14ac:dyDescent="0.25">
      <c r="A20" s="99" t="str">
        <f t="shared" si="0"/>
        <v>PrelimHarpa ByrneMarkin Park Fine Design</v>
      </c>
      <c r="B20" s="129" t="s">
        <v>24</v>
      </c>
      <c r="C20" s="101" t="s">
        <v>445</v>
      </c>
      <c r="D20" s="131" t="s">
        <v>446</v>
      </c>
      <c r="E20" s="113">
        <v>6072558</v>
      </c>
      <c r="F20" s="104" t="s">
        <v>429</v>
      </c>
      <c r="G20" s="113"/>
      <c r="H20" s="100">
        <v>69.400000000000006</v>
      </c>
      <c r="I20" s="152"/>
      <c r="J20" s="180"/>
      <c r="K20" s="181"/>
      <c r="L20" s="110">
        <v>4</v>
      </c>
      <c r="M20" s="111">
        <f t="shared" si="1"/>
        <v>4</v>
      </c>
      <c r="N20" s="112">
        <f t="shared" si="2"/>
        <v>4</v>
      </c>
    </row>
    <row r="21" spans="1:14" ht="14.4" x14ac:dyDescent="0.25">
      <c r="A21" s="99" t="str">
        <f t="shared" si="0"/>
        <v>PrelimAva StephensShilo</v>
      </c>
      <c r="B21" s="129" t="s">
        <v>24</v>
      </c>
      <c r="C21" s="101" t="s">
        <v>262</v>
      </c>
      <c r="D21" s="102" t="s">
        <v>263</v>
      </c>
      <c r="E21" s="113">
        <v>9106952</v>
      </c>
      <c r="F21" s="104" t="s">
        <v>429</v>
      </c>
      <c r="G21" s="113"/>
      <c r="H21" s="100">
        <v>67.400000000000006</v>
      </c>
      <c r="I21" s="152"/>
      <c r="J21" s="180"/>
      <c r="K21" s="181"/>
      <c r="L21" s="110">
        <v>5</v>
      </c>
      <c r="M21" s="111">
        <f t="shared" si="1"/>
        <v>3</v>
      </c>
      <c r="N21" s="112">
        <f t="shared" si="2"/>
        <v>3</v>
      </c>
    </row>
    <row r="22" spans="1:14" ht="14.4" x14ac:dyDescent="0.25">
      <c r="A22" s="99" t="str">
        <f t="shared" si="0"/>
        <v>PrelimHartleigh RogersGucci</v>
      </c>
      <c r="B22" s="129" t="s">
        <v>24</v>
      </c>
      <c r="C22" s="101" t="s">
        <v>432</v>
      </c>
      <c r="D22" s="102" t="s">
        <v>433</v>
      </c>
      <c r="E22" s="113">
        <v>9106302</v>
      </c>
      <c r="F22" s="104" t="s">
        <v>434</v>
      </c>
      <c r="G22" s="113"/>
      <c r="H22" s="100">
        <v>67</v>
      </c>
      <c r="I22" s="152"/>
      <c r="J22" s="180"/>
      <c r="K22" s="181"/>
      <c r="L22" s="110">
        <v>6</v>
      </c>
      <c r="M22" s="111">
        <f t="shared" si="1"/>
        <v>2</v>
      </c>
      <c r="N22" s="112">
        <f t="shared" si="2"/>
        <v>2</v>
      </c>
    </row>
    <row r="23" spans="1:14" ht="14.4" x14ac:dyDescent="0.25">
      <c r="A23" s="99" t="str">
        <f t="shared" si="0"/>
        <v>PrelimHayley WassinkWedgewood Delight</v>
      </c>
      <c r="B23" s="129" t="s">
        <v>24</v>
      </c>
      <c r="C23" s="101" t="s">
        <v>447</v>
      </c>
      <c r="D23" s="102" t="s">
        <v>448</v>
      </c>
      <c r="E23" s="113">
        <v>6020342</v>
      </c>
      <c r="F23" s="104" t="s">
        <v>449</v>
      </c>
      <c r="G23" s="113"/>
      <c r="H23" s="100">
        <v>67.400000000000006</v>
      </c>
      <c r="I23" s="152"/>
      <c r="J23" s="180"/>
      <c r="K23" s="181"/>
      <c r="L23" s="110">
        <v>1</v>
      </c>
      <c r="M23" s="111">
        <f t="shared" si="1"/>
        <v>7</v>
      </c>
      <c r="N23" s="112">
        <f t="shared" si="2"/>
        <v>7</v>
      </c>
    </row>
    <row r="24" spans="1:14" ht="14.4" x14ac:dyDescent="0.25">
      <c r="A24" s="99" t="str">
        <f t="shared" si="0"/>
        <v>PrelimZoe DayEkolee Crystal Fire</v>
      </c>
      <c r="B24" s="129" t="s">
        <v>24</v>
      </c>
      <c r="C24" s="101" t="s">
        <v>350</v>
      </c>
      <c r="D24" s="102" t="s">
        <v>351</v>
      </c>
      <c r="E24" s="113">
        <v>6020463</v>
      </c>
      <c r="F24" s="104" t="s">
        <v>200</v>
      </c>
      <c r="G24" s="113"/>
      <c r="H24" s="100">
        <v>65.8</v>
      </c>
      <c r="I24" s="152"/>
      <c r="J24" s="180"/>
      <c r="K24" s="181"/>
      <c r="L24" s="110">
        <v>2</v>
      </c>
      <c r="M24" s="111">
        <f t="shared" si="1"/>
        <v>6</v>
      </c>
      <c r="N24" s="112">
        <f t="shared" si="2"/>
        <v>6</v>
      </c>
    </row>
    <row r="25" spans="1:14" ht="14.4" x14ac:dyDescent="0.25">
      <c r="A25" s="99" t="str">
        <f t="shared" si="0"/>
        <v>PrelimLahnee PozzebonTorridon Limited edition</v>
      </c>
      <c r="B25" s="129" t="s">
        <v>24</v>
      </c>
      <c r="C25" s="101" t="s">
        <v>450</v>
      </c>
      <c r="D25" s="131" t="s">
        <v>652</v>
      </c>
      <c r="E25" s="113">
        <v>6011545</v>
      </c>
      <c r="F25" s="104" t="s">
        <v>200</v>
      </c>
      <c r="G25" s="113"/>
      <c r="H25" s="100">
        <v>63.6</v>
      </c>
      <c r="I25" s="152"/>
      <c r="J25" s="180"/>
      <c r="K25" s="181"/>
      <c r="L25" s="110">
        <v>3</v>
      </c>
      <c r="M25" s="111">
        <f t="shared" si="1"/>
        <v>5</v>
      </c>
      <c r="N25" s="112">
        <f t="shared" si="2"/>
        <v>5</v>
      </c>
    </row>
    <row r="26" spans="1:14" ht="14.4" x14ac:dyDescent="0.25">
      <c r="A26" s="99" t="str">
        <f t="shared" si="0"/>
        <v>PrelimLahnee PozzebonSkippin Time</v>
      </c>
      <c r="B26" s="129" t="s">
        <v>24</v>
      </c>
      <c r="C26" s="101" t="s">
        <v>450</v>
      </c>
      <c r="D26" s="102" t="s">
        <v>451</v>
      </c>
      <c r="E26" s="113">
        <v>6011545</v>
      </c>
      <c r="F26" s="104" t="s">
        <v>200</v>
      </c>
      <c r="G26" s="113"/>
      <c r="H26" s="100">
        <v>62.6</v>
      </c>
      <c r="I26" s="152"/>
      <c r="J26" s="180"/>
      <c r="K26" s="181"/>
      <c r="L26" s="110">
        <v>4</v>
      </c>
      <c r="M26" s="111">
        <f t="shared" si="1"/>
        <v>4</v>
      </c>
      <c r="N26" s="112">
        <f t="shared" si="2"/>
        <v>4</v>
      </c>
    </row>
    <row r="27" spans="1:14" ht="14.4" x14ac:dyDescent="0.25">
      <c r="A27" s="99" t="str">
        <f t="shared" si="0"/>
        <v>PrelimSophie EllisOlympia</v>
      </c>
      <c r="B27" s="100" t="s">
        <v>24</v>
      </c>
      <c r="C27" s="101" t="s">
        <v>452</v>
      </c>
      <c r="D27" s="102" t="s">
        <v>453</v>
      </c>
      <c r="E27" s="113">
        <v>9115519</v>
      </c>
      <c r="F27" s="104" t="s">
        <v>429</v>
      </c>
      <c r="G27" s="113"/>
      <c r="H27" s="100">
        <v>68</v>
      </c>
      <c r="I27" s="152"/>
      <c r="J27" s="180"/>
      <c r="K27" s="181"/>
      <c r="L27" s="110">
        <v>1</v>
      </c>
      <c r="M27" s="111">
        <f t="shared" si="1"/>
        <v>7</v>
      </c>
      <c r="N27" s="112">
        <f t="shared" si="2"/>
        <v>7</v>
      </c>
    </row>
    <row r="28" spans="1:14" ht="14.4" x14ac:dyDescent="0.25">
      <c r="A28" s="99" t="str">
        <f t="shared" si="0"/>
        <v>PrelimEmily BrimblecombeKing Park Aberdeen Pelion</v>
      </c>
      <c r="B28" s="100" t="s">
        <v>24</v>
      </c>
      <c r="C28" s="101" t="s">
        <v>454</v>
      </c>
      <c r="D28" s="102" t="s">
        <v>455</v>
      </c>
      <c r="E28" s="113">
        <v>6021751</v>
      </c>
      <c r="F28" s="104" t="s">
        <v>443</v>
      </c>
      <c r="G28" s="113"/>
      <c r="H28" s="100">
        <v>65</v>
      </c>
      <c r="I28" s="152"/>
      <c r="J28" s="180"/>
      <c r="K28" s="181"/>
      <c r="L28" s="110">
        <v>2</v>
      </c>
      <c r="M28" s="111">
        <f t="shared" si="1"/>
        <v>6</v>
      </c>
      <c r="N28" s="112">
        <f t="shared" si="2"/>
        <v>6</v>
      </c>
    </row>
    <row r="29" spans="1:14" ht="14.4" x14ac:dyDescent="0.25">
      <c r="A29" s="99" t="str">
        <f t="shared" si="0"/>
        <v>PrelimSophie DagnallScenic Blitz</v>
      </c>
      <c r="B29" s="100" t="s">
        <v>24</v>
      </c>
      <c r="C29" s="101" t="s">
        <v>456</v>
      </c>
      <c r="D29" s="102" t="s">
        <v>457</v>
      </c>
      <c r="E29" s="113">
        <v>6020462</v>
      </c>
      <c r="F29" s="104" t="s">
        <v>429</v>
      </c>
      <c r="G29" s="113"/>
      <c r="H29" s="100">
        <v>63.4</v>
      </c>
      <c r="I29" s="152"/>
      <c r="J29" s="180"/>
      <c r="K29" s="181"/>
      <c r="L29" s="110">
        <v>3</v>
      </c>
      <c r="M29" s="111">
        <f t="shared" si="1"/>
        <v>5</v>
      </c>
      <c r="N29" s="112">
        <f t="shared" si="2"/>
        <v>5</v>
      </c>
    </row>
    <row r="30" spans="1:14" ht="14.4" x14ac:dyDescent="0.25">
      <c r="A30" s="99" t="str">
        <f t="shared" si="0"/>
        <v>PrelimAlyssa O'NeilDude</v>
      </c>
      <c r="B30" s="100" t="s">
        <v>24</v>
      </c>
      <c r="C30" s="101" t="s">
        <v>458</v>
      </c>
      <c r="D30" s="102" t="s">
        <v>459</v>
      </c>
      <c r="E30" s="113">
        <v>9120495</v>
      </c>
      <c r="F30" s="104" t="s">
        <v>443</v>
      </c>
      <c r="G30" s="113"/>
      <c r="H30" s="100">
        <v>61.2</v>
      </c>
      <c r="I30" s="152"/>
      <c r="J30" s="180"/>
      <c r="K30" s="181"/>
      <c r="L30" s="110">
        <v>4</v>
      </c>
      <c r="M30" s="111">
        <f t="shared" si="1"/>
        <v>4</v>
      </c>
      <c r="N30" s="112">
        <f t="shared" si="2"/>
        <v>4</v>
      </c>
    </row>
    <row r="31" spans="1:14" ht="14.4" x14ac:dyDescent="0.25">
      <c r="A31" s="99" t="str">
        <f t="shared" si="0"/>
        <v>PrelimHailey O'NeilFusion</v>
      </c>
      <c r="B31" s="100" t="s">
        <v>24</v>
      </c>
      <c r="C31" s="101" t="s">
        <v>460</v>
      </c>
      <c r="D31" s="131" t="s">
        <v>461</v>
      </c>
      <c r="E31" s="113">
        <v>9120493</v>
      </c>
      <c r="F31" s="104" t="s">
        <v>443</v>
      </c>
      <c r="G31" s="113"/>
      <c r="H31" s="100">
        <v>59.4</v>
      </c>
      <c r="I31" s="152"/>
      <c r="J31" s="180"/>
      <c r="K31" s="181"/>
      <c r="L31" s="110">
        <v>5</v>
      </c>
      <c r="M31" s="111">
        <f t="shared" si="1"/>
        <v>3</v>
      </c>
      <c r="N31" s="112">
        <f t="shared" si="2"/>
        <v>3</v>
      </c>
    </row>
    <row r="32" spans="1:14" ht="14.4" x14ac:dyDescent="0.25">
      <c r="A32" s="99" t="str">
        <f t="shared" si="0"/>
        <v>PrelimKate BannerOver The Rainbow</v>
      </c>
      <c r="B32" s="129" t="s">
        <v>24</v>
      </c>
      <c r="C32" s="101" t="s">
        <v>462</v>
      </c>
      <c r="D32" s="102" t="s">
        <v>476</v>
      </c>
      <c r="E32" s="113">
        <v>6011455</v>
      </c>
      <c r="F32" s="104" t="s">
        <v>449</v>
      </c>
      <c r="G32" s="113"/>
      <c r="H32" s="100">
        <v>68</v>
      </c>
      <c r="I32" s="152"/>
      <c r="J32" s="180"/>
      <c r="K32" s="181"/>
      <c r="L32" s="110">
        <v>1</v>
      </c>
      <c r="M32" s="111">
        <f t="shared" si="1"/>
        <v>7</v>
      </c>
      <c r="N32" s="112">
        <f t="shared" si="2"/>
        <v>7</v>
      </c>
    </row>
    <row r="33" spans="1:14" ht="14.4" x14ac:dyDescent="0.25">
      <c r="A33" s="99" t="str">
        <f t="shared" si="0"/>
        <v>PrelimTatum HandMightiness</v>
      </c>
      <c r="B33" s="100" t="s">
        <v>24</v>
      </c>
      <c r="C33" s="101" t="s">
        <v>463</v>
      </c>
      <c r="D33" s="102" t="s">
        <v>464</v>
      </c>
      <c r="E33" s="113">
        <v>6022032</v>
      </c>
      <c r="F33" s="104" t="s">
        <v>429</v>
      </c>
      <c r="G33" s="113"/>
      <c r="H33" s="100">
        <v>63.6</v>
      </c>
      <c r="I33" s="152"/>
      <c r="J33" s="180"/>
      <c r="K33" s="181"/>
      <c r="L33" s="110">
        <v>2</v>
      </c>
      <c r="M33" s="111">
        <f t="shared" si="1"/>
        <v>6</v>
      </c>
      <c r="N33" s="112"/>
    </row>
    <row r="34" spans="1:14" ht="14.4" x14ac:dyDescent="0.25">
      <c r="A34" s="99" t="str">
        <f t="shared" si="0"/>
        <v>NovHailey SnymanGordon Park Smarty Pants</v>
      </c>
      <c r="B34" s="100" t="s">
        <v>73</v>
      </c>
      <c r="C34" s="101" t="s">
        <v>257</v>
      </c>
      <c r="D34" s="102" t="s">
        <v>258</v>
      </c>
      <c r="E34" s="113">
        <v>6025131</v>
      </c>
      <c r="F34" s="104" t="s">
        <v>429</v>
      </c>
      <c r="G34" s="113"/>
      <c r="H34" s="100"/>
      <c r="I34" s="152">
        <v>73.653800000000004</v>
      </c>
      <c r="J34" s="180"/>
      <c r="K34" s="181"/>
      <c r="L34" s="110">
        <v>1</v>
      </c>
      <c r="M34" s="111">
        <f t="shared" si="1"/>
        <v>7</v>
      </c>
      <c r="N34" s="112"/>
    </row>
    <row r="35" spans="1:14" ht="14.4" x14ac:dyDescent="0.25">
      <c r="A35" s="99" t="str">
        <f t="shared" si="0"/>
        <v>NovHarpa ByrneMarkin Park Fine Design</v>
      </c>
      <c r="B35" s="100" t="s">
        <v>73</v>
      </c>
      <c r="C35" s="101" t="s">
        <v>445</v>
      </c>
      <c r="D35" s="102" t="s">
        <v>446</v>
      </c>
      <c r="E35" s="113">
        <v>6072558</v>
      </c>
      <c r="F35" s="104" t="s">
        <v>429</v>
      </c>
      <c r="G35" s="113"/>
      <c r="H35" s="100"/>
      <c r="I35" s="152">
        <v>67.115399999999994</v>
      </c>
      <c r="J35" s="180"/>
      <c r="K35" s="181"/>
      <c r="L35" s="110">
        <v>2</v>
      </c>
      <c r="M35" s="111">
        <f t="shared" si="1"/>
        <v>6</v>
      </c>
      <c r="N35" s="112"/>
    </row>
    <row r="36" spans="1:14" ht="14.4" x14ac:dyDescent="0.25">
      <c r="A36" s="99" t="str">
        <f t="shared" si="0"/>
        <v>NovHayley DagnallJudaroo Hugo Boss</v>
      </c>
      <c r="B36" s="100" t="s">
        <v>73</v>
      </c>
      <c r="C36" s="101" t="s">
        <v>465</v>
      </c>
      <c r="D36" s="102" t="s">
        <v>466</v>
      </c>
      <c r="E36" s="113">
        <v>6020577</v>
      </c>
      <c r="F36" s="104" t="s">
        <v>443</v>
      </c>
      <c r="G36" s="113"/>
      <c r="H36" s="100"/>
      <c r="I36" s="152">
        <v>67.884600000000006</v>
      </c>
      <c r="J36" s="180"/>
      <c r="K36" s="181"/>
      <c r="L36" s="110">
        <v>1</v>
      </c>
      <c r="M36" s="111">
        <f t="shared" si="1"/>
        <v>7</v>
      </c>
      <c r="N36" s="112"/>
    </row>
    <row r="37" spans="1:14" ht="14.4" x14ac:dyDescent="0.25">
      <c r="A37" s="99" t="str">
        <f t="shared" si="0"/>
        <v>NovMadison KainPc Sonic</v>
      </c>
      <c r="B37" s="100" t="s">
        <v>73</v>
      </c>
      <c r="C37" s="101" t="s">
        <v>248</v>
      </c>
      <c r="D37" s="102" t="s">
        <v>477</v>
      </c>
      <c r="E37" s="113">
        <v>6022060</v>
      </c>
      <c r="F37" s="104" t="s">
        <v>429</v>
      </c>
      <c r="G37" s="113"/>
      <c r="H37" s="100"/>
      <c r="I37" s="152">
        <v>66.923100000000005</v>
      </c>
      <c r="J37" s="180"/>
      <c r="K37" s="181"/>
      <c r="L37" s="110">
        <v>2</v>
      </c>
      <c r="M37" s="111">
        <f t="shared" si="1"/>
        <v>6</v>
      </c>
      <c r="N37" s="112"/>
    </row>
    <row r="38" spans="1:14" ht="14.4" x14ac:dyDescent="0.25">
      <c r="A38" s="99" t="str">
        <f t="shared" ref="A38:A69" si="3">CONCATENATE(B38,C38,D38)</f>
        <v>NovIndia CutinBrayside Blackjack</v>
      </c>
      <c r="B38" s="100" t="s">
        <v>73</v>
      </c>
      <c r="C38" s="101" t="s">
        <v>467</v>
      </c>
      <c r="D38" s="102" t="s">
        <v>468</v>
      </c>
      <c r="E38" s="113">
        <v>9114689</v>
      </c>
      <c r="F38" s="104" t="s">
        <v>200</v>
      </c>
      <c r="G38" s="113"/>
      <c r="H38" s="100"/>
      <c r="I38" s="152">
        <v>65.961500000000001</v>
      </c>
      <c r="J38" s="180"/>
      <c r="K38" s="181"/>
      <c r="L38" s="110">
        <v>3</v>
      </c>
      <c r="M38" s="111">
        <f t="shared" si="1"/>
        <v>5</v>
      </c>
      <c r="N38" s="112"/>
    </row>
    <row r="39" spans="1:14" ht="14.4" x14ac:dyDescent="0.25">
      <c r="A39" s="99" t="str">
        <f t="shared" si="3"/>
        <v>NovMia TollarzoDelta Of Ebony Park</v>
      </c>
      <c r="B39" s="100" t="s">
        <v>73</v>
      </c>
      <c r="C39" s="101" t="s">
        <v>244</v>
      </c>
      <c r="D39" s="102" t="s">
        <v>245</v>
      </c>
      <c r="E39" s="113">
        <v>6011292</v>
      </c>
      <c r="F39" s="104" t="s">
        <v>469</v>
      </c>
      <c r="G39" s="113"/>
      <c r="H39" s="100"/>
      <c r="I39" s="152">
        <v>74.807699999999997</v>
      </c>
      <c r="J39" s="180"/>
      <c r="K39" s="181"/>
      <c r="L39" s="110">
        <v>1</v>
      </c>
      <c r="M39" s="111">
        <f t="shared" si="1"/>
        <v>7</v>
      </c>
      <c r="N39" s="112"/>
    </row>
    <row r="40" spans="1:14" ht="14.4" x14ac:dyDescent="0.25">
      <c r="A40" s="99" t="str">
        <f t="shared" si="3"/>
        <v>NovChenin HislopArdientes Beautiful Melody</v>
      </c>
      <c r="B40" s="100" t="s">
        <v>73</v>
      </c>
      <c r="C40" s="101" t="s">
        <v>470</v>
      </c>
      <c r="D40" s="102" t="s">
        <v>471</v>
      </c>
      <c r="E40" s="113">
        <v>1029249</v>
      </c>
      <c r="F40" s="104" t="s">
        <v>201</v>
      </c>
      <c r="G40" s="113"/>
      <c r="H40" s="100"/>
      <c r="I40" s="152">
        <v>73.076899999999995</v>
      </c>
      <c r="J40" s="180"/>
      <c r="K40" s="181"/>
      <c r="L40" s="110">
        <v>2</v>
      </c>
      <c r="M40" s="111">
        <f t="shared" si="1"/>
        <v>6</v>
      </c>
      <c r="N40" s="112"/>
    </row>
    <row r="41" spans="1:14" ht="14.4" x14ac:dyDescent="0.25">
      <c r="A41" s="99" t="str">
        <f t="shared" si="3"/>
        <v>NovEvie JamesJoshua Brook Stuart Little</v>
      </c>
      <c r="B41" s="100" t="s">
        <v>73</v>
      </c>
      <c r="C41" s="101" t="s">
        <v>472</v>
      </c>
      <c r="D41" s="102" t="s">
        <v>473</v>
      </c>
      <c r="E41" s="113">
        <v>6008384</v>
      </c>
      <c r="F41" s="104" t="s">
        <v>443</v>
      </c>
      <c r="G41" s="113"/>
      <c r="H41" s="100"/>
      <c r="I41" s="152">
        <v>64.423100000000005</v>
      </c>
      <c r="J41" s="180"/>
      <c r="K41" s="181"/>
      <c r="L41" s="110">
        <v>3</v>
      </c>
      <c r="M41" s="111">
        <f t="shared" si="1"/>
        <v>5</v>
      </c>
      <c r="N41" s="112"/>
    </row>
    <row r="42" spans="1:14" ht="14.4" x14ac:dyDescent="0.25">
      <c r="A42" s="99" t="str">
        <f t="shared" si="3"/>
        <v>NovShannon MeakinsKarma Park Esprit</v>
      </c>
      <c r="B42" s="100" t="s">
        <v>73</v>
      </c>
      <c r="C42" s="101" t="s">
        <v>225</v>
      </c>
      <c r="D42" s="102" t="s">
        <v>226</v>
      </c>
      <c r="E42" s="113">
        <v>9103428</v>
      </c>
      <c r="F42" s="104" t="s">
        <v>429</v>
      </c>
      <c r="G42" s="113"/>
      <c r="H42" s="100"/>
      <c r="I42" s="152">
        <v>70.192300000000003</v>
      </c>
      <c r="J42" s="180"/>
      <c r="K42" s="181"/>
      <c r="L42" s="110">
        <v>1</v>
      </c>
      <c r="M42" s="111">
        <f t="shared" si="1"/>
        <v>7</v>
      </c>
      <c r="N42" s="112"/>
    </row>
    <row r="43" spans="1:14" ht="14.4" x14ac:dyDescent="0.25">
      <c r="A43" s="99" t="str">
        <f t="shared" si="3"/>
        <v>NovElla MacgregorFour Needed Nz</v>
      </c>
      <c r="B43" s="100" t="s">
        <v>73</v>
      </c>
      <c r="C43" s="101" t="s">
        <v>481</v>
      </c>
      <c r="D43" s="102" t="s">
        <v>478</v>
      </c>
      <c r="E43" s="113">
        <v>6028541</v>
      </c>
      <c r="F43" s="104" t="s">
        <v>429</v>
      </c>
      <c r="G43" s="113"/>
      <c r="H43" s="100"/>
      <c r="I43" s="152">
        <v>55.961500000000001</v>
      </c>
      <c r="J43" s="180"/>
      <c r="K43" s="181"/>
      <c r="L43" s="110">
        <v>2</v>
      </c>
      <c r="M43" s="111">
        <f t="shared" si="1"/>
        <v>6</v>
      </c>
      <c r="N43" s="112"/>
    </row>
    <row r="44" spans="1:14" ht="14.4" x14ac:dyDescent="0.25">
      <c r="A44" s="99" t="str">
        <f t="shared" si="3"/>
        <v>ElemMia TollarzoDelta Of Ebony Park</v>
      </c>
      <c r="B44" s="100" t="s">
        <v>16</v>
      </c>
      <c r="C44" s="101" t="s">
        <v>244</v>
      </c>
      <c r="D44" s="102" t="s">
        <v>245</v>
      </c>
      <c r="E44" s="113">
        <v>6011292</v>
      </c>
      <c r="F44" s="104" t="s">
        <v>469</v>
      </c>
      <c r="G44" s="113"/>
      <c r="H44" s="100"/>
      <c r="I44" s="152"/>
      <c r="J44" s="180">
        <v>71.285700000000006</v>
      </c>
      <c r="K44" s="181"/>
      <c r="L44" s="110">
        <v>1</v>
      </c>
      <c r="M44" s="111">
        <f t="shared" si="1"/>
        <v>7</v>
      </c>
      <c r="N44" s="112"/>
    </row>
    <row r="45" spans="1:14" ht="14.4" x14ac:dyDescent="0.25">
      <c r="A45" s="99" t="str">
        <f t="shared" si="3"/>
        <v>ElemChenin HislopArdientes Beautiful Melody</v>
      </c>
      <c r="B45" s="100" t="s">
        <v>16</v>
      </c>
      <c r="C45" s="101" t="s">
        <v>470</v>
      </c>
      <c r="D45" s="102" t="s">
        <v>471</v>
      </c>
      <c r="E45" s="113">
        <v>1029249</v>
      </c>
      <c r="F45" s="104" t="s">
        <v>201</v>
      </c>
      <c r="G45" s="113"/>
      <c r="H45" s="100"/>
      <c r="I45" s="152"/>
      <c r="J45" s="180">
        <v>67.857100000000003</v>
      </c>
      <c r="K45" s="181"/>
      <c r="L45" s="110">
        <v>2</v>
      </c>
      <c r="M45" s="111">
        <f t="shared" si="1"/>
        <v>6</v>
      </c>
      <c r="N45" s="112"/>
    </row>
    <row r="46" spans="1:14" ht="14.4" x14ac:dyDescent="0.25">
      <c r="A46" s="99" t="str">
        <f t="shared" si="3"/>
        <v>ElemAleska WearneBertie De Lux</v>
      </c>
      <c r="B46" s="100" t="s">
        <v>16</v>
      </c>
      <c r="C46" s="101" t="s">
        <v>221</v>
      </c>
      <c r="D46" s="102" t="s">
        <v>479</v>
      </c>
      <c r="E46" s="113">
        <v>6027376</v>
      </c>
      <c r="F46" s="104" t="s">
        <v>429</v>
      </c>
      <c r="G46" s="113"/>
      <c r="H46" s="100"/>
      <c r="I46" s="152"/>
      <c r="J46" s="180">
        <v>67.142899999999997</v>
      </c>
      <c r="K46" s="181"/>
      <c r="L46" s="110">
        <v>3</v>
      </c>
      <c r="M46" s="111">
        <f t="shared" si="1"/>
        <v>5</v>
      </c>
      <c r="N46" s="112"/>
    </row>
    <row r="47" spans="1:14" ht="14.4" x14ac:dyDescent="0.25">
      <c r="A47" s="99" t="str">
        <f t="shared" si="3"/>
        <v/>
      </c>
      <c r="B47" s="100"/>
      <c r="C47" s="101" t="s">
        <v>40</v>
      </c>
      <c r="D47" s="102" t="s">
        <v>40</v>
      </c>
      <c r="E47" s="113"/>
      <c r="F47" s="104"/>
      <c r="G47" s="113"/>
      <c r="H47" s="100"/>
      <c r="I47" s="152"/>
      <c r="J47" s="180"/>
      <c r="K47" s="181"/>
      <c r="L47" s="110"/>
      <c r="M47" s="111">
        <f t="shared" si="1"/>
        <v>0</v>
      </c>
      <c r="N47" s="112"/>
    </row>
    <row r="48" spans="1:14" ht="14.4" x14ac:dyDescent="0.25">
      <c r="A48" s="99" t="str">
        <f t="shared" si="3"/>
        <v/>
      </c>
      <c r="B48" s="100"/>
      <c r="C48" s="101" t="s">
        <v>40</v>
      </c>
      <c r="D48" s="102" t="s">
        <v>40</v>
      </c>
      <c r="E48" s="113"/>
      <c r="F48" s="104"/>
      <c r="G48" s="113"/>
      <c r="H48" s="100"/>
      <c r="I48" s="152"/>
      <c r="J48" s="180"/>
      <c r="K48" s="181"/>
      <c r="L48" s="110"/>
      <c r="M48" s="111">
        <f t="shared" si="1"/>
        <v>0</v>
      </c>
      <c r="N48" s="112"/>
    </row>
    <row r="49" spans="1:14" ht="14.4" x14ac:dyDescent="0.25">
      <c r="A49" s="99" t="str">
        <f t="shared" si="3"/>
        <v/>
      </c>
      <c r="B49" s="100"/>
      <c r="C49" s="101" t="s">
        <v>40</v>
      </c>
      <c r="D49" s="102" t="s">
        <v>40</v>
      </c>
      <c r="E49" s="113"/>
      <c r="F49" s="104"/>
      <c r="G49" s="113"/>
      <c r="H49" s="100"/>
      <c r="I49" s="152"/>
      <c r="J49" s="180"/>
      <c r="K49" s="181"/>
      <c r="L49" s="110"/>
      <c r="M49" s="111">
        <f t="shared" si="1"/>
        <v>0</v>
      </c>
      <c r="N49" s="112"/>
    </row>
    <row r="50" spans="1:14" ht="14.4" x14ac:dyDescent="0.25">
      <c r="A50" s="99" t="str">
        <f t="shared" si="3"/>
        <v/>
      </c>
      <c r="B50" s="100"/>
      <c r="C50" s="101" t="s">
        <v>40</v>
      </c>
      <c r="D50" s="102" t="s">
        <v>40</v>
      </c>
      <c r="E50" s="113"/>
      <c r="F50" s="104"/>
      <c r="G50" s="113"/>
      <c r="H50" s="100"/>
      <c r="I50" s="152"/>
      <c r="J50" s="180"/>
      <c r="K50" s="181"/>
      <c r="L50" s="110"/>
      <c r="M50" s="111">
        <f t="shared" si="1"/>
        <v>0</v>
      </c>
      <c r="N50" s="112"/>
    </row>
    <row r="51" spans="1:14" ht="14.4" x14ac:dyDescent="0.25">
      <c r="A51" s="99" t="str">
        <f t="shared" si="3"/>
        <v/>
      </c>
      <c r="B51" s="100"/>
      <c r="C51" s="101" t="s">
        <v>40</v>
      </c>
      <c r="D51" s="102" t="s">
        <v>40</v>
      </c>
      <c r="E51" s="113"/>
      <c r="F51" s="104"/>
      <c r="G51" s="113"/>
      <c r="H51" s="100"/>
      <c r="I51" s="152"/>
      <c r="J51" s="180"/>
      <c r="K51" s="181"/>
      <c r="L51" s="110"/>
      <c r="M51" s="111">
        <f t="shared" si="1"/>
        <v>0</v>
      </c>
      <c r="N51" s="112"/>
    </row>
    <row r="52" spans="1:14" ht="14.4" x14ac:dyDescent="0.25">
      <c r="A52" s="99" t="str">
        <f t="shared" si="3"/>
        <v/>
      </c>
      <c r="B52" s="100"/>
      <c r="C52" s="101" t="s">
        <v>40</v>
      </c>
      <c r="D52" s="102" t="s">
        <v>40</v>
      </c>
      <c r="E52" s="113"/>
      <c r="F52" s="104"/>
      <c r="G52" s="113"/>
      <c r="H52" s="100"/>
      <c r="I52" s="152"/>
      <c r="J52" s="180"/>
      <c r="K52" s="181"/>
      <c r="L52" s="110"/>
      <c r="M52" s="111">
        <f t="shared" si="1"/>
        <v>0</v>
      </c>
      <c r="N52" s="112"/>
    </row>
    <row r="53" spans="1:14" ht="14.4" x14ac:dyDescent="0.25">
      <c r="A53" s="99" t="str">
        <f t="shared" si="3"/>
        <v/>
      </c>
      <c r="B53" s="100"/>
      <c r="C53" s="101" t="s">
        <v>40</v>
      </c>
      <c r="D53" s="102" t="s">
        <v>40</v>
      </c>
      <c r="E53" s="113"/>
      <c r="F53" s="104"/>
      <c r="G53" s="113"/>
      <c r="H53" s="100"/>
      <c r="I53" s="152"/>
      <c r="J53" s="180"/>
      <c r="K53" s="181"/>
      <c r="L53" s="110"/>
      <c r="M53" s="111">
        <f t="shared" si="1"/>
        <v>0</v>
      </c>
      <c r="N53" s="112"/>
    </row>
    <row r="54" spans="1:14" ht="14.4" x14ac:dyDescent="0.25">
      <c r="A54" s="99" t="str">
        <f t="shared" si="3"/>
        <v/>
      </c>
      <c r="B54" s="100"/>
      <c r="C54" s="101" t="s">
        <v>40</v>
      </c>
      <c r="D54" s="102" t="s">
        <v>40</v>
      </c>
      <c r="E54" s="113"/>
      <c r="F54" s="104"/>
      <c r="G54" s="113"/>
      <c r="H54" s="100"/>
      <c r="I54" s="152"/>
      <c r="J54" s="180"/>
      <c r="K54" s="181"/>
      <c r="L54" s="110"/>
      <c r="M54" s="111">
        <f t="shared" si="1"/>
        <v>0</v>
      </c>
      <c r="N54" s="112"/>
    </row>
    <row r="55" spans="1:14" ht="14.4" x14ac:dyDescent="0.25">
      <c r="A55" s="99" t="str">
        <f t="shared" si="3"/>
        <v/>
      </c>
      <c r="B55" s="100"/>
      <c r="C55" s="101" t="s">
        <v>40</v>
      </c>
      <c r="D55" s="102" t="s">
        <v>40</v>
      </c>
      <c r="E55" s="113"/>
      <c r="F55" s="104"/>
      <c r="G55" s="113"/>
      <c r="H55" s="100"/>
      <c r="I55" s="152"/>
      <c r="J55" s="180"/>
      <c r="K55" s="181"/>
      <c r="L55" s="110"/>
      <c r="M55" s="111">
        <f t="shared" si="1"/>
        <v>0</v>
      </c>
      <c r="N55" s="112"/>
    </row>
    <row r="56" spans="1:14" ht="14.4" x14ac:dyDescent="0.25">
      <c r="A56" s="99" t="str">
        <f t="shared" si="3"/>
        <v/>
      </c>
      <c r="B56" s="100"/>
      <c r="C56" s="101" t="s">
        <v>40</v>
      </c>
      <c r="D56" s="102" t="s">
        <v>40</v>
      </c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/>
    </row>
    <row r="57" spans="1:14" ht="14.4" x14ac:dyDescent="0.25">
      <c r="A57" s="99" t="str">
        <f t="shared" si="3"/>
        <v/>
      </c>
      <c r="B57" s="100"/>
      <c r="C57" s="101" t="s">
        <v>40</v>
      </c>
      <c r="D57" s="102" t="s">
        <v>40</v>
      </c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/>
    </row>
    <row r="58" spans="1:14" ht="14.4" x14ac:dyDescent="0.25">
      <c r="A58" s="99" t="str">
        <f t="shared" si="3"/>
        <v/>
      </c>
      <c r="B58" s="100"/>
      <c r="C58" s="101" t="s">
        <v>40</v>
      </c>
      <c r="D58" s="102" t="s">
        <v>40</v>
      </c>
      <c r="E58" s="113"/>
      <c r="F58" s="104"/>
      <c r="G58" s="113"/>
      <c r="H58" s="100"/>
      <c r="I58" s="152"/>
      <c r="J58" s="180"/>
      <c r="K58" s="181"/>
      <c r="L58" s="110"/>
      <c r="M58" s="111">
        <f t="shared" si="1"/>
        <v>0</v>
      </c>
      <c r="N58" s="112"/>
    </row>
    <row r="59" spans="1:14" ht="14.4" x14ac:dyDescent="0.25">
      <c r="A59" s="99" t="str">
        <f t="shared" si="3"/>
        <v/>
      </c>
      <c r="B59" s="100"/>
      <c r="C59" s="101" t="s">
        <v>40</v>
      </c>
      <c r="D59" s="102" t="s">
        <v>40</v>
      </c>
      <c r="E59" s="113"/>
      <c r="F59" s="104"/>
      <c r="G59" s="113"/>
      <c r="H59" s="100"/>
      <c r="I59" s="152"/>
      <c r="J59" s="180"/>
      <c r="K59" s="181"/>
      <c r="L59" s="110"/>
      <c r="M59" s="111">
        <f t="shared" si="1"/>
        <v>0</v>
      </c>
      <c r="N59" s="112"/>
    </row>
    <row r="60" spans="1:14" ht="14.4" x14ac:dyDescent="0.25">
      <c r="A60" s="99" t="str">
        <f t="shared" si="3"/>
        <v/>
      </c>
      <c r="B60" s="100"/>
      <c r="C60" s="101" t="s">
        <v>40</v>
      </c>
      <c r="D60" s="102" t="s">
        <v>40</v>
      </c>
      <c r="E60" s="113"/>
      <c r="F60" s="104"/>
      <c r="G60" s="113"/>
      <c r="H60" s="100"/>
      <c r="I60" s="152"/>
      <c r="J60" s="180"/>
      <c r="K60" s="181"/>
      <c r="L60" s="110"/>
      <c r="M60" s="111">
        <f t="shared" si="1"/>
        <v>0</v>
      </c>
      <c r="N60" s="112"/>
    </row>
    <row r="61" spans="1:14" ht="14.4" x14ac:dyDescent="0.25">
      <c r="A61" s="99" t="str">
        <f t="shared" si="3"/>
        <v/>
      </c>
      <c r="B61" s="100"/>
      <c r="C61" s="101" t="s">
        <v>40</v>
      </c>
      <c r="D61" s="102" t="s">
        <v>40</v>
      </c>
      <c r="E61" s="113"/>
      <c r="F61" s="104"/>
      <c r="G61" s="113"/>
      <c r="H61" s="100"/>
      <c r="I61" s="152"/>
      <c r="J61" s="180"/>
      <c r="K61" s="181"/>
      <c r="L61" s="110"/>
      <c r="M61" s="111">
        <f t="shared" si="1"/>
        <v>0</v>
      </c>
      <c r="N61" s="112"/>
    </row>
    <row r="62" spans="1:14" ht="14.4" x14ac:dyDescent="0.25">
      <c r="A62" s="99" t="str">
        <f t="shared" si="3"/>
        <v/>
      </c>
      <c r="B62" s="100"/>
      <c r="C62" s="101" t="s">
        <v>40</v>
      </c>
      <c r="D62" s="102" t="s">
        <v>40</v>
      </c>
      <c r="E62" s="113"/>
      <c r="F62" s="104"/>
      <c r="G62" s="113"/>
      <c r="H62" s="100"/>
      <c r="I62" s="152"/>
      <c r="J62" s="180"/>
      <c r="K62" s="181"/>
      <c r="L62" s="110"/>
      <c r="M62" s="111">
        <f t="shared" si="1"/>
        <v>0</v>
      </c>
      <c r="N62" s="112"/>
    </row>
    <row r="63" spans="1:14" ht="14.4" x14ac:dyDescent="0.25">
      <c r="A63" s="99" t="str">
        <f t="shared" si="3"/>
        <v/>
      </c>
      <c r="B63" s="100"/>
      <c r="C63" s="101" t="s">
        <v>40</v>
      </c>
      <c r="D63" s="102" t="s">
        <v>40</v>
      </c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/>
    </row>
    <row r="64" spans="1:14" ht="14.4" x14ac:dyDescent="0.25">
      <c r="A64" s="99" t="str">
        <f t="shared" si="3"/>
        <v/>
      </c>
      <c r="B64" s="100"/>
      <c r="C64" s="101" t="s">
        <v>40</v>
      </c>
      <c r="D64" s="102" t="s">
        <v>40</v>
      </c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/>
    </row>
    <row r="65" spans="1:14" ht="14.4" x14ac:dyDescent="0.25">
      <c r="A65" s="99" t="str">
        <f t="shared" si="3"/>
        <v/>
      </c>
      <c r="B65" s="100"/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/>
    </row>
    <row r="66" spans="1:14" ht="14.4" x14ac:dyDescent="0.25">
      <c r="A66" s="99" t="str">
        <f t="shared" si="3"/>
        <v/>
      </c>
      <c r="B66" s="100"/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/>
    </row>
    <row r="67" spans="1:14" ht="14.4" x14ac:dyDescent="0.25">
      <c r="A67" s="99" t="str">
        <f t="shared" si="3"/>
        <v/>
      </c>
      <c r="B67" s="100"/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/>
    </row>
    <row r="68" spans="1:14" ht="14.4" x14ac:dyDescent="0.25">
      <c r="A68" s="99" t="str">
        <f t="shared" si="3"/>
        <v/>
      </c>
      <c r="B68" s="100"/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/>
    </row>
    <row r="69" spans="1:14" ht="14.4" x14ac:dyDescent="0.25">
      <c r="A69" s="99" t="str">
        <f t="shared" si="3"/>
        <v/>
      </c>
      <c r="B69" s="100"/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/>
    </row>
    <row r="70" spans="1:14" ht="14.4" x14ac:dyDescent="0.25">
      <c r="A70" s="99" t="str">
        <f t="shared" ref="A70:A100" si="4">CONCATENATE(B70,C70,D70)</f>
        <v/>
      </c>
      <c r="B70" s="100"/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si="1"/>
        <v>0</v>
      </c>
      <c r="N70" s="112"/>
    </row>
    <row r="71" spans="1:14" ht="14.4" x14ac:dyDescent="0.25">
      <c r="A71" s="99" t="str">
        <f t="shared" si="4"/>
        <v/>
      </c>
      <c r="B71" s="100"/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1"/>
        <v>0</v>
      </c>
      <c r="N71" s="112"/>
    </row>
    <row r="72" spans="1:14" ht="14.4" x14ac:dyDescent="0.25">
      <c r="A72" s="99" t="str">
        <f t="shared" si="4"/>
        <v/>
      </c>
      <c r="B72" s="100"/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ref="M72:M100" si="5">IF(L72=1,7,IF(L72=2,6,IF(L72=3,5,IF(L72=4,4,IF(L72=5,3,IF(L72=6,2,IF(L72&gt;=6,1,0)))))))</f>
        <v>0</v>
      </c>
      <c r="N72" s="112"/>
    </row>
    <row r="73" spans="1:14" ht="14.4" x14ac:dyDescent="0.25">
      <c r="A73" s="99" t="str">
        <f t="shared" si="4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5"/>
        <v>0</v>
      </c>
      <c r="N73" s="112"/>
    </row>
    <row r="74" spans="1:14" ht="14.4" x14ac:dyDescent="0.25">
      <c r="A74" s="99" t="str">
        <f t="shared" si="4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5"/>
        <v>0</v>
      </c>
      <c r="N74" s="112"/>
    </row>
    <row r="75" spans="1:14" ht="14.4" x14ac:dyDescent="0.25">
      <c r="A75" s="99" t="str">
        <f t="shared" si="4"/>
        <v/>
      </c>
      <c r="B75" s="100"/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5"/>
        <v>0</v>
      </c>
      <c r="N75" s="112"/>
    </row>
    <row r="76" spans="1:14" ht="14.4" x14ac:dyDescent="0.25">
      <c r="A76" s="99" t="str">
        <f t="shared" si="4"/>
        <v/>
      </c>
      <c r="B76" s="100"/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5"/>
        <v>0</v>
      </c>
      <c r="N76" s="112"/>
    </row>
    <row r="77" spans="1:14" ht="14.4" x14ac:dyDescent="0.25">
      <c r="A77" s="99" t="str">
        <f t="shared" si="4"/>
        <v/>
      </c>
      <c r="B77" s="100"/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5"/>
        <v>0</v>
      </c>
      <c r="N77" s="112"/>
    </row>
    <row r="78" spans="1:14" ht="14.4" x14ac:dyDescent="0.25">
      <c r="A78" s="99" t="str">
        <f t="shared" si="4"/>
        <v/>
      </c>
      <c r="B78" s="100"/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5"/>
        <v>0</v>
      </c>
      <c r="N78" s="112"/>
    </row>
    <row r="79" spans="1:14" ht="14.4" x14ac:dyDescent="0.25">
      <c r="A79" s="99" t="str">
        <f t="shared" si="4"/>
        <v/>
      </c>
      <c r="B79" s="100"/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5"/>
        <v>0</v>
      </c>
      <c r="N79" s="112"/>
    </row>
    <row r="80" spans="1:14" ht="14.4" x14ac:dyDescent="0.25">
      <c r="A80" s="99" t="str">
        <f t="shared" si="4"/>
        <v/>
      </c>
      <c r="B80" s="100"/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5"/>
        <v>0</v>
      </c>
      <c r="N80" s="112"/>
    </row>
    <row r="81" spans="1:14" ht="14.4" x14ac:dyDescent="0.25">
      <c r="A81" s="99" t="str">
        <f t="shared" si="4"/>
        <v/>
      </c>
      <c r="B81" s="100"/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5"/>
        <v>0</v>
      </c>
      <c r="N81" s="112"/>
    </row>
    <row r="82" spans="1:14" ht="14.4" x14ac:dyDescent="0.25">
      <c r="A82" s="99" t="str">
        <f t="shared" si="4"/>
        <v/>
      </c>
      <c r="B82" s="100"/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5"/>
        <v>0</v>
      </c>
      <c r="N82" s="112"/>
    </row>
    <row r="83" spans="1:14" ht="14.4" x14ac:dyDescent="0.25">
      <c r="A83" s="99" t="str">
        <f t="shared" si="4"/>
        <v/>
      </c>
      <c r="B83" s="100"/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5"/>
        <v>0</v>
      </c>
      <c r="N83" s="112"/>
    </row>
    <row r="84" spans="1:14" ht="14.4" x14ac:dyDescent="0.25">
      <c r="A84" s="99" t="str">
        <f t="shared" si="4"/>
        <v/>
      </c>
      <c r="B84" s="100"/>
      <c r="C84" s="101"/>
      <c r="D84" s="102" t="s">
        <v>40</v>
      </c>
      <c r="E84" s="113"/>
      <c r="F84" s="104"/>
      <c r="G84" s="113"/>
      <c r="H84" s="100"/>
      <c r="I84" s="152"/>
      <c r="J84" s="180"/>
      <c r="K84" s="181"/>
      <c r="L84" s="110"/>
      <c r="M84" s="111">
        <f t="shared" si="5"/>
        <v>0</v>
      </c>
      <c r="N84" s="112"/>
    </row>
    <row r="85" spans="1:14" ht="14.4" x14ac:dyDescent="0.25">
      <c r="A85" s="99" t="str">
        <f t="shared" si="4"/>
        <v/>
      </c>
      <c r="B85" s="100"/>
      <c r="C85" s="101"/>
      <c r="D85" s="102" t="s">
        <v>40</v>
      </c>
      <c r="E85" s="113"/>
      <c r="F85" s="104"/>
      <c r="G85" s="113"/>
      <c r="H85" s="100"/>
      <c r="I85" s="152"/>
      <c r="J85" s="180"/>
      <c r="K85" s="181"/>
      <c r="L85" s="110"/>
      <c r="M85" s="111">
        <f t="shared" si="5"/>
        <v>0</v>
      </c>
      <c r="N85" s="112"/>
    </row>
    <row r="86" spans="1:14" ht="14.4" x14ac:dyDescent="0.25">
      <c r="A86" s="99" t="str">
        <f t="shared" si="4"/>
        <v/>
      </c>
      <c r="B86" s="100"/>
      <c r="C86" s="101"/>
      <c r="D86" s="102" t="s">
        <v>40</v>
      </c>
      <c r="E86" s="113"/>
      <c r="F86" s="104"/>
      <c r="G86" s="113"/>
      <c r="H86" s="100"/>
      <c r="I86" s="152"/>
      <c r="J86" s="180"/>
      <c r="K86" s="181"/>
      <c r="L86" s="110"/>
      <c r="M86" s="111">
        <f t="shared" si="5"/>
        <v>0</v>
      </c>
      <c r="N86" s="112"/>
    </row>
    <row r="87" spans="1:14" ht="14.4" x14ac:dyDescent="0.25">
      <c r="A87" s="99" t="str">
        <f t="shared" si="4"/>
        <v/>
      </c>
      <c r="B87" s="100"/>
      <c r="C87" s="101"/>
      <c r="D87" s="102" t="s">
        <v>40</v>
      </c>
      <c r="E87" s="113"/>
      <c r="F87" s="104"/>
      <c r="G87" s="113"/>
      <c r="H87" s="100"/>
      <c r="I87" s="152"/>
      <c r="J87" s="180"/>
      <c r="K87" s="181"/>
      <c r="L87" s="110"/>
      <c r="M87" s="111">
        <f t="shared" si="5"/>
        <v>0</v>
      </c>
      <c r="N87" s="112"/>
    </row>
    <row r="88" spans="1:14" ht="14.4" x14ac:dyDescent="0.25">
      <c r="A88" s="99" t="str">
        <f t="shared" si="4"/>
        <v/>
      </c>
      <c r="B88" s="100"/>
      <c r="C88" s="101"/>
      <c r="D88" s="102"/>
      <c r="E88" s="113"/>
      <c r="F88" s="104"/>
      <c r="G88" s="113"/>
      <c r="H88" s="100"/>
      <c r="I88" s="152"/>
      <c r="J88" s="180"/>
      <c r="K88" s="181"/>
      <c r="L88" s="110"/>
      <c r="M88" s="111">
        <f t="shared" si="5"/>
        <v>0</v>
      </c>
      <c r="N88" s="112"/>
    </row>
    <row r="89" spans="1:14" ht="14.4" x14ac:dyDescent="0.25">
      <c r="A89" s="99" t="str">
        <f t="shared" si="4"/>
        <v/>
      </c>
      <c r="B89" s="100"/>
      <c r="C89" s="101"/>
      <c r="D89" s="102"/>
      <c r="E89" s="113"/>
      <c r="F89" s="104"/>
      <c r="G89" s="113"/>
      <c r="H89" s="100"/>
      <c r="I89" s="152"/>
      <c r="J89" s="180"/>
      <c r="K89" s="181"/>
      <c r="L89" s="110"/>
      <c r="M89" s="111">
        <f t="shared" si="5"/>
        <v>0</v>
      </c>
      <c r="N89" s="112"/>
    </row>
    <row r="90" spans="1:14" ht="14.4" x14ac:dyDescent="0.25">
      <c r="A90" s="99" t="str">
        <f t="shared" si="4"/>
        <v/>
      </c>
      <c r="B90" s="100"/>
      <c r="C90" s="101"/>
      <c r="D90" s="102"/>
      <c r="E90" s="113"/>
      <c r="F90" s="104"/>
      <c r="G90" s="113"/>
      <c r="H90" s="100"/>
      <c r="I90" s="152"/>
      <c r="J90" s="180"/>
      <c r="K90" s="181"/>
      <c r="L90" s="110"/>
      <c r="M90" s="111">
        <f t="shared" si="5"/>
        <v>0</v>
      </c>
      <c r="N90" s="112"/>
    </row>
    <row r="91" spans="1:14" ht="14.4" x14ac:dyDescent="0.25">
      <c r="A91" s="99" t="str">
        <f t="shared" si="4"/>
        <v/>
      </c>
      <c r="B91" s="100"/>
      <c r="C91" s="101"/>
      <c r="D91" s="102"/>
      <c r="E91" s="113"/>
      <c r="F91" s="104"/>
      <c r="G91" s="113"/>
      <c r="H91" s="100"/>
      <c r="I91" s="152"/>
      <c r="J91" s="180"/>
      <c r="K91" s="181"/>
      <c r="L91" s="110"/>
      <c r="M91" s="111">
        <f t="shared" si="5"/>
        <v>0</v>
      </c>
      <c r="N91" s="112"/>
    </row>
    <row r="92" spans="1:14" ht="14.4" x14ac:dyDescent="0.25">
      <c r="A92" s="99" t="str">
        <f t="shared" si="4"/>
        <v/>
      </c>
      <c r="B92" s="100"/>
      <c r="C92" s="101"/>
      <c r="D92" s="102"/>
      <c r="E92" s="113"/>
      <c r="F92" s="104"/>
      <c r="G92" s="113"/>
      <c r="H92" s="100"/>
      <c r="I92" s="152"/>
      <c r="J92" s="180"/>
      <c r="K92" s="181"/>
      <c r="L92" s="110"/>
      <c r="M92" s="111">
        <f t="shared" si="5"/>
        <v>0</v>
      </c>
      <c r="N92" s="112"/>
    </row>
    <row r="93" spans="1:14" ht="14.4" x14ac:dyDescent="0.25">
      <c r="A93" s="99" t="str">
        <f t="shared" si="4"/>
        <v/>
      </c>
      <c r="B93" s="100"/>
      <c r="C93" s="101"/>
      <c r="D93" s="102"/>
      <c r="E93" s="113"/>
      <c r="F93" s="104"/>
      <c r="G93" s="113"/>
      <c r="H93" s="100"/>
      <c r="I93" s="152"/>
      <c r="J93" s="180"/>
      <c r="K93" s="181"/>
      <c r="L93" s="110"/>
      <c r="M93" s="111">
        <f t="shared" si="5"/>
        <v>0</v>
      </c>
      <c r="N93" s="112"/>
    </row>
    <row r="94" spans="1:14" ht="14.4" x14ac:dyDescent="0.25">
      <c r="A94" s="99" t="str">
        <f t="shared" si="4"/>
        <v/>
      </c>
      <c r="B94" s="100"/>
      <c r="C94" s="101"/>
      <c r="D94" s="102"/>
      <c r="E94" s="113"/>
      <c r="F94" s="104"/>
      <c r="G94" s="113"/>
      <c r="H94" s="100"/>
      <c r="I94" s="152"/>
      <c r="J94" s="180"/>
      <c r="K94" s="181"/>
      <c r="L94" s="110"/>
      <c r="M94" s="111">
        <f t="shared" si="5"/>
        <v>0</v>
      </c>
      <c r="N94" s="112"/>
    </row>
    <row r="95" spans="1:14" ht="14.4" x14ac:dyDescent="0.25">
      <c r="A95" s="99" t="str">
        <f t="shared" si="4"/>
        <v/>
      </c>
      <c r="B95" s="100"/>
      <c r="C95" s="101"/>
      <c r="D95" s="102"/>
      <c r="E95" s="113"/>
      <c r="F95" s="104"/>
      <c r="G95" s="113"/>
      <c r="H95" s="100"/>
      <c r="I95" s="152"/>
      <c r="J95" s="180"/>
      <c r="K95" s="181"/>
      <c r="L95" s="110"/>
      <c r="M95" s="111">
        <f t="shared" si="5"/>
        <v>0</v>
      </c>
      <c r="N95" s="112"/>
    </row>
    <row r="96" spans="1:14" ht="14.4" x14ac:dyDescent="0.25">
      <c r="A96" s="99" t="str">
        <f t="shared" si="4"/>
        <v/>
      </c>
      <c r="B96" s="100"/>
      <c r="C96" s="101"/>
      <c r="D96" s="102"/>
      <c r="E96" s="113"/>
      <c r="F96" s="104"/>
      <c r="G96" s="113"/>
      <c r="H96" s="100"/>
      <c r="I96" s="152"/>
      <c r="J96" s="180"/>
      <c r="K96" s="181"/>
      <c r="L96" s="110"/>
      <c r="M96" s="111">
        <f t="shared" si="5"/>
        <v>0</v>
      </c>
      <c r="N96" s="112"/>
    </row>
    <row r="97" spans="1:14" ht="14.4" x14ac:dyDescent="0.25">
      <c r="A97" s="99" t="str">
        <f t="shared" si="4"/>
        <v/>
      </c>
      <c r="B97" s="100"/>
      <c r="C97" s="101"/>
      <c r="D97" s="102"/>
      <c r="E97" s="113"/>
      <c r="F97" s="104"/>
      <c r="G97" s="113"/>
      <c r="H97" s="100"/>
      <c r="I97" s="152"/>
      <c r="J97" s="180"/>
      <c r="K97" s="181"/>
      <c r="L97" s="110"/>
      <c r="M97" s="111">
        <f t="shared" si="5"/>
        <v>0</v>
      </c>
      <c r="N97" s="112"/>
    </row>
    <row r="98" spans="1:14" ht="14.4" x14ac:dyDescent="0.25">
      <c r="A98" s="99" t="str">
        <f t="shared" si="4"/>
        <v/>
      </c>
      <c r="B98" s="100"/>
      <c r="C98" s="101"/>
      <c r="D98" s="102"/>
      <c r="E98" s="113"/>
      <c r="F98" s="104"/>
      <c r="G98" s="113"/>
      <c r="H98" s="100"/>
      <c r="I98" s="152"/>
      <c r="J98" s="180"/>
      <c r="K98" s="181"/>
      <c r="L98" s="110"/>
      <c r="M98" s="111">
        <f t="shared" si="5"/>
        <v>0</v>
      </c>
      <c r="N98" s="112"/>
    </row>
    <row r="99" spans="1:14" ht="14.4" x14ac:dyDescent="0.25">
      <c r="A99" s="99" t="str">
        <f t="shared" si="4"/>
        <v/>
      </c>
      <c r="B99" s="100"/>
      <c r="C99" s="101"/>
      <c r="D99" s="102"/>
      <c r="E99" s="113"/>
      <c r="F99" s="104"/>
      <c r="G99" s="113"/>
      <c r="H99" s="100"/>
      <c r="I99" s="152"/>
      <c r="J99" s="180"/>
      <c r="K99" s="181"/>
      <c r="L99" s="110"/>
      <c r="M99" s="111">
        <f t="shared" si="5"/>
        <v>0</v>
      </c>
      <c r="N99" s="112"/>
    </row>
    <row r="100" spans="1:14" ht="15" thickBot="1" x14ac:dyDescent="0.3">
      <c r="A100" s="99" t="str">
        <f t="shared" si="4"/>
        <v/>
      </c>
      <c r="B100" s="114"/>
      <c r="C100" s="115"/>
      <c r="D100" s="116"/>
      <c r="E100" s="117"/>
      <c r="F100" s="118"/>
      <c r="G100" s="117"/>
      <c r="H100" s="114"/>
      <c r="I100" s="166"/>
      <c r="J100" s="293"/>
      <c r="K100" s="207"/>
      <c r="L100" s="124"/>
      <c r="M100" s="125">
        <f t="shared" si="5"/>
        <v>0</v>
      </c>
      <c r="N100" s="126"/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72" priority="840"/>
    <cfRule type="duplicateValues" dxfId="71" priority="841"/>
  </conditionalFormatting>
  <conditionalFormatting sqref="C6:D32">
    <cfRule type="duplicateValues" dxfId="70" priority="839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955E-A825-4731-B13B-524800B5D8CD}">
  <sheetPr codeName="Sheet21">
    <tabColor rgb="FFFF3399"/>
  </sheetPr>
  <dimension ref="A1:N98"/>
  <sheetViews>
    <sheetView zoomScale="60" zoomScaleNormal="60" workbookViewId="0">
      <selection activeCell="B2" sqref="B2:M2"/>
    </sheetView>
  </sheetViews>
  <sheetFormatPr defaultColWidth="10.33203125" defaultRowHeight="13.2" x14ac:dyDescent="0.25"/>
  <cols>
    <col min="1" max="1" width="52.6640625" style="92" bestFit="1" customWidth="1"/>
    <col min="2" max="2" width="8.44140625" style="12" bestFit="1" customWidth="1"/>
    <col min="3" max="3" width="18" style="92" bestFit="1" customWidth="1"/>
    <col min="4" max="4" width="25.44140625" style="127" bestFit="1" customWidth="1"/>
    <col min="5" max="5" width="9.88671875" style="12" bestFit="1" customWidth="1"/>
    <col min="6" max="6" width="21.109375" style="92" bestFit="1" customWidth="1"/>
    <col min="7" max="7" width="7.6640625" style="128" bestFit="1" customWidth="1"/>
    <col min="8" max="8" width="9.88671875" style="128" bestFit="1" customWidth="1"/>
    <col min="9" max="9" width="10.5546875" style="128" bestFit="1" customWidth="1"/>
    <col min="10" max="10" width="15.44140625" style="128" bestFit="1" customWidth="1"/>
    <col min="11" max="11" width="16.33203125" style="128" bestFit="1" customWidth="1"/>
    <col min="12" max="12" width="9" style="12" bestFit="1" customWidth="1"/>
    <col min="13" max="13" width="17" style="12" bestFit="1" customWidth="1"/>
    <col min="14" max="14" width="35.88671875" style="12" bestFit="1" customWidth="1"/>
    <col min="15" max="16384" width="10.33203125" style="92"/>
  </cols>
  <sheetData>
    <row r="1" spans="1:14" ht="22.5" customHeight="1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 t="s">
        <v>161</v>
      </c>
      <c r="F1" s="889"/>
      <c r="G1" s="889"/>
      <c r="H1" s="889"/>
      <c r="I1" s="889"/>
      <c r="J1" s="889"/>
      <c r="K1" s="90" t="s">
        <v>31</v>
      </c>
      <c r="L1" s="911">
        <v>45367</v>
      </c>
      <c r="M1" s="891"/>
      <c r="N1" s="91" t="s">
        <v>57</v>
      </c>
    </row>
    <row r="2" spans="1:14" ht="22.5" customHeight="1" thickBot="1" x14ac:dyDescent="0.3">
      <c r="A2" s="93">
        <f>COUNTA(_xlfn.UNIQUE(D6:D25))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8">
        <f>IF(N4=1,0,IF(N4=2,1,IF(N4=3,2,0)))</f>
        <v>0</v>
      </c>
    </row>
    <row r="6" spans="1:14" ht="14.4" x14ac:dyDescent="0.25">
      <c r="A6" s="99" t="str">
        <f t="shared" ref="A6:A37" si="0">CONCATENATE(B6,C6,D6)</f>
        <v/>
      </c>
      <c r="B6" s="129"/>
      <c r="C6" s="101"/>
      <c r="D6" s="102"/>
      <c r="E6" s="103"/>
      <c r="F6" s="104"/>
      <c r="G6" s="105"/>
      <c r="H6" s="106"/>
      <c r="I6" s="107"/>
      <c r="J6" s="108"/>
      <c r="K6" s="109"/>
      <c r="L6" s="110"/>
      <c r="M6" s="111">
        <f t="shared" ref="M6:M69" si="1">IF(L6=1,7,IF(L6=2,6,IF(L6=3,5,IF(L6=4,4,IF(L6=5,3,IF(L6=6,2,IF(L6&gt;=6,1,0)))))))</f>
        <v>0</v>
      </c>
      <c r="N6" s="112">
        <f>SUM(M6+$N$4)</f>
        <v>0</v>
      </c>
    </row>
    <row r="7" spans="1:14" ht="14.4" x14ac:dyDescent="0.25">
      <c r="A7" s="99" t="str">
        <f t="shared" si="0"/>
        <v/>
      </c>
      <c r="B7" s="129"/>
      <c r="C7" s="101"/>
      <c r="D7" s="102"/>
      <c r="E7" s="103"/>
      <c r="F7" s="104"/>
      <c r="G7" s="105"/>
      <c r="H7" s="106"/>
      <c r="I7" s="107"/>
      <c r="J7" s="108"/>
      <c r="K7" s="109"/>
      <c r="L7" s="110"/>
      <c r="M7" s="111">
        <f t="shared" si="1"/>
        <v>0</v>
      </c>
      <c r="N7" s="112">
        <f>SUM(M7+$N$4)</f>
        <v>0</v>
      </c>
    </row>
    <row r="8" spans="1:14" ht="14.4" x14ac:dyDescent="0.25">
      <c r="A8" s="99" t="str">
        <f t="shared" si="0"/>
        <v/>
      </c>
      <c r="B8" s="129"/>
      <c r="C8" s="101"/>
      <c r="D8" s="102"/>
      <c r="E8" s="103"/>
      <c r="F8" s="104"/>
      <c r="G8" s="105"/>
      <c r="H8" s="106"/>
      <c r="I8" s="107"/>
      <c r="J8" s="108"/>
      <c r="K8" s="109"/>
      <c r="L8" s="110"/>
      <c r="M8" s="111">
        <f t="shared" si="1"/>
        <v>0</v>
      </c>
      <c r="N8" s="112">
        <f>SUM(M8+$N$4)</f>
        <v>0</v>
      </c>
    </row>
    <row r="9" spans="1:14" ht="14.4" x14ac:dyDescent="0.25">
      <c r="A9" s="99" t="str">
        <f t="shared" si="0"/>
        <v/>
      </c>
      <c r="B9" s="129"/>
      <c r="C9" s="101"/>
      <c r="D9" s="102"/>
      <c r="E9" s="103"/>
      <c r="F9" s="104"/>
      <c r="G9" s="105"/>
      <c r="H9" s="106"/>
      <c r="I9" s="107"/>
      <c r="J9" s="108"/>
      <c r="K9" s="109"/>
      <c r="L9" s="110"/>
      <c r="M9" s="111">
        <f t="shared" ref="M9:M22" si="2">IF(L9=1,7,IF(L9=2,6,IF(L9=3,5,IF(L9=4,4,IF(L9=5,3,IF(L9=6,2,IF(L9&gt;=6,1,0)))))))</f>
        <v>0</v>
      </c>
      <c r="N9" s="112">
        <f t="shared" ref="N9:N22" si="3">SUM(M9+$N$4)</f>
        <v>0</v>
      </c>
    </row>
    <row r="10" spans="1:14" ht="14.4" x14ac:dyDescent="0.25">
      <c r="A10" s="99" t="str">
        <f t="shared" si="0"/>
        <v/>
      </c>
      <c r="B10" s="129"/>
      <c r="C10" s="101"/>
      <c r="D10" s="102"/>
      <c r="E10" s="103"/>
      <c r="F10" s="104"/>
      <c r="G10" s="105"/>
      <c r="H10" s="106"/>
      <c r="I10" s="107"/>
      <c r="J10" s="108"/>
      <c r="K10" s="109"/>
      <c r="L10" s="110"/>
      <c r="M10" s="111">
        <f t="shared" si="2"/>
        <v>0</v>
      </c>
      <c r="N10" s="112">
        <f t="shared" si="3"/>
        <v>0</v>
      </c>
    </row>
    <row r="11" spans="1:14" ht="14.4" x14ac:dyDescent="0.25">
      <c r="A11" s="99" t="str">
        <f t="shared" si="0"/>
        <v/>
      </c>
      <c r="B11" s="129"/>
      <c r="C11" s="101"/>
      <c r="D11" s="102"/>
      <c r="E11" s="103"/>
      <c r="F11" s="104"/>
      <c r="G11" s="105"/>
      <c r="H11" s="106"/>
      <c r="I11" s="107"/>
      <c r="J11" s="108"/>
      <c r="K11" s="109"/>
      <c r="L11" s="110"/>
      <c r="M11" s="111">
        <f t="shared" si="2"/>
        <v>0</v>
      </c>
      <c r="N11" s="112">
        <f t="shared" si="3"/>
        <v>0</v>
      </c>
    </row>
    <row r="12" spans="1:14" ht="14.4" x14ac:dyDescent="0.25">
      <c r="A12" s="99" t="str">
        <f t="shared" si="0"/>
        <v/>
      </c>
      <c r="B12" s="129"/>
      <c r="C12" s="101"/>
      <c r="D12" s="102"/>
      <c r="E12" s="103"/>
      <c r="F12" s="104"/>
      <c r="G12" s="105"/>
      <c r="H12" s="106"/>
      <c r="I12" s="107"/>
      <c r="J12" s="108"/>
      <c r="K12" s="109"/>
      <c r="L12" s="110"/>
      <c r="M12" s="111">
        <f t="shared" si="2"/>
        <v>0</v>
      </c>
      <c r="N12" s="112">
        <f t="shared" si="3"/>
        <v>0</v>
      </c>
    </row>
    <row r="13" spans="1:14" ht="14.4" x14ac:dyDescent="0.25">
      <c r="A13" s="99" t="str">
        <f t="shared" si="0"/>
        <v/>
      </c>
      <c r="B13" s="129"/>
      <c r="C13" s="101"/>
      <c r="D13" s="102"/>
      <c r="E13" s="103"/>
      <c r="F13" s="104"/>
      <c r="G13" s="105"/>
      <c r="H13" s="106"/>
      <c r="I13" s="107"/>
      <c r="J13" s="108"/>
      <c r="K13" s="109"/>
      <c r="L13" s="110"/>
      <c r="M13" s="111">
        <f t="shared" si="2"/>
        <v>0</v>
      </c>
      <c r="N13" s="112">
        <f t="shared" si="3"/>
        <v>0</v>
      </c>
    </row>
    <row r="14" spans="1:14" ht="14.4" x14ac:dyDescent="0.25">
      <c r="A14" s="99" t="str">
        <f t="shared" si="0"/>
        <v/>
      </c>
      <c r="B14" s="129"/>
      <c r="C14" s="101"/>
      <c r="D14" s="102"/>
      <c r="E14" s="103"/>
      <c r="F14" s="104"/>
      <c r="G14" s="105"/>
      <c r="H14" s="106"/>
      <c r="I14" s="107"/>
      <c r="J14" s="108"/>
      <c r="K14" s="109"/>
      <c r="L14" s="110"/>
      <c r="M14" s="111">
        <f t="shared" si="2"/>
        <v>0</v>
      </c>
      <c r="N14" s="112">
        <f t="shared" si="3"/>
        <v>0</v>
      </c>
    </row>
    <row r="15" spans="1:14" ht="14.4" x14ac:dyDescent="0.3">
      <c r="A15" s="99" t="str">
        <f t="shared" si="0"/>
        <v/>
      </c>
      <c r="B15" s="350"/>
      <c r="C15" s="486"/>
      <c r="D15" s="486"/>
      <c r="E15" s="656"/>
      <c r="F15" s="104"/>
      <c r="G15" s="105"/>
      <c r="H15" s="106"/>
      <c r="I15" s="107"/>
      <c r="J15" s="108"/>
      <c r="K15" s="109"/>
      <c r="L15" s="110"/>
      <c r="M15" s="111">
        <f t="shared" si="2"/>
        <v>0</v>
      </c>
      <c r="N15" s="112">
        <f t="shared" si="3"/>
        <v>0</v>
      </c>
    </row>
    <row r="16" spans="1:14" ht="14.4" x14ac:dyDescent="0.25">
      <c r="A16" s="99" t="str">
        <f t="shared" si="0"/>
        <v/>
      </c>
      <c r="B16" s="350"/>
      <c r="C16" s="101"/>
      <c r="D16" s="559"/>
      <c r="E16" s="656"/>
      <c r="F16" s="104"/>
      <c r="G16" s="105"/>
      <c r="H16" s="106"/>
      <c r="I16" s="107"/>
      <c r="J16" s="108"/>
      <c r="K16" s="109"/>
      <c r="L16" s="110"/>
      <c r="M16" s="111">
        <f t="shared" si="2"/>
        <v>0</v>
      </c>
      <c r="N16" s="112">
        <f t="shared" si="3"/>
        <v>0</v>
      </c>
    </row>
    <row r="17" spans="1:14" ht="14.4" x14ac:dyDescent="0.25">
      <c r="A17" s="99" t="str">
        <f t="shared" si="0"/>
        <v/>
      </c>
      <c r="B17" s="350"/>
      <c r="C17" s="101"/>
      <c r="D17" s="559"/>
      <c r="E17" s="656"/>
      <c r="F17" s="104"/>
      <c r="G17" s="105"/>
      <c r="H17" s="106"/>
      <c r="I17" s="107"/>
      <c r="J17" s="108"/>
      <c r="K17" s="109"/>
      <c r="L17" s="110"/>
      <c r="M17" s="111">
        <f t="shared" si="2"/>
        <v>0</v>
      </c>
      <c r="N17" s="112">
        <f t="shared" si="3"/>
        <v>0</v>
      </c>
    </row>
    <row r="18" spans="1:14" ht="14.4" x14ac:dyDescent="0.25">
      <c r="A18" s="99" t="str">
        <f t="shared" si="0"/>
        <v/>
      </c>
      <c r="B18" s="350"/>
      <c r="C18" s="101"/>
      <c r="D18" s="559"/>
      <c r="E18" s="656"/>
      <c r="F18" s="104"/>
      <c r="G18" s="105"/>
      <c r="H18" s="106"/>
      <c r="I18" s="107"/>
      <c r="J18" s="108"/>
      <c r="K18" s="109"/>
      <c r="L18" s="110"/>
      <c r="M18" s="111">
        <f t="shared" si="2"/>
        <v>0</v>
      </c>
      <c r="N18" s="112">
        <f t="shared" si="3"/>
        <v>0</v>
      </c>
    </row>
    <row r="19" spans="1:14" ht="14.4" x14ac:dyDescent="0.25">
      <c r="A19" s="99" t="str">
        <f t="shared" si="0"/>
        <v/>
      </c>
      <c r="B19" s="350"/>
      <c r="C19" s="101"/>
      <c r="D19" s="559"/>
      <c r="E19" s="656"/>
      <c r="F19" s="104"/>
      <c r="G19" s="105"/>
      <c r="H19" s="106"/>
      <c r="I19" s="107"/>
      <c r="J19" s="108"/>
      <c r="K19" s="109"/>
      <c r="L19" s="110"/>
      <c r="M19" s="111">
        <f t="shared" si="2"/>
        <v>0</v>
      </c>
      <c r="N19" s="112">
        <f t="shared" si="3"/>
        <v>0</v>
      </c>
    </row>
    <row r="20" spans="1:14" ht="14.4" x14ac:dyDescent="0.25">
      <c r="A20" s="99" t="str">
        <f t="shared" si="0"/>
        <v/>
      </c>
      <c r="B20" s="350"/>
      <c r="C20" s="101"/>
      <c r="D20" s="559"/>
      <c r="E20" s="656"/>
      <c r="F20" s="104"/>
      <c r="G20" s="105"/>
      <c r="H20" s="106"/>
      <c r="I20" s="107"/>
      <c r="J20" s="108"/>
      <c r="K20" s="109"/>
      <c r="L20" s="110"/>
      <c r="M20" s="111">
        <f t="shared" si="2"/>
        <v>0</v>
      </c>
      <c r="N20" s="112">
        <f t="shared" si="3"/>
        <v>0</v>
      </c>
    </row>
    <row r="21" spans="1:14" ht="14.4" x14ac:dyDescent="0.25">
      <c r="A21" s="99" t="str">
        <f t="shared" si="0"/>
        <v/>
      </c>
      <c r="B21" s="350"/>
      <c r="C21" s="101"/>
      <c r="D21" s="559"/>
      <c r="E21" s="656"/>
      <c r="F21" s="104"/>
      <c r="G21" s="105"/>
      <c r="H21" s="106"/>
      <c r="I21" s="107"/>
      <c r="J21" s="108"/>
      <c r="K21" s="109"/>
      <c r="L21" s="110"/>
      <c r="M21" s="111">
        <f t="shared" si="2"/>
        <v>0</v>
      </c>
      <c r="N21" s="112">
        <f t="shared" si="3"/>
        <v>0</v>
      </c>
    </row>
    <row r="22" spans="1:14" ht="14.4" x14ac:dyDescent="0.25">
      <c r="A22" s="99" t="str">
        <f t="shared" si="0"/>
        <v/>
      </c>
      <c r="B22" s="350"/>
      <c r="C22" s="101"/>
      <c r="D22" s="559"/>
      <c r="E22" s="656"/>
      <c r="F22" s="104"/>
      <c r="G22" s="105"/>
      <c r="H22" s="106"/>
      <c r="I22" s="107"/>
      <c r="J22" s="108"/>
      <c r="K22" s="109"/>
      <c r="L22" s="110"/>
      <c r="M22" s="111">
        <f t="shared" si="2"/>
        <v>0</v>
      </c>
      <c r="N22" s="112">
        <f t="shared" si="3"/>
        <v>0</v>
      </c>
    </row>
    <row r="23" spans="1:14" ht="14.4" x14ac:dyDescent="0.25">
      <c r="A23" s="99" t="str">
        <f t="shared" si="0"/>
        <v/>
      </c>
      <c r="B23" s="350"/>
      <c r="C23" s="101"/>
      <c r="D23" s="559"/>
      <c r="E23" s="656"/>
      <c r="F23" s="104"/>
      <c r="G23" s="105"/>
      <c r="H23" s="106"/>
      <c r="I23" s="107"/>
      <c r="J23" s="108"/>
      <c r="K23" s="109"/>
      <c r="L23" s="110"/>
      <c r="M23" s="111">
        <f t="shared" si="1"/>
        <v>0</v>
      </c>
      <c r="N23" s="112">
        <f t="shared" ref="N23:N33" si="4">SUM(M23+$N$4)</f>
        <v>0</v>
      </c>
    </row>
    <row r="24" spans="1:14" ht="14.4" x14ac:dyDescent="0.25">
      <c r="A24" s="99" t="str">
        <f t="shared" si="0"/>
        <v/>
      </c>
      <c r="B24" s="350"/>
      <c r="C24" s="101"/>
      <c r="D24" s="559"/>
      <c r="E24" s="656"/>
      <c r="F24" s="104"/>
      <c r="G24" s="105"/>
      <c r="H24" s="106"/>
      <c r="I24" s="107"/>
      <c r="J24" s="108"/>
      <c r="K24" s="109"/>
      <c r="L24" s="110"/>
      <c r="M24" s="111">
        <f t="shared" si="1"/>
        <v>0</v>
      </c>
      <c r="N24" s="112">
        <f>SUM(M24+$N$4)</f>
        <v>0</v>
      </c>
    </row>
    <row r="25" spans="1:14" ht="14.4" x14ac:dyDescent="0.25">
      <c r="A25" s="99" t="str">
        <f t="shared" si="0"/>
        <v/>
      </c>
      <c r="B25" s="350"/>
      <c r="C25" s="101"/>
      <c r="D25" s="559"/>
      <c r="E25" s="656"/>
      <c r="F25" s="104"/>
      <c r="G25" s="105"/>
      <c r="H25" s="106"/>
      <c r="I25" s="107"/>
      <c r="J25" s="108"/>
      <c r="K25" s="109"/>
      <c r="L25" s="110"/>
      <c r="M25" s="111">
        <f t="shared" si="1"/>
        <v>0</v>
      </c>
      <c r="N25" s="112">
        <f>SUM(M25+$N$4)</f>
        <v>0</v>
      </c>
    </row>
    <row r="26" spans="1:14" ht="14.4" x14ac:dyDescent="0.25">
      <c r="A26" s="99" t="str">
        <f t="shared" si="0"/>
        <v/>
      </c>
      <c r="B26" s="111"/>
      <c r="C26" s="101"/>
      <c r="D26" s="559"/>
      <c r="E26" s="656"/>
      <c r="F26" s="104"/>
      <c r="G26" s="105"/>
      <c r="H26" s="106"/>
      <c r="I26" s="107"/>
      <c r="J26" s="108"/>
      <c r="K26" s="109"/>
      <c r="L26" s="110"/>
      <c r="M26" s="111">
        <f t="shared" si="1"/>
        <v>0</v>
      </c>
      <c r="N26" s="112">
        <f t="shared" si="4"/>
        <v>0</v>
      </c>
    </row>
    <row r="27" spans="1:14" ht="14.4" x14ac:dyDescent="0.25">
      <c r="A27" s="99" t="str">
        <f t="shared" si="0"/>
        <v/>
      </c>
      <c r="B27" s="350"/>
      <c r="C27" s="101"/>
      <c r="D27" s="559"/>
      <c r="E27" s="100"/>
      <c r="F27" s="104"/>
      <c r="G27" s="113"/>
      <c r="H27" s="100"/>
      <c r="I27" s="152"/>
      <c r="J27" s="180"/>
      <c r="K27" s="181"/>
      <c r="L27" s="110"/>
      <c r="M27" s="111">
        <f t="shared" si="1"/>
        <v>0</v>
      </c>
      <c r="N27" s="112">
        <f t="shared" si="4"/>
        <v>0</v>
      </c>
    </row>
    <row r="28" spans="1:14" ht="14.4" x14ac:dyDescent="0.25">
      <c r="A28" s="99" t="str">
        <f t="shared" si="0"/>
        <v/>
      </c>
      <c r="B28" s="350"/>
      <c r="C28" s="101"/>
      <c r="D28" s="559"/>
      <c r="E28" s="100"/>
      <c r="F28" s="104"/>
      <c r="G28" s="113"/>
      <c r="H28" s="100"/>
      <c r="I28" s="152"/>
      <c r="J28" s="180"/>
      <c r="K28" s="181"/>
      <c r="L28" s="110"/>
      <c r="M28" s="111">
        <f t="shared" si="1"/>
        <v>0</v>
      </c>
      <c r="N28" s="112">
        <f>SUM(M28+$N$4)</f>
        <v>0</v>
      </c>
    </row>
    <row r="29" spans="1:14" ht="14.4" x14ac:dyDescent="0.25">
      <c r="A29" s="99" t="str">
        <f t="shared" si="0"/>
        <v/>
      </c>
      <c r="B29" s="350"/>
      <c r="C29" s="101"/>
      <c r="D29" s="559"/>
      <c r="E29" s="100"/>
      <c r="F29" s="104"/>
      <c r="G29" s="113"/>
      <c r="H29" s="100"/>
      <c r="I29" s="152"/>
      <c r="J29" s="180"/>
      <c r="K29" s="181"/>
      <c r="L29" s="110"/>
      <c r="M29" s="111">
        <f t="shared" si="1"/>
        <v>0</v>
      </c>
      <c r="N29" s="112">
        <f t="shared" si="4"/>
        <v>0</v>
      </c>
    </row>
    <row r="30" spans="1:14" ht="14.4" x14ac:dyDescent="0.25">
      <c r="A30" s="99" t="str">
        <f t="shared" si="0"/>
        <v/>
      </c>
      <c r="B30" s="350"/>
      <c r="C30" s="101"/>
      <c r="D30" s="559"/>
      <c r="E30" s="100"/>
      <c r="F30" s="104"/>
      <c r="G30" s="113"/>
      <c r="H30" s="100"/>
      <c r="I30" s="152"/>
      <c r="J30" s="180"/>
      <c r="K30" s="181"/>
      <c r="L30" s="110"/>
      <c r="M30" s="111">
        <f t="shared" si="1"/>
        <v>0</v>
      </c>
      <c r="N30" s="112">
        <f>SUM(M30+$N$4)</f>
        <v>0</v>
      </c>
    </row>
    <row r="31" spans="1:14" ht="14.4" x14ac:dyDescent="0.25">
      <c r="A31" s="99" t="str">
        <f t="shared" si="0"/>
        <v/>
      </c>
      <c r="B31" s="350"/>
      <c r="C31" s="101"/>
      <c r="D31" s="559"/>
      <c r="E31" s="100"/>
      <c r="F31" s="104"/>
      <c r="G31" s="113"/>
      <c r="H31" s="100"/>
      <c r="I31" s="152"/>
      <c r="J31" s="180"/>
      <c r="K31" s="181"/>
      <c r="L31" s="110"/>
      <c r="M31" s="111">
        <f t="shared" si="1"/>
        <v>0</v>
      </c>
      <c r="N31" s="112">
        <f t="shared" si="4"/>
        <v>0</v>
      </c>
    </row>
    <row r="32" spans="1:14" ht="14.4" x14ac:dyDescent="0.25">
      <c r="A32" s="99" t="str">
        <f t="shared" si="0"/>
        <v/>
      </c>
      <c r="B32" s="350"/>
      <c r="C32" s="101"/>
      <c r="D32" s="559"/>
      <c r="E32" s="100"/>
      <c r="F32" s="104"/>
      <c r="G32" s="113"/>
      <c r="H32" s="100"/>
      <c r="I32" s="152"/>
      <c r="J32" s="180"/>
      <c r="K32" s="181"/>
      <c r="L32" s="110"/>
      <c r="M32" s="111">
        <f t="shared" si="1"/>
        <v>0</v>
      </c>
      <c r="N32" s="112">
        <f>SUM(M32+$N$4)</f>
        <v>0</v>
      </c>
    </row>
    <row r="33" spans="1:14" ht="14.4" x14ac:dyDescent="0.25">
      <c r="A33" s="99" t="str">
        <f t="shared" si="0"/>
        <v/>
      </c>
      <c r="B33" s="350"/>
      <c r="C33" s="101"/>
      <c r="D33" s="559"/>
      <c r="E33" s="100"/>
      <c r="F33" s="104"/>
      <c r="G33" s="113"/>
      <c r="H33" s="100"/>
      <c r="I33" s="152"/>
      <c r="J33" s="180"/>
      <c r="K33" s="181"/>
      <c r="L33" s="110"/>
      <c r="M33" s="111">
        <f t="shared" si="1"/>
        <v>0</v>
      </c>
      <c r="N33" s="112">
        <f t="shared" si="4"/>
        <v>0</v>
      </c>
    </row>
    <row r="34" spans="1:14" ht="14.4" x14ac:dyDescent="0.25">
      <c r="A34" s="99" t="str">
        <f t="shared" si="0"/>
        <v/>
      </c>
      <c r="B34" s="111"/>
      <c r="C34" s="101"/>
      <c r="D34" s="559"/>
      <c r="E34" s="100"/>
      <c r="F34" s="104"/>
      <c r="G34" s="113"/>
      <c r="H34" s="100"/>
      <c r="I34" s="152"/>
      <c r="J34" s="180"/>
      <c r="K34" s="181"/>
      <c r="L34" s="110"/>
      <c r="M34" s="111">
        <f t="shared" si="1"/>
        <v>0</v>
      </c>
      <c r="N34" s="112"/>
    </row>
    <row r="35" spans="1:14" ht="14.4" x14ac:dyDescent="0.25">
      <c r="A35" s="99" t="str">
        <f t="shared" si="0"/>
        <v/>
      </c>
      <c r="B35" s="111"/>
      <c r="C35" s="101"/>
      <c r="D35" s="559"/>
      <c r="E35" s="100"/>
      <c r="F35" s="104"/>
      <c r="G35" s="113"/>
      <c r="H35" s="100"/>
      <c r="I35" s="152"/>
      <c r="J35" s="180"/>
      <c r="K35" s="181"/>
      <c r="L35" s="110"/>
      <c r="M35" s="111">
        <f t="shared" si="1"/>
        <v>0</v>
      </c>
      <c r="N35" s="112"/>
    </row>
    <row r="36" spans="1:14" ht="14.4" x14ac:dyDescent="0.25">
      <c r="A36" s="99" t="str">
        <f t="shared" si="0"/>
        <v/>
      </c>
      <c r="B36" s="111"/>
      <c r="C36" s="101"/>
      <c r="D36" s="559"/>
      <c r="E36" s="100"/>
      <c r="F36" s="104"/>
      <c r="G36" s="113"/>
      <c r="H36" s="100"/>
      <c r="I36" s="152"/>
      <c r="J36" s="180"/>
      <c r="K36" s="181"/>
      <c r="L36" s="110"/>
      <c r="M36" s="111">
        <f t="shared" si="1"/>
        <v>0</v>
      </c>
      <c r="N36" s="112"/>
    </row>
    <row r="37" spans="1:14" ht="14.4" x14ac:dyDescent="0.25">
      <c r="A37" s="99" t="str">
        <f t="shared" si="0"/>
        <v/>
      </c>
      <c r="B37" s="111"/>
      <c r="C37" s="101"/>
      <c r="D37" s="559"/>
      <c r="E37" s="100"/>
      <c r="F37" s="104"/>
      <c r="G37" s="105"/>
      <c r="H37" s="106"/>
      <c r="I37" s="107"/>
      <c r="J37" s="108"/>
      <c r="K37" s="109"/>
      <c r="L37" s="110"/>
      <c r="M37" s="111">
        <f t="shared" si="1"/>
        <v>0</v>
      </c>
      <c r="N37" s="112"/>
    </row>
    <row r="38" spans="1:14" ht="14.4" x14ac:dyDescent="0.25">
      <c r="A38" s="99" t="str">
        <f t="shared" ref="A38:A69" si="5">CONCATENATE(B38,C38,D38)</f>
        <v/>
      </c>
      <c r="B38" s="111"/>
      <c r="C38" s="101"/>
      <c r="D38" s="559"/>
      <c r="E38" s="100"/>
      <c r="F38" s="104"/>
      <c r="G38" s="105"/>
      <c r="H38" s="106"/>
      <c r="I38" s="107"/>
      <c r="J38" s="108"/>
      <c r="K38" s="109"/>
      <c r="L38" s="110"/>
      <c r="M38" s="111">
        <f t="shared" si="1"/>
        <v>0</v>
      </c>
      <c r="N38" s="112"/>
    </row>
    <row r="39" spans="1:14" ht="14.4" x14ac:dyDescent="0.25">
      <c r="A39" s="99" t="str">
        <f t="shared" si="5"/>
        <v/>
      </c>
      <c r="B39" s="111"/>
      <c r="C39" s="101"/>
      <c r="D39" s="559"/>
      <c r="E39" s="100"/>
      <c r="F39" s="104"/>
      <c r="G39" s="105"/>
      <c r="H39" s="106"/>
      <c r="I39" s="107"/>
      <c r="J39" s="108"/>
      <c r="K39" s="109"/>
      <c r="L39" s="110"/>
      <c r="M39" s="111">
        <f t="shared" si="1"/>
        <v>0</v>
      </c>
      <c r="N39" s="112"/>
    </row>
    <row r="40" spans="1:14" ht="14.4" x14ac:dyDescent="0.25">
      <c r="A40" s="99" t="str">
        <f t="shared" si="5"/>
        <v/>
      </c>
      <c r="B40" s="111"/>
      <c r="C40" s="101"/>
      <c r="D40" s="559"/>
      <c r="E40" s="100"/>
      <c r="F40" s="104"/>
      <c r="G40" s="105"/>
      <c r="H40" s="106"/>
      <c r="I40" s="107"/>
      <c r="J40" s="108"/>
      <c r="K40" s="109"/>
      <c r="L40" s="110"/>
      <c r="M40" s="111">
        <f t="shared" si="1"/>
        <v>0</v>
      </c>
      <c r="N40" s="112"/>
    </row>
    <row r="41" spans="1:14" ht="14.4" x14ac:dyDescent="0.25">
      <c r="A41" s="99" t="str">
        <f t="shared" si="5"/>
        <v/>
      </c>
      <c r="B41" s="111"/>
      <c r="C41" s="101"/>
      <c r="D41" s="559"/>
      <c r="E41" s="100"/>
      <c r="F41" s="104"/>
      <c r="G41" s="105"/>
      <c r="H41" s="106"/>
      <c r="I41" s="107"/>
      <c r="J41" s="108"/>
      <c r="K41" s="109"/>
      <c r="L41" s="110"/>
      <c r="M41" s="111">
        <f t="shared" si="1"/>
        <v>0</v>
      </c>
      <c r="N41" s="112"/>
    </row>
    <row r="42" spans="1:14" ht="14.4" x14ac:dyDescent="0.25">
      <c r="A42" s="99" t="str">
        <f t="shared" si="5"/>
        <v/>
      </c>
      <c r="B42" s="111"/>
      <c r="C42" s="101"/>
      <c r="D42" s="559"/>
      <c r="E42" s="100"/>
      <c r="F42" s="104"/>
      <c r="G42" s="105"/>
      <c r="H42" s="106"/>
      <c r="I42" s="107"/>
      <c r="J42" s="108"/>
      <c r="K42" s="109"/>
      <c r="L42" s="110"/>
      <c r="M42" s="111">
        <f t="shared" si="1"/>
        <v>0</v>
      </c>
      <c r="N42" s="112"/>
    </row>
    <row r="43" spans="1:14" ht="14.4" x14ac:dyDescent="0.25">
      <c r="A43" s="99" t="str">
        <f t="shared" si="5"/>
        <v/>
      </c>
      <c r="B43" s="111"/>
      <c r="C43" s="101"/>
      <c r="D43" s="559"/>
      <c r="E43" s="100"/>
      <c r="F43" s="104"/>
      <c r="G43" s="105"/>
      <c r="H43" s="106"/>
      <c r="I43" s="107"/>
      <c r="J43" s="108"/>
      <c r="K43" s="109"/>
      <c r="L43" s="110"/>
      <c r="M43" s="111">
        <f t="shared" si="1"/>
        <v>0</v>
      </c>
      <c r="N43" s="112"/>
    </row>
    <row r="44" spans="1:14" ht="14.4" x14ac:dyDescent="0.25">
      <c r="A44" s="99" t="str">
        <f t="shared" si="5"/>
        <v/>
      </c>
      <c r="B44" s="111"/>
      <c r="C44" s="101"/>
      <c r="D44" s="559"/>
      <c r="E44" s="100"/>
      <c r="F44" s="104"/>
      <c r="G44" s="105"/>
      <c r="H44" s="106"/>
      <c r="I44" s="107"/>
      <c r="J44" s="108"/>
      <c r="K44" s="109"/>
      <c r="L44" s="110"/>
      <c r="M44" s="111">
        <f t="shared" si="1"/>
        <v>0</v>
      </c>
      <c r="N44" s="112"/>
    </row>
    <row r="45" spans="1:14" ht="14.4" x14ac:dyDescent="0.25">
      <c r="A45" s="99" t="str">
        <f t="shared" si="5"/>
        <v/>
      </c>
      <c r="B45" s="111"/>
      <c r="C45" s="101"/>
      <c r="D45" s="559"/>
      <c r="E45" s="100"/>
      <c r="F45" s="104"/>
      <c r="G45" s="105"/>
      <c r="H45" s="106"/>
      <c r="I45" s="107"/>
      <c r="J45" s="108"/>
      <c r="K45" s="109"/>
      <c r="L45" s="110"/>
      <c r="M45" s="111">
        <f t="shared" si="1"/>
        <v>0</v>
      </c>
      <c r="N45" s="112"/>
    </row>
    <row r="46" spans="1:14" ht="14.4" x14ac:dyDescent="0.25">
      <c r="A46" s="99" t="str">
        <f t="shared" si="5"/>
        <v/>
      </c>
      <c r="B46" s="111"/>
      <c r="C46" s="101"/>
      <c r="D46" s="559"/>
      <c r="E46" s="100"/>
      <c r="F46" s="104"/>
      <c r="G46" s="105"/>
      <c r="H46" s="106"/>
      <c r="I46" s="107"/>
      <c r="J46" s="108"/>
      <c r="K46" s="109"/>
      <c r="L46" s="110"/>
      <c r="M46" s="111">
        <f t="shared" si="1"/>
        <v>0</v>
      </c>
      <c r="N46" s="112"/>
    </row>
    <row r="47" spans="1:14" ht="14.4" x14ac:dyDescent="0.25">
      <c r="A47" s="99" t="str">
        <f t="shared" si="5"/>
        <v/>
      </c>
      <c r="B47" s="111"/>
      <c r="C47" s="101"/>
      <c r="D47" s="559"/>
      <c r="E47" s="100"/>
      <c r="F47" s="104"/>
      <c r="G47" s="105"/>
      <c r="H47" s="106"/>
      <c r="I47" s="107"/>
      <c r="J47" s="108"/>
      <c r="K47" s="109"/>
      <c r="L47" s="110"/>
      <c r="M47" s="111">
        <f t="shared" si="1"/>
        <v>0</v>
      </c>
      <c r="N47" s="112"/>
    </row>
    <row r="48" spans="1:14" ht="14.4" x14ac:dyDescent="0.25">
      <c r="A48" s="99" t="str">
        <f t="shared" si="5"/>
        <v/>
      </c>
      <c r="B48" s="111"/>
      <c r="C48" s="101"/>
      <c r="D48" s="559"/>
      <c r="E48" s="100"/>
      <c r="F48" s="104"/>
      <c r="G48" s="105"/>
      <c r="H48" s="106"/>
      <c r="I48" s="107"/>
      <c r="J48" s="108"/>
      <c r="K48" s="109"/>
      <c r="L48" s="110"/>
      <c r="M48" s="111">
        <f t="shared" si="1"/>
        <v>0</v>
      </c>
      <c r="N48" s="112"/>
    </row>
    <row r="49" spans="1:14" ht="14.4" x14ac:dyDescent="0.25">
      <c r="A49" s="99" t="str">
        <f t="shared" si="5"/>
        <v/>
      </c>
      <c r="B49" s="111"/>
      <c r="C49" s="101"/>
      <c r="D49" s="559"/>
      <c r="E49" s="100"/>
      <c r="F49" s="104"/>
      <c r="G49" s="105"/>
      <c r="H49" s="106"/>
      <c r="I49" s="107"/>
      <c r="J49" s="108"/>
      <c r="K49" s="109"/>
      <c r="L49" s="110"/>
      <c r="M49" s="111">
        <f t="shared" si="1"/>
        <v>0</v>
      </c>
      <c r="N49" s="112"/>
    </row>
    <row r="50" spans="1:14" ht="14.4" x14ac:dyDescent="0.25">
      <c r="A50" s="99" t="str">
        <f t="shared" si="5"/>
        <v/>
      </c>
      <c r="B50" s="111"/>
      <c r="C50" s="101"/>
      <c r="D50" s="559"/>
      <c r="E50" s="100"/>
      <c r="F50" s="104"/>
      <c r="G50" s="105"/>
      <c r="H50" s="106"/>
      <c r="I50" s="107"/>
      <c r="J50" s="108"/>
      <c r="K50" s="109"/>
      <c r="L50" s="110"/>
      <c r="M50" s="111">
        <f t="shared" si="1"/>
        <v>0</v>
      </c>
      <c r="N50" s="112"/>
    </row>
    <row r="51" spans="1:14" ht="14.4" x14ac:dyDescent="0.25">
      <c r="A51" s="99" t="str">
        <f t="shared" si="5"/>
        <v/>
      </c>
      <c r="B51" s="111"/>
      <c r="C51" s="101"/>
      <c r="D51" s="559"/>
      <c r="E51" s="100"/>
      <c r="F51" s="104"/>
      <c r="G51" s="105"/>
      <c r="H51" s="106"/>
      <c r="I51" s="107"/>
      <c r="J51" s="108"/>
      <c r="K51" s="109"/>
      <c r="L51" s="110"/>
      <c r="M51" s="111">
        <f t="shared" si="1"/>
        <v>0</v>
      </c>
      <c r="N51" s="112"/>
    </row>
    <row r="52" spans="1:14" ht="14.4" x14ac:dyDescent="0.25">
      <c r="A52" s="99" t="str">
        <f t="shared" si="5"/>
        <v/>
      </c>
      <c r="B52" s="111"/>
      <c r="C52" s="101"/>
      <c r="D52" s="559"/>
      <c r="E52" s="100"/>
      <c r="F52" s="104"/>
      <c r="G52" s="105"/>
      <c r="H52" s="106"/>
      <c r="I52" s="107"/>
      <c r="J52" s="108"/>
      <c r="K52" s="109"/>
      <c r="L52" s="110"/>
      <c r="M52" s="111">
        <f t="shared" si="1"/>
        <v>0</v>
      </c>
      <c r="N52" s="112"/>
    </row>
    <row r="53" spans="1:14" ht="14.4" x14ac:dyDescent="0.25">
      <c r="A53" s="99" t="str">
        <f t="shared" si="5"/>
        <v/>
      </c>
      <c r="B53" s="100"/>
      <c r="C53" s="101"/>
      <c r="D53" s="559"/>
      <c r="E53" s="152"/>
      <c r="F53" s="104"/>
      <c r="G53" s="105"/>
      <c r="H53" s="106"/>
      <c r="I53" s="107"/>
      <c r="J53" s="108"/>
      <c r="K53" s="109"/>
      <c r="L53" s="110"/>
      <c r="M53" s="111">
        <f t="shared" si="1"/>
        <v>0</v>
      </c>
      <c r="N53" s="112"/>
    </row>
    <row r="54" spans="1:14" ht="14.4" x14ac:dyDescent="0.25">
      <c r="A54" s="99" t="str">
        <f t="shared" si="5"/>
        <v/>
      </c>
      <c r="B54" s="100"/>
      <c r="C54" s="101"/>
      <c r="D54" s="559"/>
      <c r="E54" s="103"/>
      <c r="F54" s="104"/>
      <c r="G54" s="105"/>
      <c r="H54" s="106"/>
      <c r="I54" s="107"/>
      <c r="J54" s="108"/>
      <c r="K54" s="109"/>
      <c r="L54" s="110"/>
      <c r="M54" s="111">
        <f t="shared" si="1"/>
        <v>0</v>
      </c>
      <c r="N54" s="112"/>
    </row>
    <row r="55" spans="1:14" ht="14.4" x14ac:dyDescent="0.25">
      <c r="A55" s="99" t="str">
        <f t="shared" si="5"/>
        <v/>
      </c>
      <c r="B55" s="100"/>
      <c r="C55" s="101"/>
      <c r="D55" s="102"/>
      <c r="E55" s="103"/>
      <c r="F55" s="104"/>
      <c r="G55" s="105"/>
      <c r="H55" s="106"/>
      <c r="I55" s="107"/>
      <c r="J55" s="108"/>
      <c r="K55" s="109"/>
      <c r="L55" s="110"/>
      <c r="M55" s="111">
        <f t="shared" si="1"/>
        <v>0</v>
      </c>
      <c r="N55" s="112"/>
    </row>
    <row r="56" spans="1:14" ht="14.4" x14ac:dyDescent="0.25">
      <c r="A56" s="99" t="str">
        <f t="shared" si="5"/>
        <v/>
      </c>
      <c r="B56" s="100"/>
      <c r="C56" s="101"/>
      <c r="D56" s="102"/>
      <c r="E56" s="103"/>
      <c r="F56" s="104"/>
      <c r="G56" s="105"/>
      <c r="H56" s="106"/>
      <c r="I56" s="107"/>
      <c r="J56" s="108"/>
      <c r="K56" s="109"/>
      <c r="L56" s="110"/>
      <c r="M56" s="111">
        <f t="shared" si="1"/>
        <v>0</v>
      </c>
      <c r="N56" s="112"/>
    </row>
    <row r="57" spans="1:14" ht="14.4" x14ac:dyDescent="0.25">
      <c r="A57" s="99" t="str">
        <f t="shared" si="5"/>
        <v/>
      </c>
      <c r="B57" s="100"/>
      <c r="C57" s="101"/>
      <c r="D57" s="102"/>
      <c r="E57" s="103"/>
      <c r="F57" s="104"/>
      <c r="G57" s="105"/>
      <c r="H57" s="106"/>
      <c r="I57" s="107"/>
      <c r="J57" s="108"/>
      <c r="K57" s="109"/>
      <c r="L57" s="110"/>
      <c r="M57" s="111">
        <f t="shared" si="1"/>
        <v>0</v>
      </c>
      <c r="N57" s="112"/>
    </row>
    <row r="58" spans="1:14" ht="14.4" x14ac:dyDescent="0.25">
      <c r="A58" s="99" t="str">
        <f t="shared" si="5"/>
        <v/>
      </c>
      <c r="B58" s="100"/>
      <c r="C58" s="101"/>
      <c r="D58" s="102"/>
      <c r="E58" s="103"/>
      <c r="F58" s="104"/>
      <c r="G58" s="105"/>
      <c r="H58" s="106"/>
      <c r="I58" s="107"/>
      <c r="J58" s="108"/>
      <c r="K58" s="109"/>
      <c r="L58" s="110"/>
      <c r="M58" s="111">
        <f t="shared" si="1"/>
        <v>0</v>
      </c>
      <c r="N58" s="112"/>
    </row>
    <row r="59" spans="1:14" ht="14.4" x14ac:dyDescent="0.25">
      <c r="A59" s="99" t="str">
        <f t="shared" si="5"/>
        <v/>
      </c>
      <c r="B59" s="100"/>
      <c r="C59" s="101"/>
      <c r="D59" s="102"/>
      <c r="E59" s="103"/>
      <c r="F59" s="104"/>
      <c r="G59" s="105"/>
      <c r="H59" s="106"/>
      <c r="I59" s="107"/>
      <c r="J59" s="108"/>
      <c r="K59" s="109"/>
      <c r="L59" s="110"/>
      <c r="M59" s="111">
        <f t="shared" si="1"/>
        <v>0</v>
      </c>
      <c r="N59" s="112"/>
    </row>
    <row r="60" spans="1:14" ht="14.4" x14ac:dyDescent="0.25">
      <c r="A60" s="99" t="str">
        <f t="shared" si="5"/>
        <v/>
      </c>
      <c r="B60" s="100"/>
      <c r="C60" s="101"/>
      <c r="D60" s="102"/>
      <c r="E60" s="103"/>
      <c r="F60" s="104"/>
      <c r="G60" s="105"/>
      <c r="H60" s="106"/>
      <c r="I60" s="107"/>
      <c r="J60" s="108"/>
      <c r="K60" s="109"/>
      <c r="L60" s="110"/>
      <c r="M60" s="111">
        <f t="shared" si="1"/>
        <v>0</v>
      </c>
      <c r="N60" s="112"/>
    </row>
    <row r="61" spans="1:14" ht="14.4" x14ac:dyDescent="0.25">
      <c r="A61" s="99" t="str">
        <f t="shared" si="5"/>
        <v/>
      </c>
      <c r="B61" s="100"/>
      <c r="C61" s="101"/>
      <c r="D61" s="102"/>
      <c r="E61" s="103"/>
      <c r="F61" s="104"/>
      <c r="G61" s="105"/>
      <c r="H61" s="106"/>
      <c r="I61" s="107"/>
      <c r="J61" s="108"/>
      <c r="K61" s="109"/>
      <c r="L61" s="110"/>
      <c r="M61" s="111">
        <f t="shared" si="1"/>
        <v>0</v>
      </c>
      <c r="N61" s="112"/>
    </row>
    <row r="62" spans="1:14" ht="14.4" x14ac:dyDescent="0.25">
      <c r="A62" s="99" t="str">
        <f t="shared" si="5"/>
        <v/>
      </c>
      <c r="B62" s="100"/>
      <c r="C62" s="101"/>
      <c r="D62" s="102"/>
      <c r="E62" s="103"/>
      <c r="F62" s="104"/>
      <c r="G62" s="105"/>
      <c r="H62" s="106"/>
      <c r="I62" s="107"/>
      <c r="J62" s="108"/>
      <c r="K62" s="109"/>
      <c r="L62" s="110"/>
      <c r="M62" s="111">
        <f t="shared" si="1"/>
        <v>0</v>
      </c>
      <c r="N62" s="112"/>
    </row>
    <row r="63" spans="1:14" ht="14.4" x14ac:dyDescent="0.25">
      <c r="A63" s="99" t="str">
        <f t="shared" si="5"/>
        <v/>
      </c>
      <c r="B63" s="100"/>
      <c r="C63" s="101"/>
      <c r="D63" s="102"/>
      <c r="E63" s="103"/>
      <c r="F63" s="104"/>
      <c r="G63" s="105"/>
      <c r="H63" s="106"/>
      <c r="I63" s="107"/>
      <c r="J63" s="108"/>
      <c r="K63" s="109"/>
      <c r="L63" s="110"/>
      <c r="M63" s="111">
        <f t="shared" si="1"/>
        <v>0</v>
      </c>
      <c r="N63" s="112"/>
    </row>
    <row r="64" spans="1:14" ht="14.4" x14ac:dyDescent="0.25">
      <c r="A64" s="99" t="str">
        <f t="shared" si="5"/>
        <v/>
      </c>
      <c r="B64" s="100"/>
      <c r="C64" s="101"/>
      <c r="D64" s="102"/>
      <c r="E64" s="103"/>
      <c r="F64" s="104"/>
      <c r="G64" s="105"/>
      <c r="H64" s="106"/>
      <c r="I64" s="107"/>
      <c r="J64" s="108"/>
      <c r="K64" s="109"/>
      <c r="L64" s="110"/>
      <c r="M64" s="111">
        <f t="shared" si="1"/>
        <v>0</v>
      </c>
      <c r="N64" s="112"/>
    </row>
    <row r="65" spans="1:14" ht="14.4" x14ac:dyDescent="0.25">
      <c r="A65" s="99" t="str">
        <f t="shared" si="5"/>
        <v/>
      </c>
      <c r="B65" s="100"/>
      <c r="C65" s="101"/>
      <c r="D65" s="102"/>
      <c r="E65" s="103"/>
      <c r="F65" s="104"/>
      <c r="G65" s="105"/>
      <c r="H65" s="106"/>
      <c r="I65" s="107"/>
      <c r="J65" s="108"/>
      <c r="K65" s="109"/>
      <c r="L65" s="110"/>
      <c r="M65" s="111">
        <f t="shared" si="1"/>
        <v>0</v>
      </c>
      <c r="N65" s="112"/>
    </row>
    <row r="66" spans="1:14" ht="14.4" x14ac:dyDescent="0.25">
      <c r="A66" s="99" t="str">
        <f t="shared" si="5"/>
        <v/>
      </c>
      <c r="B66" s="100"/>
      <c r="C66" s="101"/>
      <c r="D66" s="102"/>
      <c r="E66" s="103"/>
      <c r="F66" s="104"/>
      <c r="G66" s="105"/>
      <c r="H66" s="106"/>
      <c r="I66" s="107"/>
      <c r="J66" s="108"/>
      <c r="K66" s="109"/>
      <c r="L66" s="110"/>
      <c r="M66" s="111">
        <f t="shared" si="1"/>
        <v>0</v>
      </c>
      <c r="N66" s="112"/>
    </row>
    <row r="67" spans="1:14" ht="14.4" x14ac:dyDescent="0.25">
      <c r="A67" s="99" t="str">
        <f t="shared" si="5"/>
        <v/>
      </c>
      <c r="B67" s="100"/>
      <c r="C67" s="101"/>
      <c r="D67" s="102"/>
      <c r="E67" s="103"/>
      <c r="F67" s="104"/>
      <c r="G67" s="105"/>
      <c r="H67" s="106"/>
      <c r="I67" s="107"/>
      <c r="J67" s="108"/>
      <c r="K67" s="109"/>
      <c r="L67" s="110"/>
      <c r="M67" s="111">
        <f t="shared" si="1"/>
        <v>0</v>
      </c>
      <c r="N67" s="112"/>
    </row>
    <row r="68" spans="1:14" ht="14.4" x14ac:dyDescent="0.25">
      <c r="A68" s="99" t="str">
        <f t="shared" si="5"/>
        <v/>
      </c>
      <c r="B68" s="100"/>
      <c r="C68" s="101"/>
      <c r="D68" s="102"/>
      <c r="E68" s="103"/>
      <c r="F68" s="104"/>
      <c r="G68" s="105"/>
      <c r="H68" s="106"/>
      <c r="I68" s="107"/>
      <c r="J68" s="108"/>
      <c r="K68" s="109"/>
      <c r="L68" s="110"/>
      <c r="M68" s="111">
        <f t="shared" si="1"/>
        <v>0</v>
      </c>
      <c r="N68" s="112"/>
    </row>
    <row r="69" spans="1:14" ht="14.4" x14ac:dyDescent="0.25">
      <c r="A69" s="99" t="str">
        <f t="shared" si="5"/>
        <v/>
      </c>
      <c r="B69" s="100"/>
      <c r="C69" s="101"/>
      <c r="D69" s="102"/>
      <c r="E69" s="103"/>
      <c r="F69" s="104"/>
      <c r="G69" s="105"/>
      <c r="H69" s="106"/>
      <c r="I69" s="107"/>
      <c r="J69" s="108"/>
      <c r="K69" s="109"/>
      <c r="L69" s="110"/>
      <c r="M69" s="111">
        <f t="shared" si="1"/>
        <v>0</v>
      </c>
      <c r="N69" s="112"/>
    </row>
    <row r="70" spans="1:14" ht="14.4" x14ac:dyDescent="0.25">
      <c r="A70" s="99" t="str">
        <f t="shared" ref="A70:A98" si="6">CONCATENATE(B70,C70,D70)</f>
        <v/>
      </c>
      <c r="B70" s="100"/>
      <c r="C70" s="101"/>
      <c r="D70" s="102"/>
      <c r="E70" s="103"/>
      <c r="F70" s="104"/>
      <c r="G70" s="105"/>
      <c r="H70" s="106"/>
      <c r="I70" s="107"/>
      <c r="J70" s="108"/>
      <c r="K70" s="109"/>
      <c r="L70" s="110"/>
      <c r="M70" s="111">
        <f t="shared" ref="M70:M98" si="7">IF(L70=1,7,IF(L70=2,6,IF(L70=3,5,IF(L70=4,4,IF(L70=5,3,IF(L70=6,2,IF(L70&gt;=6,1,0)))))))</f>
        <v>0</v>
      </c>
      <c r="N70" s="112"/>
    </row>
    <row r="71" spans="1:14" ht="14.4" x14ac:dyDescent="0.25">
      <c r="A71" s="99" t="str">
        <f t="shared" si="6"/>
        <v/>
      </c>
      <c r="B71" s="100"/>
      <c r="C71" s="101"/>
      <c r="D71" s="102"/>
      <c r="E71" s="103"/>
      <c r="F71" s="104"/>
      <c r="G71" s="105"/>
      <c r="H71" s="106"/>
      <c r="I71" s="107"/>
      <c r="J71" s="108"/>
      <c r="K71" s="109"/>
      <c r="L71" s="110"/>
      <c r="M71" s="111">
        <f t="shared" si="7"/>
        <v>0</v>
      </c>
      <c r="N71" s="112"/>
    </row>
    <row r="72" spans="1:14" ht="14.4" x14ac:dyDescent="0.25">
      <c r="A72" s="99" t="str">
        <f t="shared" si="6"/>
        <v/>
      </c>
      <c r="B72" s="100"/>
      <c r="C72" s="101"/>
      <c r="D72" s="102"/>
      <c r="E72" s="103"/>
      <c r="F72" s="104"/>
      <c r="G72" s="105"/>
      <c r="H72" s="106"/>
      <c r="I72" s="107"/>
      <c r="J72" s="108"/>
      <c r="K72" s="109"/>
      <c r="L72" s="110"/>
      <c r="M72" s="111">
        <f t="shared" si="7"/>
        <v>0</v>
      </c>
      <c r="N72" s="112"/>
    </row>
    <row r="73" spans="1:14" ht="14.4" x14ac:dyDescent="0.25">
      <c r="A73" s="99" t="str">
        <f t="shared" si="6"/>
        <v/>
      </c>
      <c r="B73" s="100"/>
      <c r="C73" s="101"/>
      <c r="D73" s="102"/>
      <c r="E73" s="103"/>
      <c r="F73" s="104"/>
      <c r="G73" s="105"/>
      <c r="H73" s="106"/>
      <c r="I73" s="107"/>
      <c r="J73" s="108"/>
      <c r="K73" s="109"/>
      <c r="L73" s="110"/>
      <c r="M73" s="111">
        <f t="shared" si="7"/>
        <v>0</v>
      </c>
      <c r="N73" s="112"/>
    </row>
    <row r="74" spans="1:14" ht="14.4" x14ac:dyDescent="0.25">
      <c r="A74" s="99" t="str">
        <f t="shared" si="6"/>
        <v/>
      </c>
      <c r="B74" s="100"/>
      <c r="C74" s="101"/>
      <c r="D74" s="102"/>
      <c r="E74" s="103"/>
      <c r="F74" s="104"/>
      <c r="G74" s="105"/>
      <c r="H74" s="106"/>
      <c r="I74" s="107"/>
      <c r="J74" s="108"/>
      <c r="K74" s="109"/>
      <c r="L74" s="110"/>
      <c r="M74" s="111">
        <f t="shared" si="7"/>
        <v>0</v>
      </c>
      <c r="N74" s="112"/>
    </row>
    <row r="75" spans="1:14" ht="14.4" x14ac:dyDescent="0.25">
      <c r="A75" s="99" t="str">
        <f t="shared" si="6"/>
        <v/>
      </c>
      <c r="B75" s="100"/>
      <c r="C75" s="101"/>
      <c r="D75" s="102"/>
      <c r="E75" s="103"/>
      <c r="F75" s="104"/>
      <c r="G75" s="105"/>
      <c r="H75" s="106"/>
      <c r="I75" s="107"/>
      <c r="J75" s="108"/>
      <c r="K75" s="109"/>
      <c r="L75" s="110"/>
      <c r="M75" s="111">
        <f t="shared" si="7"/>
        <v>0</v>
      </c>
      <c r="N75" s="112"/>
    </row>
    <row r="76" spans="1:14" ht="14.4" x14ac:dyDescent="0.25">
      <c r="A76" s="99" t="str">
        <f t="shared" si="6"/>
        <v/>
      </c>
      <c r="B76" s="100"/>
      <c r="C76" s="101"/>
      <c r="D76" s="102"/>
      <c r="E76" s="103"/>
      <c r="F76" s="104"/>
      <c r="G76" s="105"/>
      <c r="H76" s="106"/>
      <c r="I76" s="107"/>
      <c r="J76" s="108"/>
      <c r="K76" s="109"/>
      <c r="L76" s="110"/>
      <c r="M76" s="111">
        <f t="shared" si="7"/>
        <v>0</v>
      </c>
      <c r="N76" s="112"/>
    </row>
    <row r="77" spans="1:14" ht="14.4" x14ac:dyDescent="0.25">
      <c r="A77" s="99" t="str">
        <f t="shared" si="6"/>
        <v/>
      </c>
      <c r="B77" s="100"/>
      <c r="C77" s="101"/>
      <c r="D77" s="102"/>
      <c r="E77" s="103"/>
      <c r="F77" s="104"/>
      <c r="G77" s="105"/>
      <c r="H77" s="106"/>
      <c r="I77" s="107"/>
      <c r="J77" s="108"/>
      <c r="K77" s="109"/>
      <c r="L77" s="110"/>
      <c r="M77" s="111">
        <f t="shared" si="7"/>
        <v>0</v>
      </c>
      <c r="N77" s="112"/>
    </row>
    <row r="78" spans="1:14" ht="14.4" x14ac:dyDescent="0.25">
      <c r="A78" s="99" t="str">
        <f t="shared" si="6"/>
        <v/>
      </c>
      <c r="B78" s="100"/>
      <c r="C78" s="101"/>
      <c r="D78" s="102"/>
      <c r="E78" s="103"/>
      <c r="F78" s="104"/>
      <c r="G78" s="105"/>
      <c r="H78" s="106"/>
      <c r="I78" s="107"/>
      <c r="J78" s="108"/>
      <c r="K78" s="109"/>
      <c r="L78" s="110"/>
      <c r="M78" s="111">
        <f t="shared" si="7"/>
        <v>0</v>
      </c>
      <c r="N78" s="112"/>
    </row>
    <row r="79" spans="1:14" ht="14.4" x14ac:dyDescent="0.25">
      <c r="A79" s="99" t="str">
        <f t="shared" si="6"/>
        <v/>
      </c>
      <c r="B79" s="100"/>
      <c r="C79" s="101"/>
      <c r="D79" s="102"/>
      <c r="E79" s="103"/>
      <c r="F79" s="104"/>
      <c r="G79" s="105"/>
      <c r="H79" s="106"/>
      <c r="I79" s="107"/>
      <c r="J79" s="108"/>
      <c r="K79" s="109"/>
      <c r="L79" s="110"/>
      <c r="M79" s="111">
        <f t="shared" si="7"/>
        <v>0</v>
      </c>
      <c r="N79" s="112"/>
    </row>
    <row r="80" spans="1:14" ht="14.4" x14ac:dyDescent="0.25">
      <c r="A80" s="99" t="str">
        <f t="shared" si="6"/>
        <v/>
      </c>
      <c r="B80" s="100"/>
      <c r="C80" s="101"/>
      <c r="D80" s="102"/>
      <c r="E80" s="103"/>
      <c r="F80" s="104"/>
      <c r="G80" s="105"/>
      <c r="H80" s="106"/>
      <c r="I80" s="107"/>
      <c r="J80" s="108"/>
      <c r="K80" s="109"/>
      <c r="L80" s="110"/>
      <c r="M80" s="111">
        <f t="shared" si="7"/>
        <v>0</v>
      </c>
      <c r="N80" s="112"/>
    </row>
    <row r="81" spans="1:14" ht="14.4" x14ac:dyDescent="0.25">
      <c r="A81" s="99" t="str">
        <f t="shared" si="6"/>
        <v/>
      </c>
      <c r="B81" s="100"/>
      <c r="C81" s="101"/>
      <c r="D81" s="102"/>
      <c r="E81" s="103"/>
      <c r="F81" s="104"/>
      <c r="G81" s="105"/>
      <c r="H81" s="106"/>
      <c r="I81" s="107"/>
      <c r="J81" s="108"/>
      <c r="K81" s="109"/>
      <c r="L81" s="110"/>
      <c r="M81" s="111">
        <f t="shared" si="7"/>
        <v>0</v>
      </c>
      <c r="N81" s="112"/>
    </row>
    <row r="82" spans="1:14" ht="14.4" x14ac:dyDescent="0.25">
      <c r="A82" s="99" t="str">
        <f t="shared" si="6"/>
        <v/>
      </c>
      <c r="B82" s="100"/>
      <c r="C82" s="101"/>
      <c r="D82" s="102"/>
      <c r="E82" s="103"/>
      <c r="F82" s="104"/>
      <c r="G82" s="105"/>
      <c r="H82" s="106"/>
      <c r="I82" s="107"/>
      <c r="J82" s="108"/>
      <c r="K82" s="109"/>
      <c r="L82" s="110"/>
      <c r="M82" s="111">
        <f t="shared" si="7"/>
        <v>0</v>
      </c>
      <c r="N82" s="112"/>
    </row>
    <row r="83" spans="1:14" ht="14.4" x14ac:dyDescent="0.25">
      <c r="A83" s="99" t="str">
        <f t="shared" si="6"/>
        <v/>
      </c>
      <c r="B83" s="100"/>
      <c r="C83" s="101"/>
      <c r="D83" s="102"/>
      <c r="E83" s="103"/>
      <c r="F83" s="104"/>
      <c r="G83" s="105"/>
      <c r="H83" s="106"/>
      <c r="I83" s="107"/>
      <c r="J83" s="108"/>
      <c r="K83" s="109"/>
      <c r="L83" s="110"/>
      <c r="M83" s="111">
        <f t="shared" si="7"/>
        <v>0</v>
      </c>
      <c r="N83" s="112"/>
    </row>
    <row r="84" spans="1:14" ht="14.4" x14ac:dyDescent="0.25">
      <c r="A84" s="99" t="str">
        <f t="shared" si="6"/>
        <v/>
      </c>
      <c r="B84" s="100"/>
      <c r="C84" s="101"/>
      <c r="D84" s="102"/>
      <c r="E84" s="103"/>
      <c r="F84" s="104"/>
      <c r="G84" s="105"/>
      <c r="H84" s="106"/>
      <c r="I84" s="107"/>
      <c r="J84" s="108"/>
      <c r="K84" s="109"/>
      <c r="L84" s="110"/>
      <c r="M84" s="111">
        <f t="shared" si="7"/>
        <v>0</v>
      </c>
      <c r="N84" s="112"/>
    </row>
    <row r="85" spans="1:14" ht="14.4" x14ac:dyDescent="0.25">
      <c r="A85" s="99" t="str">
        <f t="shared" si="6"/>
        <v/>
      </c>
      <c r="B85" s="100"/>
      <c r="C85" s="101"/>
      <c r="D85" s="102"/>
      <c r="E85" s="113"/>
      <c r="F85" s="104"/>
      <c r="G85" s="105"/>
      <c r="H85" s="106"/>
      <c r="I85" s="107"/>
      <c r="J85" s="108"/>
      <c r="K85" s="109"/>
      <c r="L85" s="110"/>
      <c r="M85" s="111">
        <f t="shared" si="7"/>
        <v>0</v>
      </c>
      <c r="N85" s="112"/>
    </row>
    <row r="86" spans="1:14" ht="14.4" x14ac:dyDescent="0.25">
      <c r="A86" s="99" t="str">
        <f t="shared" si="6"/>
        <v/>
      </c>
      <c r="B86" s="100"/>
      <c r="C86" s="101"/>
      <c r="D86" s="102"/>
      <c r="E86" s="113"/>
      <c r="F86" s="104"/>
      <c r="G86" s="105"/>
      <c r="H86" s="106"/>
      <c r="I86" s="107"/>
      <c r="J86" s="108"/>
      <c r="K86" s="109"/>
      <c r="L86" s="110"/>
      <c r="M86" s="111">
        <f t="shared" si="7"/>
        <v>0</v>
      </c>
      <c r="N86" s="112"/>
    </row>
    <row r="87" spans="1:14" ht="14.4" x14ac:dyDescent="0.25">
      <c r="A87" s="99" t="str">
        <f t="shared" si="6"/>
        <v/>
      </c>
      <c r="B87" s="100"/>
      <c r="C87" s="101"/>
      <c r="D87" s="102"/>
      <c r="E87" s="113"/>
      <c r="F87" s="104"/>
      <c r="G87" s="105"/>
      <c r="H87" s="106"/>
      <c r="I87" s="107"/>
      <c r="J87" s="108"/>
      <c r="K87" s="109"/>
      <c r="L87" s="110"/>
      <c r="M87" s="111">
        <f t="shared" si="7"/>
        <v>0</v>
      </c>
      <c r="N87" s="112"/>
    </row>
    <row r="88" spans="1:14" ht="14.4" x14ac:dyDescent="0.25">
      <c r="A88" s="99" t="str">
        <f t="shared" si="6"/>
        <v/>
      </c>
      <c r="B88" s="100"/>
      <c r="C88" s="101"/>
      <c r="D88" s="102"/>
      <c r="E88" s="113"/>
      <c r="F88" s="104"/>
      <c r="G88" s="105"/>
      <c r="H88" s="106"/>
      <c r="I88" s="107"/>
      <c r="J88" s="108"/>
      <c r="K88" s="109"/>
      <c r="L88" s="110"/>
      <c r="M88" s="111">
        <f t="shared" si="7"/>
        <v>0</v>
      </c>
      <c r="N88" s="112"/>
    </row>
    <row r="89" spans="1:14" ht="14.4" x14ac:dyDescent="0.25">
      <c r="A89" s="99" t="str">
        <f t="shared" si="6"/>
        <v/>
      </c>
      <c r="B89" s="100"/>
      <c r="C89" s="101"/>
      <c r="D89" s="102"/>
      <c r="E89" s="113"/>
      <c r="F89" s="104"/>
      <c r="G89" s="105"/>
      <c r="H89" s="106"/>
      <c r="I89" s="107"/>
      <c r="J89" s="108"/>
      <c r="K89" s="109"/>
      <c r="L89" s="110"/>
      <c r="M89" s="111">
        <f t="shared" si="7"/>
        <v>0</v>
      </c>
      <c r="N89" s="112"/>
    </row>
    <row r="90" spans="1:14" ht="14.4" x14ac:dyDescent="0.25">
      <c r="A90" s="99" t="str">
        <f t="shared" si="6"/>
        <v/>
      </c>
      <c r="B90" s="100"/>
      <c r="C90" s="101"/>
      <c r="D90" s="102"/>
      <c r="E90" s="113"/>
      <c r="F90" s="104"/>
      <c r="G90" s="105"/>
      <c r="H90" s="106"/>
      <c r="I90" s="107"/>
      <c r="J90" s="108"/>
      <c r="K90" s="109"/>
      <c r="L90" s="110"/>
      <c r="M90" s="111">
        <f t="shared" si="7"/>
        <v>0</v>
      </c>
      <c r="N90" s="112"/>
    </row>
    <row r="91" spans="1:14" ht="14.4" x14ac:dyDescent="0.25">
      <c r="A91" s="99" t="str">
        <f t="shared" si="6"/>
        <v/>
      </c>
      <c r="B91" s="100"/>
      <c r="C91" s="101"/>
      <c r="D91" s="102"/>
      <c r="E91" s="113"/>
      <c r="F91" s="104"/>
      <c r="G91" s="105"/>
      <c r="H91" s="106"/>
      <c r="I91" s="107"/>
      <c r="J91" s="108"/>
      <c r="K91" s="109"/>
      <c r="L91" s="110"/>
      <c r="M91" s="111">
        <f t="shared" si="7"/>
        <v>0</v>
      </c>
      <c r="N91" s="112"/>
    </row>
    <row r="92" spans="1:14" ht="14.4" x14ac:dyDescent="0.25">
      <c r="A92" s="99" t="str">
        <f t="shared" si="6"/>
        <v/>
      </c>
      <c r="B92" s="100"/>
      <c r="C92" s="101"/>
      <c r="D92" s="102"/>
      <c r="E92" s="113"/>
      <c r="F92" s="104"/>
      <c r="G92" s="105"/>
      <c r="H92" s="106"/>
      <c r="I92" s="107"/>
      <c r="J92" s="108"/>
      <c r="K92" s="109"/>
      <c r="L92" s="110"/>
      <c r="M92" s="111">
        <f t="shared" si="7"/>
        <v>0</v>
      </c>
      <c r="N92" s="112"/>
    </row>
    <row r="93" spans="1:14" ht="14.4" x14ac:dyDescent="0.25">
      <c r="A93" s="99" t="str">
        <f t="shared" si="6"/>
        <v/>
      </c>
      <c r="B93" s="100"/>
      <c r="C93" s="101"/>
      <c r="D93" s="102"/>
      <c r="E93" s="113"/>
      <c r="F93" s="104"/>
      <c r="G93" s="105"/>
      <c r="H93" s="106"/>
      <c r="I93" s="107"/>
      <c r="J93" s="108"/>
      <c r="K93" s="109"/>
      <c r="L93" s="110"/>
      <c r="M93" s="111">
        <f t="shared" si="7"/>
        <v>0</v>
      </c>
      <c r="N93" s="112"/>
    </row>
    <row r="94" spans="1:14" ht="14.4" x14ac:dyDescent="0.25">
      <c r="A94" s="99" t="str">
        <f t="shared" si="6"/>
        <v/>
      </c>
      <c r="B94" s="100"/>
      <c r="C94" s="101"/>
      <c r="D94" s="102"/>
      <c r="E94" s="113"/>
      <c r="F94" s="104"/>
      <c r="G94" s="105"/>
      <c r="H94" s="106"/>
      <c r="I94" s="107"/>
      <c r="J94" s="108"/>
      <c r="K94" s="109"/>
      <c r="L94" s="110"/>
      <c r="M94" s="111">
        <f t="shared" si="7"/>
        <v>0</v>
      </c>
      <c r="N94" s="112"/>
    </row>
    <row r="95" spans="1:14" ht="14.4" x14ac:dyDescent="0.25">
      <c r="A95" s="99" t="str">
        <f t="shared" si="6"/>
        <v/>
      </c>
      <c r="B95" s="100"/>
      <c r="C95" s="101"/>
      <c r="D95" s="102"/>
      <c r="E95" s="113"/>
      <c r="F95" s="104"/>
      <c r="G95" s="105"/>
      <c r="H95" s="106"/>
      <c r="I95" s="107"/>
      <c r="J95" s="108"/>
      <c r="K95" s="109"/>
      <c r="L95" s="110"/>
      <c r="M95" s="111">
        <f t="shared" si="7"/>
        <v>0</v>
      </c>
      <c r="N95" s="112"/>
    </row>
    <row r="96" spans="1:14" ht="14.4" x14ac:dyDescent="0.25">
      <c r="A96" s="99" t="str">
        <f t="shared" si="6"/>
        <v/>
      </c>
      <c r="B96" s="100"/>
      <c r="C96" s="101"/>
      <c r="D96" s="102"/>
      <c r="E96" s="113"/>
      <c r="F96" s="104"/>
      <c r="G96" s="105"/>
      <c r="H96" s="106"/>
      <c r="I96" s="107"/>
      <c r="J96" s="108"/>
      <c r="K96" s="109"/>
      <c r="L96" s="110"/>
      <c r="M96" s="111">
        <f t="shared" si="7"/>
        <v>0</v>
      </c>
      <c r="N96" s="112"/>
    </row>
    <row r="97" spans="1:14" ht="14.4" x14ac:dyDescent="0.25">
      <c r="A97" s="99" t="str">
        <f t="shared" si="6"/>
        <v/>
      </c>
      <c r="B97" s="100"/>
      <c r="C97" s="101"/>
      <c r="D97" s="102"/>
      <c r="E97" s="113"/>
      <c r="F97" s="104"/>
      <c r="G97" s="105"/>
      <c r="H97" s="106"/>
      <c r="I97" s="107"/>
      <c r="J97" s="108"/>
      <c r="K97" s="109"/>
      <c r="L97" s="110"/>
      <c r="M97" s="111">
        <f t="shared" si="7"/>
        <v>0</v>
      </c>
      <c r="N97" s="112"/>
    </row>
    <row r="98" spans="1:14" ht="15" thickBot="1" x14ac:dyDescent="0.3">
      <c r="A98" s="99" t="str">
        <f t="shared" si="6"/>
        <v/>
      </c>
      <c r="B98" s="114"/>
      <c r="C98" s="115"/>
      <c r="D98" s="116"/>
      <c r="E98" s="117"/>
      <c r="F98" s="118"/>
      <c r="G98" s="119"/>
      <c r="H98" s="120"/>
      <c r="I98" s="121"/>
      <c r="J98" s="122"/>
      <c r="K98" s="123"/>
      <c r="L98" s="124"/>
      <c r="M98" s="125">
        <f t="shared" si="7"/>
        <v>0</v>
      </c>
      <c r="N98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69" priority="3"/>
    <cfRule type="duplicateValues" dxfId="68" priority="4"/>
  </conditionalFormatting>
  <conditionalFormatting sqref="C6:D14 C16:D30">
    <cfRule type="duplicateValues" dxfId="67" priority="412"/>
  </conditionalFormatting>
  <conditionalFormatting sqref="D15">
    <cfRule type="duplicateValues" dxfId="66" priority="1"/>
    <cfRule type="duplicateValues" dxfId="65" priority="2"/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B16A-E0A4-451B-948C-C2CD57CF557E}">
  <sheetPr codeName="Sheet18">
    <tabColor rgb="FFFF3399"/>
  </sheetPr>
  <dimension ref="A1:N84"/>
  <sheetViews>
    <sheetView zoomScale="74" zoomScaleNormal="74" workbookViewId="0">
      <selection activeCell="I24" sqref="I24"/>
    </sheetView>
  </sheetViews>
  <sheetFormatPr defaultColWidth="9.109375" defaultRowHeight="13.2" x14ac:dyDescent="0.25"/>
  <cols>
    <col min="1" max="1" width="37" style="92" customWidth="1"/>
    <col min="2" max="2" width="9.88671875" style="12" customWidth="1"/>
    <col min="3" max="3" width="20.109375" style="92" customWidth="1"/>
    <col min="4" max="4" width="31" style="127" customWidth="1"/>
    <col min="5" max="5" width="13.44140625" style="12" customWidth="1"/>
    <col min="6" max="6" width="21.109375" style="92" customWidth="1"/>
    <col min="7" max="7" width="7.109375" style="12" bestFit="1" customWidth="1"/>
    <col min="8" max="8" width="8.6640625" style="12" bestFit="1" customWidth="1"/>
    <col min="9" max="9" width="9.5546875" style="12" bestFit="1" customWidth="1"/>
    <col min="10" max="10" width="11.5546875" style="12" customWidth="1"/>
    <col min="11" max="11" width="14.5546875" style="12" customWidth="1"/>
    <col min="12" max="12" width="7.109375" style="12" customWidth="1"/>
    <col min="13" max="13" width="16.109375" style="12" customWidth="1"/>
    <col min="14" max="14" width="29.5546875" style="12" customWidth="1"/>
    <col min="15" max="16384" width="9.109375" style="92"/>
  </cols>
  <sheetData>
    <row r="1" spans="1:14" ht="22.5" customHeight="1" thickBot="1" x14ac:dyDescent="0.3">
      <c r="A1" s="88">
        <f>SUM(A2-1)</f>
        <v>2</v>
      </c>
      <c r="B1" s="886" t="s">
        <v>56</v>
      </c>
      <c r="C1" s="887"/>
      <c r="D1" s="89" t="s">
        <v>30</v>
      </c>
      <c r="E1" s="888" t="s">
        <v>408</v>
      </c>
      <c r="F1" s="889"/>
      <c r="G1" s="889"/>
      <c r="H1" s="889"/>
      <c r="I1" s="889"/>
      <c r="J1" s="889"/>
      <c r="K1" s="91" t="s">
        <v>31</v>
      </c>
      <c r="L1" s="890">
        <v>45367</v>
      </c>
      <c r="M1" s="891"/>
      <c r="N1" s="91" t="s">
        <v>57</v>
      </c>
    </row>
    <row r="2" spans="1:14" ht="22.5" customHeight="1" thickBot="1" x14ac:dyDescent="0.3">
      <c r="A2" s="93">
        <f>COUNTA(_xlfn.UNIQUE(D6:D184))</f>
        <v>3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896"/>
      <c r="M4" s="899"/>
      <c r="N4" s="97">
        <v>0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02"/>
      <c r="H5" s="904"/>
      <c r="I5" s="904"/>
      <c r="J5" s="904"/>
      <c r="K5" s="881"/>
      <c r="L5" s="897"/>
      <c r="M5" s="900"/>
      <c r="N5" s="98">
        <f>IF(N4=1,0,IF(N4=2,1,IF(N4=3,2,0)))</f>
        <v>0</v>
      </c>
    </row>
    <row r="6" spans="1:14" ht="14.4" x14ac:dyDescent="0.25">
      <c r="A6" s="270" t="str">
        <f t="shared" ref="A6:A37" si="0"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274">
        <v>60</v>
      </c>
      <c r="H6" s="271"/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f>SUM(M6+$N$5)</f>
        <v>7</v>
      </c>
    </row>
    <row r="7" spans="1:14" ht="14.4" x14ac:dyDescent="0.25">
      <c r="A7" s="99" t="str">
        <f t="shared" si="0"/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286" t="s">
        <v>118</v>
      </c>
      <c r="G7" s="285"/>
      <c r="H7" s="282">
        <v>45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f>SUM(M7+$N$5)</f>
        <v>5</v>
      </c>
    </row>
    <row r="8" spans="1:14" ht="14.4" x14ac:dyDescent="0.25">
      <c r="A8" s="99" t="str">
        <f t="shared" si="0"/>
        <v/>
      </c>
      <c r="B8" s="129"/>
      <c r="C8" s="101"/>
      <c r="D8" s="102"/>
      <c r="E8" s="113"/>
      <c r="F8" s="104"/>
      <c r="G8" s="113"/>
      <c r="H8" s="100"/>
      <c r="I8" s="152"/>
      <c r="J8" s="180"/>
      <c r="K8" s="181"/>
      <c r="L8" s="110"/>
      <c r="M8" s="280">
        <f t="shared" ref="M8:M71" si="1">IF(L8=1,7,IF(L8=2,6,IF(L8=3,5,IF(L8=4,4,IF(L8=5,3,IF(L8=6,2,IF(L8&gt;=6,1,0)))))))</f>
        <v>0</v>
      </c>
      <c r="N8" s="292">
        <f>SUM(M8+$N$5)</f>
        <v>0</v>
      </c>
    </row>
    <row r="9" spans="1:14" ht="14.4" x14ac:dyDescent="0.25">
      <c r="A9" s="99" t="str">
        <f t="shared" si="0"/>
        <v/>
      </c>
      <c r="B9" s="129"/>
      <c r="C9" s="101"/>
      <c r="D9" s="102"/>
      <c r="E9" s="113"/>
      <c r="F9" s="104"/>
      <c r="G9" s="113"/>
      <c r="H9" s="100"/>
      <c r="I9" s="152"/>
      <c r="J9" s="180"/>
      <c r="K9" s="181"/>
      <c r="L9" s="110"/>
      <c r="M9" s="291">
        <f t="shared" si="1"/>
        <v>0</v>
      </c>
      <c r="N9" s="292">
        <f t="shared" ref="N9:N72" si="2">SUM(M9+$N$5)</f>
        <v>0</v>
      </c>
    </row>
    <row r="10" spans="1:14" ht="14.4" x14ac:dyDescent="0.25">
      <c r="A10" s="99" t="str">
        <f t="shared" si="0"/>
        <v/>
      </c>
      <c r="B10" s="129"/>
      <c r="C10" s="101"/>
      <c r="D10" s="102"/>
      <c r="E10" s="113"/>
      <c r="F10" s="104"/>
      <c r="G10" s="113"/>
      <c r="H10" s="100"/>
      <c r="I10" s="152"/>
      <c r="J10" s="180"/>
      <c r="K10" s="181"/>
      <c r="L10" s="110"/>
      <c r="M10" s="280">
        <f t="shared" si="1"/>
        <v>0</v>
      </c>
      <c r="N10" s="292">
        <f t="shared" si="2"/>
        <v>0</v>
      </c>
    </row>
    <row r="11" spans="1:14" ht="14.4" x14ac:dyDescent="0.25">
      <c r="A11" s="99" t="str">
        <f t="shared" si="0"/>
        <v/>
      </c>
      <c r="B11" s="129"/>
      <c r="C11" s="101"/>
      <c r="D11" s="102"/>
      <c r="E11" s="113"/>
      <c r="F11" s="104"/>
      <c r="G11" s="113"/>
      <c r="H11" s="100"/>
      <c r="I11" s="152"/>
      <c r="J11" s="180"/>
      <c r="K11" s="181"/>
      <c r="L11" s="110"/>
      <c r="M11" s="291">
        <f t="shared" si="1"/>
        <v>0</v>
      </c>
      <c r="N11" s="292">
        <f t="shared" si="2"/>
        <v>0</v>
      </c>
    </row>
    <row r="12" spans="1:14" ht="14.4" x14ac:dyDescent="0.25">
      <c r="A12" s="99" t="str">
        <f t="shared" si="0"/>
        <v/>
      </c>
      <c r="B12" s="129"/>
      <c r="C12" s="101"/>
      <c r="D12" s="102"/>
      <c r="E12" s="113"/>
      <c r="F12" s="104"/>
      <c r="G12" s="113"/>
      <c r="H12" s="100"/>
      <c r="I12" s="152"/>
      <c r="J12" s="180"/>
      <c r="K12" s="181"/>
      <c r="L12" s="110"/>
      <c r="M12" s="280">
        <f t="shared" si="1"/>
        <v>0</v>
      </c>
      <c r="N12" s="292">
        <f t="shared" si="2"/>
        <v>0</v>
      </c>
    </row>
    <row r="13" spans="1:14" ht="14.4" x14ac:dyDescent="0.25">
      <c r="A13" s="99" t="str">
        <f t="shared" si="0"/>
        <v/>
      </c>
      <c r="B13" s="129"/>
      <c r="C13" s="101"/>
      <c r="D13" s="102"/>
      <c r="E13" s="113"/>
      <c r="F13" s="104"/>
      <c r="G13" s="113"/>
      <c r="H13" s="100"/>
      <c r="I13" s="152"/>
      <c r="J13" s="180"/>
      <c r="K13" s="181"/>
      <c r="L13" s="110"/>
      <c r="M13" s="291">
        <f t="shared" si="1"/>
        <v>0</v>
      </c>
      <c r="N13" s="292">
        <f t="shared" si="2"/>
        <v>0</v>
      </c>
    </row>
    <row r="14" spans="1:14" ht="14.4" x14ac:dyDescent="0.25">
      <c r="A14" s="99" t="str">
        <f t="shared" si="0"/>
        <v/>
      </c>
      <c r="B14" s="100"/>
      <c r="C14" s="101"/>
      <c r="D14" s="102"/>
      <c r="E14" s="113"/>
      <c r="F14" s="104"/>
      <c r="G14" s="113"/>
      <c r="H14" s="100"/>
      <c r="I14" s="152"/>
      <c r="J14" s="180"/>
      <c r="K14" s="181"/>
      <c r="L14" s="110"/>
      <c r="M14" s="280">
        <f t="shared" si="1"/>
        <v>0</v>
      </c>
      <c r="N14" s="292">
        <f t="shared" si="2"/>
        <v>0</v>
      </c>
    </row>
    <row r="15" spans="1:14" ht="14.4" x14ac:dyDescent="0.25">
      <c r="A15" s="99" t="str">
        <f t="shared" si="0"/>
        <v/>
      </c>
      <c r="B15" s="129"/>
      <c r="C15" s="101"/>
      <c r="D15" s="102"/>
      <c r="E15" s="113"/>
      <c r="F15" s="104"/>
      <c r="G15" s="113"/>
      <c r="H15" s="100"/>
      <c r="I15" s="152"/>
      <c r="J15" s="180"/>
      <c r="K15" s="181"/>
      <c r="L15" s="110"/>
      <c r="M15" s="291">
        <f t="shared" si="1"/>
        <v>0</v>
      </c>
      <c r="N15" s="292">
        <f t="shared" si="2"/>
        <v>0</v>
      </c>
    </row>
    <row r="16" spans="1:14" ht="14.4" x14ac:dyDescent="0.25">
      <c r="A16" s="99" t="str">
        <f t="shared" si="0"/>
        <v/>
      </c>
      <c r="B16" s="129"/>
      <c r="C16" s="101"/>
      <c r="D16" s="102"/>
      <c r="E16" s="113"/>
      <c r="F16" s="104"/>
      <c r="G16" s="113"/>
      <c r="H16" s="100"/>
      <c r="I16" s="152"/>
      <c r="J16" s="180"/>
      <c r="K16" s="181"/>
      <c r="L16" s="110"/>
      <c r="M16" s="280">
        <f t="shared" si="1"/>
        <v>0</v>
      </c>
      <c r="N16" s="292">
        <f t="shared" si="2"/>
        <v>0</v>
      </c>
    </row>
    <row r="17" spans="1:14" ht="14.4" x14ac:dyDescent="0.25">
      <c r="A17" s="99" t="str">
        <f t="shared" si="0"/>
        <v/>
      </c>
      <c r="B17" s="129"/>
      <c r="C17" s="101"/>
      <c r="D17" s="102"/>
      <c r="E17" s="113"/>
      <c r="F17" s="104"/>
      <c r="G17" s="113"/>
      <c r="H17" s="100"/>
      <c r="I17" s="152"/>
      <c r="J17" s="180"/>
      <c r="K17" s="181"/>
      <c r="L17" s="110"/>
      <c r="M17" s="291">
        <f t="shared" si="1"/>
        <v>0</v>
      </c>
      <c r="N17" s="292">
        <f t="shared" si="2"/>
        <v>0</v>
      </c>
    </row>
    <row r="18" spans="1:14" ht="14.4" x14ac:dyDescent="0.25">
      <c r="A18" s="99" t="str">
        <f t="shared" si="0"/>
        <v/>
      </c>
      <c r="B18" s="129"/>
      <c r="C18" s="101"/>
      <c r="D18" s="102"/>
      <c r="E18" s="113"/>
      <c r="F18" s="104"/>
      <c r="G18" s="113"/>
      <c r="H18" s="100"/>
      <c r="I18" s="152"/>
      <c r="J18" s="180"/>
      <c r="K18" s="181"/>
      <c r="L18" s="110"/>
      <c r="M18" s="280">
        <f t="shared" si="1"/>
        <v>0</v>
      </c>
      <c r="N18" s="292">
        <f t="shared" si="2"/>
        <v>0</v>
      </c>
    </row>
    <row r="19" spans="1:14" ht="14.4" x14ac:dyDescent="0.25">
      <c r="A19" s="99" t="str">
        <f t="shared" si="0"/>
        <v/>
      </c>
      <c r="B19" s="129"/>
      <c r="C19" s="101"/>
      <c r="D19" s="102"/>
      <c r="E19" s="113"/>
      <c r="F19" s="104"/>
      <c r="G19" s="113"/>
      <c r="H19" s="100"/>
      <c r="I19" s="152"/>
      <c r="J19" s="180"/>
      <c r="K19" s="181"/>
      <c r="L19" s="110"/>
      <c r="M19" s="291">
        <f t="shared" si="1"/>
        <v>0</v>
      </c>
      <c r="N19" s="292">
        <f t="shared" si="2"/>
        <v>0</v>
      </c>
    </row>
    <row r="20" spans="1:14" ht="14.4" x14ac:dyDescent="0.25">
      <c r="A20" s="99" t="str">
        <f t="shared" si="0"/>
        <v/>
      </c>
      <c r="B20" s="129"/>
      <c r="C20" s="101"/>
      <c r="D20" s="102"/>
      <c r="E20" s="113"/>
      <c r="F20" s="104"/>
      <c r="G20" s="113"/>
      <c r="H20" s="100"/>
      <c r="I20" s="152"/>
      <c r="J20" s="180"/>
      <c r="K20" s="181"/>
      <c r="L20" s="110"/>
      <c r="M20" s="280">
        <f t="shared" si="1"/>
        <v>0</v>
      </c>
      <c r="N20" s="292">
        <f t="shared" si="2"/>
        <v>0</v>
      </c>
    </row>
    <row r="21" spans="1:14" ht="14.4" x14ac:dyDescent="0.25">
      <c r="A21" s="99" t="str">
        <f t="shared" si="0"/>
        <v/>
      </c>
      <c r="B21" s="129"/>
      <c r="C21" s="101"/>
      <c r="D21" s="102"/>
      <c r="E21" s="113"/>
      <c r="F21" s="104"/>
      <c r="G21" s="113"/>
      <c r="H21" s="100"/>
      <c r="I21" s="152"/>
      <c r="J21" s="180"/>
      <c r="K21" s="181"/>
      <c r="L21" s="110"/>
      <c r="M21" s="291">
        <f t="shared" si="1"/>
        <v>0</v>
      </c>
      <c r="N21" s="292">
        <f t="shared" si="2"/>
        <v>0</v>
      </c>
    </row>
    <row r="22" spans="1:14" ht="14.4" x14ac:dyDescent="0.25">
      <c r="A22" s="99" t="str">
        <f t="shared" si="0"/>
        <v/>
      </c>
      <c r="B22" s="129"/>
      <c r="C22" s="101"/>
      <c r="D22" s="102"/>
      <c r="E22" s="113"/>
      <c r="F22" s="104"/>
      <c r="G22" s="113"/>
      <c r="H22" s="100"/>
      <c r="I22" s="152"/>
      <c r="J22" s="180"/>
      <c r="K22" s="181"/>
      <c r="L22" s="110"/>
      <c r="M22" s="280">
        <f t="shared" si="1"/>
        <v>0</v>
      </c>
      <c r="N22" s="292">
        <f t="shared" si="2"/>
        <v>0</v>
      </c>
    </row>
    <row r="23" spans="1:14" ht="14.4" x14ac:dyDescent="0.25">
      <c r="A23" s="99" t="str">
        <f t="shared" si="0"/>
        <v/>
      </c>
      <c r="B23" s="100"/>
      <c r="C23" s="101"/>
      <c r="D23" s="102"/>
      <c r="E23" s="113"/>
      <c r="F23" s="104"/>
      <c r="G23" s="113"/>
      <c r="H23" s="100"/>
      <c r="I23" s="152"/>
      <c r="J23" s="180"/>
      <c r="K23" s="181"/>
      <c r="L23" s="110"/>
      <c r="M23" s="291">
        <f t="shared" si="1"/>
        <v>0</v>
      </c>
      <c r="N23" s="292">
        <f t="shared" si="2"/>
        <v>0</v>
      </c>
    </row>
    <row r="24" spans="1:14" ht="14.4" x14ac:dyDescent="0.25">
      <c r="A24" s="99" t="str">
        <f t="shared" si="0"/>
        <v/>
      </c>
      <c r="B24" s="129"/>
      <c r="C24" s="101"/>
      <c r="D24" s="102"/>
      <c r="E24" s="113"/>
      <c r="F24" s="104"/>
      <c r="G24" s="113"/>
      <c r="H24" s="100"/>
      <c r="I24" s="152"/>
      <c r="J24" s="180"/>
      <c r="K24" s="181"/>
      <c r="L24" s="110"/>
      <c r="M24" s="280">
        <f t="shared" si="1"/>
        <v>0</v>
      </c>
      <c r="N24" s="292">
        <f t="shared" si="2"/>
        <v>0</v>
      </c>
    </row>
    <row r="25" spans="1:14" ht="14.4" x14ac:dyDescent="0.25">
      <c r="A25" s="99" t="str">
        <f t="shared" si="0"/>
        <v/>
      </c>
      <c r="B25" s="129"/>
      <c r="C25" s="101"/>
      <c r="D25" s="102"/>
      <c r="E25" s="113"/>
      <c r="F25" s="104"/>
      <c r="G25" s="113"/>
      <c r="H25" s="100"/>
      <c r="I25" s="152"/>
      <c r="J25" s="180"/>
      <c r="K25" s="181"/>
      <c r="L25" s="110"/>
      <c r="M25" s="291">
        <f t="shared" si="1"/>
        <v>0</v>
      </c>
      <c r="N25" s="292">
        <f t="shared" si="2"/>
        <v>0</v>
      </c>
    </row>
    <row r="26" spans="1:14" ht="14.4" x14ac:dyDescent="0.25">
      <c r="A26" s="99" t="str">
        <f t="shared" si="0"/>
        <v/>
      </c>
      <c r="B26" s="129"/>
      <c r="C26" s="101"/>
      <c r="D26" s="102"/>
      <c r="E26" s="113"/>
      <c r="F26" s="104"/>
      <c r="G26" s="113"/>
      <c r="H26" s="100"/>
      <c r="I26" s="152"/>
      <c r="J26" s="180"/>
      <c r="K26" s="181"/>
      <c r="L26" s="110"/>
      <c r="M26" s="280">
        <f t="shared" si="1"/>
        <v>0</v>
      </c>
      <c r="N26" s="292">
        <f t="shared" si="2"/>
        <v>0</v>
      </c>
    </row>
    <row r="27" spans="1:14" ht="14.4" x14ac:dyDescent="0.25">
      <c r="A27" s="99" t="str">
        <f t="shared" si="0"/>
        <v/>
      </c>
      <c r="B27" s="129"/>
      <c r="C27" s="101"/>
      <c r="D27" s="102"/>
      <c r="E27" s="113"/>
      <c r="F27" s="104"/>
      <c r="G27" s="113"/>
      <c r="H27" s="100"/>
      <c r="I27" s="152"/>
      <c r="J27" s="180"/>
      <c r="K27" s="181"/>
      <c r="L27" s="110"/>
      <c r="M27" s="291">
        <f t="shared" si="1"/>
        <v>0</v>
      </c>
      <c r="N27" s="292">
        <f t="shared" si="2"/>
        <v>0</v>
      </c>
    </row>
    <row r="28" spans="1:14" ht="14.4" x14ac:dyDescent="0.25">
      <c r="A28" s="99" t="str">
        <f t="shared" si="0"/>
        <v/>
      </c>
      <c r="B28" s="100"/>
      <c r="C28" s="101"/>
      <c r="D28" s="102"/>
      <c r="E28" s="113"/>
      <c r="F28" s="104"/>
      <c r="G28" s="113"/>
      <c r="H28" s="100"/>
      <c r="I28" s="152"/>
      <c r="J28" s="180"/>
      <c r="K28" s="181"/>
      <c r="L28" s="110"/>
      <c r="M28" s="280">
        <f t="shared" si="1"/>
        <v>0</v>
      </c>
      <c r="N28" s="292">
        <f t="shared" si="2"/>
        <v>0</v>
      </c>
    </row>
    <row r="29" spans="1:14" ht="14.4" x14ac:dyDescent="0.25">
      <c r="A29" s="99" t="str">
        <f t="shared" si="0"/>
        <v/>
      </c>
      <c r="B29" s="129"/>
      <c r="C29" s="101"/>
      <c r="D29" s="102"/>
      <c r="E29" s="113"/>
      <c r="F29" s="104"/>
      <c r="G29" s="113"/>
      <c r="H29" s="100"/>
      <c r="I29" s="152"/>
      <c r="J29" s="180"/>
      <c r="K29" s="181"/>
      <c r="L29" s="110"/>
      <c r="M29" s="291">
        <f t="shared" si="1"/>
        <v>0</v>
      </c>
      <c r="N29" s="292">
        <f t="shared" si="2"/>
        <v>0</v>
      </c>
    </row>
    <row r="30" spans="1:14" ht="14.4" x14ac:dyDescent="0.25">
      <c r="A30" s="99" t="str">
        <f t="shared" si="0"/>
        <v/>
      </c>
      <c r="B30" s="129"/>
      <c r="C30" s="101"/>
      <c r="D30" s="102"/>
      <c r="E30" s="113"/>
      <c r="F30" s="104"/>
      <c r="G30" s="113"/>
      <c r="H30" s="100"/>
      <c r="I30" s="152"/>
      <c r="J30" s="180"/>
      <c r="K30" s="181"/>
      <c r="L30" s="110"/>
      <c r="M30" s="280">
        <f t="shared" si="1"/>
        <v>0</v>
      </c>
      <c r="N30" s="292">
        <f t="shared" si="2"/>
        <v>0</v>
      </c>
    </row>
    <row r="31" spans="1:14" ht="14.4" x14ac:dyDescent="0.25">
      <c r="A31" s="99" t="str">
        <f t="shared" si="0"/>
        <v/>
      </c>
      <c r="B31" s="129"/>
      <c r="C31" s="101"/>
      <c r="D31" s="102"/>
      <c r="E31" s="113"/>
      <c r="F31" s="104"/>
      <c r="G31" s="113"/>
      <c r="H31" s="100"/>
      <c r="I31" s="152"/>
      <c r="J31" s="180"/>
      <c r="K31" s="181"/>
      <c r="L31" s="110"/>
      <c r="M31" s="291">
        <f t="shared" si="1"/>
        <v>0</v>
      </c>
      <c r="N31" s="292">
        <f t="shared" si="2"/>
        <v>0</v>
      </c>
    </row>
    <row r="32" spans="1:14" ht="14.4" x14ac:dyDescent="0.25">
      <c r="A32" s="99" t="str">
        <f t="shared" si="0"/>
        <v/>
      </c>
      <c r="B32" s="129"/>
      <c r="C32" s="101"/>
      <c r="D32" s="102"/>
      <c r="E32" s="113"/>
      <c r="F32" s="104"/>
      <c r="G32" s="113"/>
      <c r="H32" s="100"/>
      <c r="I32" s="152"/>
      <c r="J32" s="180"/>
      <c r="K32" s="181"/>
      <c r="L32" s="110"/>
      <c r="M32" s="280">
        <f t="shared" si="1"/>
        <v>0</v>
      </c>
      <c r="N32" s="292">
        <f t="shared" si="2"/>
        <v>0</v>
      </c>
    </row>
    <row r="33" spans="1:14" ht="14.4" x14ac:dyDescent="0.25">
      <c r="A33" s="99" t="str">
        <f t="shared" si="0"/>
        <v/>
      </c>
      <c r="B33" s="129"/>
      <c r="C33" s="101"/>
      <c r="D33" s="102"/>
      <c r="E33" s="113"/>
      <c r="F33" s="104"/>
      <c r="G33" s="113"/>
      <c r="H33" s="100"/>
      <c r="I33" s="152"/>
      <c r="J33" s="180"/>
      <c r="K33" s="181"/>
      <c r="L33" s="110"/>
      <c r="M33" s="291">
        <f t="shared" si="1"/>
        <v>0</v>
      </c>
      <c r="N33" s="292">
        <f t="shared" si="2"/>
        <v>0</v>
      </c>
    </row>
    <row r="34" spans="1:14" ht="14.4" x14ac:dyDescent="0.25">
      <c r="A34" s="99" t="str">
        <f t="shared" si="0"/>
        <v/>
      </c>
      <c r="B34" s="129"/>
      <c r="C34" s="101"/>
      <c r="D34" s="102"/>
      <c r="E34" s="113"/>
      <c r="F34" s="104"/>
      <c r="G34" s="113"/>
      <c r="H34" s="100"/>
      <c r="I34" s="152"/>
      <c r="J34" s="180"/>
      <c r="K34" s="181"/>
      <c r="L34" s="110"/>
      <c r="M34" s="280">
        <f t="shared" si="1"/>
        <v>0</v>
      </c>
      <c r="N34" s="292">
        <f t="shared" si="2"/>
        <v>0</v>
      </c>
    </row>
    <row r="35" spans="1:14" ht="14.4" x14ac:dyDescent="0.25">
      <c r="A35" s="99" t="str">
        <f t="shared" si="0"/>
        <v/>
      </c>
      <c r="B35" s="129"/>
      <c r="C35" s="101"/>
      <c r="D35" s="102"/>
      <c r="E35" s="113"/>
      <c r="F35" s="104"/>
      <c r="G35" s="113"/>
      <c r="H35" s="100"/>
      <c r="I35" s="152"/>
      <c r="J35" s="180"/>
      <c r="K35" s="181"/>
      <c r="L35" s="110"/>
      <c r="M35" s="291">
        <f t="shared" si="1"/>
        <v>0</v>
      </c>
      <c r="N35" s="292">
        <f t="shared" si="2"/>
        <v>0</v>
      </c>
    </row>
    <row r="36" spans="1:14" ht="14.4" x14ac:dyDescent="0.25">
      <c r="A36" s="99" t="str">
        <f t="shared" si="0"/>
        <v/>
      </c>
      <c r="B36" s="129"/>
      <c r="C36" s="101"/>
      <c r="D36" s="102"/>
      <c r="E36" s="113"/>
      <c r="F36" s="104"/>
      <c r="G36" s="113"/>
      <c r="H36" s="100"/>
      <c r="I36" s="152"/>
      <c r="J36" s="180"/>
      <c r="K36" s="181"/>
      <c r="L36" s="110"/>
      <c r="M36" s="280">
        <f t="shared" si="1"/>
        <v>0</v>
      </c>
      <c r="N36" s="292">
        <f t="shared" si="2"/>
        <v>0</v>
      </c>
    </row>
    <row r="37" spans="1:14" ht="14.4" x14ac:dyDescent="0.25">
      <c r="A37" s="99" t="str">
        <f t="shared" si="0"/>
        <v/>
      </c>
      <c r="B37" s="129"/>
      <c r="C37" s="101"/>
      <c r="D37" s="102"/>
      <c r="E37" s="113"/>
      <c r="F37" s="104"/>
      <c r="G37" s="113"/>
      <c r="H37" s="100"/>
      <c r="I37" s="152"/>
      <c r="J37" s="180"/>
      <c r="K37" s="181"/>
      <c r="L37" s="110"/>
      <c r="M37" s="291">
        <f t="shared" si="1"/>
        <v>0</v>
      </c>
      <c r="N37" s="292">
        <f t="shared" si="2"/>
        <v>0</v>
      </c>
    </row>
    <row r="38" spans="1:14" ht="14.4" x14ac:dyDescent="0.25">
      <c r="A38" s="99" t="str">
        <f t="shared" ref="A38:A69" si="3">CONCATENATE(B38,C38,D38)</f>
        <v/>
      </c>
      <c r="B38" s="100"/>
      <c r="C38" s="101"/>
      <c r="D38" s="102"/>
      <c r="E38" s="113"/>
      <c r="F38" s="104"/>
      <c r="G38" s="113"/>
      <c r="H38" s="100"/>
      <c r="I38" s="152"/>
      <c r="J38" s="180"/>
      <c r="K38" s="181"/>
      <c r="L38" s="110"/>
      <c r="M38" s="280">
        <f t="shared" si="1"/>
        <v>0</v>
      </c>
      <c r="N38" s="292">
        <f t="shared" si="2"/>
        <v>0</v>
      </c>
    </row>
    <row r="39" spans="1:14" ht="14.4" x14ac:dyDescent="0.25">
      <c r="A39" s="99" t="str">
        <f t="shared" si="3"/>
        <v/>
      </c>
      <c r="B39" s="129"/>
      <c r="C39" s="101"/>
      <c r="D39" s="102"/>
      <c r="E39" s="113"/>
      <c r="F39" s="104"/>
      <c r="G39" s="113"/>
      <c r="H39" s="100"/>
      <c r="I39" s="152"/>
      <c r="J39" s="180"/>
      <c r="K39" s="181"/>
      <c r="L39" s="110"/>
      <c r="M39" s="291">
        <f t="shared" si="1"/>
        <v>0</v>
      </c>
      <c r="N39" s="292">
        <f t="shared" si="2"/>
        <v>0</v>
      </c>
    </row>
    <row r="40" spans="1:14" ht="14.4" x14ac:dyDescent="0.25">
      <c r="A40" s="99" t="str">
        <f t="shared" si="3"/>
        <v/>
      </c>
      <c r="B40" s="129"/>
      <c r="C40" s="101"/>
      <c r="D40" s="102"/>
      <c r="E40" s="113"/>
      <c r="F40" s="104"/>
      <c r="G40" s="113"/>
      <c r="H40" s="100"/>
      <c r="I40" s="152"/>
      <c r="J40" s="180"/>
      <c r="K40" s="181"/>
      <c r="L40" s="110"/>
      <c r="M40" s="280">
        <f t="shared" si="1"/>
        <v>0</v>
      </c>
      <c r="N40" s="292">
        <f t="shared" si="2"/>
        <v>0</v>
      </c>
    </row>
    <row r="41" spans="1:14" ht="14.4" x14ac:dyDescent="0.25">
      <c r="A41" s="99" t="str">
        <f t="shared" si="3"/>
        <v/>
      </c>
      <c r="B41" s="100"/>
      <c r="C41" s="101"/>
      <c r="D41" s="102"/>
      <c r="E41" s="113"/>
      <c r="F41" s="104"/>
      <c r="G41" s="113"/>
      <c r="H41" s="100"/>
      <c r="I41" s="152"/>
      <c r="J41" s="180"/>
      <c r="K41" s="181"/>
      <c r="L41" s="110"/>
      <c r="M41" s="291">
        <f t="shared" si="1"/>
        <v>0</v>
      </c>
      <c r="N41" s="292">
        <f t="shared" si="2"/>
        <v>0</v>
      </c>
    </row>
    <row r="42" spans="1:14" ht="14.4" x14ac:dyDescent="0.25">
      <c r="A42" s="99" t="str">
        <f t="shared" si="3"/>
        <v/>
      </c>
      <c r="B42" s="129"/>
      <c r="C42" s="101"/>
      <c r="D42" s="102"/>
      <c r="E42" s="113"/>
      <c r="F42" s="104"/>
      <c r="G42" s="113"/>
      <c r="H42" s="100"/>
      <c r="I42" s="152"/>
      <c r="J42" s="180"/>
      <c r="K42" s="181"/>
      <c r="L42" s="110"/>
      <c r="M42" s="280">
        <f t="shared" si="1"/>
        <v>0</v>
      </c>
      <c r="N42" s="292">
        <f t="shared" si="2"/>
        <v>0</v>
      </c>
    </row>
    <row r="43" spans="1:14" ht="14.4" x14ac:dyDescent="0.25">
      <c r="A43" s="99" t="str">
        <f t="shared" si="3"/>
        <v/>
      </c>
      <c r="B43" s="129"/>
      <c r="C43" s="101"/>
      <c r="D43" s="102"/>
      <c r="E43" s="113"/>
      <c r="F43" s="104"/>
      <c r="G43" s="113"/>
      <c r="H43" s="100"/>
      <c r="I43" s="152"/>
      <c r="J43" s="180"/>
      <c r="K43" s="181"/>
      <c r="L43" s="110"/>
      <c r="M43" s="291">
        <f t="shared" si="1"/>
        <v>0</v>
      </c>
      <c r="N43" s="292">
        <f t="shared" si="2"/>
        <v>0</v>
      </c>
    </row>
    <row r="44" spans="1:14" ht="14.4" x14ac:dyDescent="0.25">
      <c r="A44" s="99" t="str">
        <f t="shared" si="3"/>
        <v/>
      </c>
      <c r="B44" s="100"/>
      <c r="C44" s="101"/>
      <c r="D44" s="102"/>
      <c r="E44" s="113"/>
      <c r="F44" s="104"/>
      <c r="G44" s="113"/>
      <c r="H44" s="100"/>
      <c r="I44" s="152"/>
      <c r="J44" s="180"/>
      <c r="K44" s="181"/>
      <c r="L44" s="110"/>
      <c r="M44" s="280">
        <f t="shared" si="1"/>
        <v>0</v>
      </c>
      <c r="N44" s="292">
        <f t="shared" si="2"/>
        <v>0</v>
      </c>
    </row>
    <row r="45" spans="1:14" ht="14.4" x14ac:dyDescent="0.25">
      <c r="A45" s="99" t="str">
        <f t="shared" si="3"/>
        <v/>
      </c>
      <c r="B45" s="100"/>
      <c r="C45" s="101"/>
      <c r="D45" s="102"/>
      <c r="E45" s="113"/>
      <c r="F45" s="104"/>
      <c r="G45" s="113"/>
      <c r="H45" s="100"/>
      <c r="I45" s="152"/>
      <c r="J45" s="180"/>
      <c r="K45" s="181"/>
      <c r="L45" s="110"/>
      <c r="M45" s="291">
        <f t="shared" si="1"/>
        <v>0</v>
      </c>
      <c r="N45" s="292">
        <f t="shared" si="2"/>
        <v>0</v>
      </c>
    </row>
    <row r="46" spans="1:14" ht="14.4" x14ac:dyDescent="0.25">
      <c r="A46" s="99" t="str">
        <f t="shared" si="3"/>
        <v/>
      </c>
      <c r="B46" s="100"/>
      <c r="C46" s="101"/>
      <c r="D46" s="102"/>
      <c r="E46" s="113"/>
      <c r="F46" s="104"/>
      <c r="G46" s="113"/>
      <c r="H46" s="100"/>
      <c r="I46" s="152"/>
      <c r="J46" s="180"/>
      <c r="K46" s="181"/>
      <c r="L46" s="110"/>
      <c r="M46" s="280">
        <f t="shared" si="1"/>
        <v>0</v>
      </c>
      <c r="N46" s="292">
        <f t="shared" si="2"/>
        <v>0</v>
      </c>
    </row>
    <row r="47" spans="1:14" ht="14.4" x14ac:dyDescent="0.25">
      <c r="A47" s="99" t="str">
        <f t="shared" si="3"/>
        <v/>
      </c>
      <c r="B47" s="129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291">
        <f t="shared" si="1"/>
        <v>0</v>
      </c>
      <c r="N47" s="292">
        <f t="shared" si="2"/>
        <v>0</v>
      </c>
    </row>
    <row r="48" spans="1:14" ht="14.4" x14ac:dyDescent="0.25">
      <c r="A48" s="99" t="str">
        <f t="shared" si="3"/>
        <v/>
      </c>
      <c r="B48" s="129"/>
      <c r="C48" s="101"/>
      <c r="D48" s="102"/>
      <c r="E48" s="113"/>
      <c r="F48" s="104"/>
      <c r="G48" s="113"/>
      <c r="H48" s="100"/>
      <c r="I48" s="152"/>
      <c r="J48" s="180"/>
      <c r="K48" s="181"/>
      <c r="L48" s="110"/>
      <c r="M48" s="280">
        <f t="shared" si="1"/>
        <v>0</v>
      </c>
      <c r="N48" s="292">
        <f t="shared" si="2"/>
        <v>0</v>
      </c>
    </row>
    <row r="49" spans="1:14" ht="14.4" x14ac:dyDescent="0.25">
      <c r="A49" s="99" t="str">
        <f t="shared" si="3"/>
        <v/>
      </c>
      <c r="B49" s="129"/>
      <c r="C49" s="101"/>
      <c r="D49" s="102"/>
      <c r="E49" s="113"/>
      <c r="F49" s="104"/>
      <c r="G49" s="113"/>
      <c r="H49" s="100"/>
      <c r="I49" s="152"/>
      <c r="J49" s="180"/>
      <c r="K49" s="181"/>
      <c r="L49" s="110"/>
      <c r="M49" s="291">
        <f t="shared" si="1"/>
        <v>0</v>
      </c>
      <c r="N49" s="292">
        <f t="shared" si="2"/>
        <v>0</v>
      </c>
    </row>
    <row r="50" spans="1:14" ht="14.4" x14ac:dyDescent="0.25">
      <c r="A50" s="99" t="str">
        <f t="shared" si="3"/>
        <v/>
      </c>
      <c r="B50" s="129"/>
      <c r="C50" s="101"/>
      <c r="D50" s="102"/>
      <c r="E50" s="113"/>
      <c r="F50" s="104"/>
      <c r="G50" s="113"/>
      <c r="H50" s="100"/>
      <c r="I50" s="152"/>
      <c r="J50" s="180"/>
      <c r="K50" s="181"/>
      <c r="L50" s="110"/>
      <c r="M50" s="280">
        <f t="shared" si="1"/>
        <v>0</v>
      </c>
      <c r="N50" s="292">
        <f t="shared" si="2"/>
        <v>0</v>
      </c>
    </row>
    <row r="51" spans="1:14" ht="14.4" x14ac:dyDescent="0.25">
      <c r="A51" s="99" t="str">
        <f t="shared" si="3"/>
        <v/>
      </c>
      <c r="B51" s="129"/>
      <c r="C51" s="101"/>
      <c r="D51" s="102"/>
      <c r="E51" s="113"/>
      <c r="F51" s="104"/>
      <c r="G51" s="113"/>
      <c r="H51" s="100"/>
      <c r="I51" s="152"/>
      <c r="J51" s="180"/>
      <c r="K51" s="181"/>
      <c r="L51" s="110"/>
      <c r="M51" s="291">
        <f t="shared" si="1"/>
        <v>0</v>
      </c>
      <c r="N51" s="292">
        <f t="shared" si="2"/>
        <v>0</v>
      </c>
    </row>
    <row r="52" spans="1:14" ht="14.4" x14ac:dyDescent="0.25">
      <c r="A52" s="99" t="str">
        <f t="shared" si="3"/>
        <v/>
      </c>
      <c r="B52" s="129"/>
      <c r="C52" s="101"/>
      <c r="D52" s="102"/>
      <c r="E52" s="113"/>
      <c r="F52" s="104"/>
      <c r="G52" s="113"/>
      <c r="H52" s="100"/>
      <c r="I52" s="152"/>
      <c r="J52" s="180"/>
      <c r="K52" s="181"/>
      <c r="L52" s="110"/>
      <c r="M52" s="280">
        <f t="shared" si="1"/>
        <v>0</v>
      </c>
      <c r="N52" s="292">
        <f t="shared" si="2"/>
        <v>0</v>
      </c>
    </row>
    <row r="53" spans="1:14" ht="14.4" x14ac:dyDescent="0.25">
      <c r="A53" s="99" t="str">
        <f t="shared" si="3"/>
        <v/>
      </c>
      <c r="B53" s="100"/>
      <c r="C53" s="101"/>
      <c r="D53" s="102"/>
      <c r="E53" s="113"/>
      <c r="F53" s="104"/>
      <c r="G53" s="113"/>
      <c r="H53" s="100"/>
      <c r="I53" s="152"/>
      <c r="J53" s="180"/>
      <c r="K53" s="181"/>
      <c r="L53" s="110"/>
      <c r="M53" s="291">
        <f t="shared" si="1"/>
        <v>0</v>
      </c>
      <c r="N53" s="292">
        <f t="shared" si="2"/>
        <v>0</v>
      </c>
    </row>
    <row r="54" spans="1:14" ht="14.4" x14ac:dyDescent="0.25">
      <c r="A54" s="99" t="str">
        <f t="shared" si="3"/>
        <v/>
      </c>
      <c r="B54" s="129"/>
      <c r="C54" s="101"/>
      <c r="D54" s="102"/>
      <c r="E54" s="113"/>
      <c r="F54" s="104"/>
      <c r="G54" s="113"/>
      <c r="H54" s="100"/>
      <c r="I54" s="152"/>
      <c r="J54" s="180"/>
      <c r="K54" s="181"/>
      <c r="L54" s="110"/>
      <c r="M54" s="280">
        <f t="shared" si="1"/>
        <v>0</v>
      </c>
      <c r="N54" s="292">
        <f t="shared" si="2"/>
        <v>0</v>
      </c>
    </row>
    <row r="55" spans="1:14" ht="14.4" x14ac:dyDescent="0.25">
      <c r="A55" s="99" t="str">
        <f t="shared" si="3"/>
        <v/>
      </c>
      <c r="B55" s="129"/>
      <c r="C55" s="101"/>
      <c r="D55" s="102"/>
      <c r="E55" s="113"/>
      <c r="F55" s="104"/>
      <c r="G55" s="113"/>
      <c r="H55" s="100"/>
      <c r="I55" s="152"/>
      <c r="J55" s="180"/>
      <c r="K55" s="181"/>
      <c r="L55" s="110"/>
      <c r="M55" s="291">
        <f t="shared" si="1"/>
        <v>0</v>
      </c>
      <c r="N55" s="292">
        <f t="shared" si="2"/>
        <v>0</v>
      </c>
    </row>
    <row r="56" spans="1:14" ht="14.4" x14ac:dyDescent="0.25">
      <c r="A56" s="99" t="str">
        <f t="shared" si="3"/>
        <v/>
      </c>
      <c r="B56" s="100"/>
      <c r="C56" s="101"/>
      <c r="D56" s="102"/>
      <c r="E56" s="113"/>
      <c r="F56" s="104"/>
      <c r="G56" s="113"/>
      <c r="H56" s="100"/>
      <c r="I56" s="152"/>
      <c r="J56" s="180"/>
      <c r="K56" s="181"/>
      <c r="L56" s="110"/>
      <c r="M56" s="280">
        <f t="shared" si="1"/>
        <v>0</v>
      </c>
      <c r="N56" s="292">
        <f t="shared" si="2"/>
        <v>0</v>
      </c>
    </row>
    <row r="57" spans="1:14" ht="14.4" x14ac:dyDescent="0.25">
      <c r="A57" s="99" t="str">
        <f t="shared" si="3"/>
        <v/>
      </c>
      <c r="B57" s="129"/>
      <c r="C57" s="101"/>
      <c r="D57" s="102"/>
      <c r="E57" s="113"/>
      <c r="F57" s="104"/>
      <c r="G57" s="113"/>
      <c r="H57" s="100"/>
      <c r="I57" s="152"/>
      <c r="J57" s="180"/>
      <c r="K57" s="181"/>
      <c r="L57" s="110"/>
      <c r="M57" s="291">
        <f t="shared" si="1"/>
        <v>0</v>
      </c>
      <c r="N57" s="292">
        <f t="shared" si="2"/>
        <v>0</v>
      </c>
    </row>
    <row r="58" spans="1:14" ht="14.4" x14ac:dyDescent="0.25">
      <c r="A58" s="99" t="str">
        <f t="shared" si="3"/>
        <v/>
      </c>
      <c r="B58" s="100"/>
      <c r="C58" s="101"/>
      <c r="D58" s="102"/>
      <c r="E58" s="113"/>
      <c r="F58" s="104"/>
      <c r="G58" s="113"/>
      <c r="H58" s="100"/>
      <c r="I58" s="152"/>
      <c r="J58" s="180"/>
      <c r="K58" s="181"/>
      <c r="L58" s="110"/>
      <c r="M58" s="280">
        <f t="shared" si="1"/>
        <v>0</v>
      </c>
      <c r="N58" s="292">
        <f t="shared" si="2"/>
        <v>0</v>
      </c>
    </row>
    <row r="59" spans="1:14" ht="14.4" x14ac:dyDescent="0.25">
      <c r="A59" s="99" t="str">
        <f t="shared" si="3"/>
        <v/>
      </c>
      <c r="B59" s="129"/>
      <c r="C59" s="101"/>
      <c r="D59" s="102"/>
      <c r="E59" s="113"/>
      <c r="F59" s="104"/>
      <c r="G59" s="113"/>
      <c r="H59" s="100"/>
      <c r="I59" s="152"/>
      <c r="J59" s="180"/>
      <c r="K59" s="181"/>
      <c r="L59" s="110"/>
      <c r="M59" s="291">
        <f t="shared" si="1"/>
        <v>0</v>
      </c>
      <c r="N59" s="292">
        <f t="shared" si="2"/>
        <v>0</v>
      </c>
    </row>
    <row r="60" spans="1:14" ht="14.4" x14ac:dyDescent="0.25">
      <c r="A60" s="99" t="str">
        <f t="shared" si="3"/>
        <v/>
      </c>
      <c r="B60" s="129"/>
      <c r="C60" s="101"/>
      <c r="D60" s="102"/>
      <c r="E60" s="113"/>
      <c r="F60" s="104"/>
      <c r="G60" s="113"/>
      <c r="H60" s="100"/>
      <c r="I60" s="152"/>
      <c r="J60" s="180"/>
      <c r="K60" s="181"/>
      <c r="L60" s="110"/>
      <c r="M60" s="280">
        <f t="shared" si="1"/>
        <v>0</v>
      </c>
      <c r="N60" s="292">
        <f t="shared" si="2"/>
        <v>0</v>
      </c>
    </row>
    <row r="61" spans="1:14" ht="14.4" x14ac:dyDescent="0.25">
      <c r="A61" s="99" t="str">
        <f t="shared" si="3"/>
        <v/>
      </c>
      <c r="B61" s="129"/>
      <c r="C61" s="101"/>
      <c r="D61" s="102"/>
      <c r="E61" s="113"/>
      <c r="F61" s="104"/>
      <c r="G61" s="113"/>
      <c r="H61" s="100"/>
      <c r="I61" s="152"/>
      <c r="J61" s="180"/>
      <c r="K61" s="181"/>
      <c r="L61" s="110"/>
      <c r="M61" s="291">
        <f t="shared" si="1"/>
        <v>0</v>
      </c>
      <c r="N61" s="292">
        <f t="shared" si="2"/>
        <v>0</v>
      </c>
    </row>
    <row r="62" spans="1:14" ht="14.4" x14ac:dyDescent="0.25">
      <c r="A62" s="99" t="str">
        <f t="shared" si="3"/>
        <v/>
      </c>
      <c r="B62" s="100"/>
      <c r="C62" s="101"/>
      <c r="D62" s="102"/>
      <c r="E62" s="113"/>
      <c r="F62" s="104"/>
      <c r="G62" s="113"/>
      <c r="H62" s="100"/>
      <c r="I62" s="152"/>
      <c r="J62" s="180"/>
      <c r="K62" s="181"/>
      <c r="L62" s="110"/>
      <c r="M62" s="280">
        <f t="shared" si="1"/>
        <v>0</v>
      </c>
      <c r="N62" s="292">
        <f t="shared" si="2"/>
        <v>0</v>
      </c>
    </row>
    <row r="63" spans="1:14" ht="14.4" x14ac:dyDescent="0.25">
      <c r="A63" s="99" t="str">
        <f t="shared" si="3"/>
        <v/>
      </c>
      <c r="B63" s="100"/>
      <c r="C63" s="101"/>
      <c r="D63" s="102"/>
      <c r="E63" s="113"/>
      <c r="F63" s="104"/>
      <c r="G63" s="113"/>
      <c r="H63" s="100"/>
      <c r="I63" s="152"/>
      <c r="J63" s="180"/>
      <c r="K63" s="181"/>
      <c r="L63" s="110"/>
      <c r="M63" s="291">
        <f t="shared" si="1"/>
        <v>0</v>
      </c>
      <c r="N63" s="292">
        <f t="shared" si="2"/>
        <v>0</v>
      </c>
    </row>
    <row r="64" spans="1:14" ht="14.4" x14ac:dyDescent="0.25">
      <c r="A64" s="99" t="str">
        <f t="shared" si="3"/>
        <v/>
      </c>
      <c r="B64" s="100"/>
      <c r="C64" s="101"/>
      <c r="D64" s="102"/>
      <c r="E64" s="113"/>
      <c r="F64" s="104"/>
      <c r="G64" s="113"/>
      <c r="H64" s="100"/>
      <c r="I64" s="152"/>
      <c r="J64" s="180"/>
      <c r="K64" s="181"/>
      <c r="L64" s="110"/>
      <c r="M64" s="280">
        <f t="shared" si="1"/>
        <v>0</v>
      </c>
      <c r="N64" s="292">
        <f t="shared" si="2"/>
        <v>0</v>
      </c>
    </row>
    <row r="65" spans="1:14" ht="14.4" x14ac:dyDescent="0.25">
      <c r="A65" s="99" t="str">
        <f t="shared" si="3"/>
        <v/>
      </c>
      <c r="B65" s="129"/>
      <c r="C65" s="101"/>
      <c r="D65" s="131"/>
      <c r="E65" s="113"/>
      <c r="F65" s="104"/>
      <c r="G65" s="113"/>
      <c r="H65" s="100"/>
      <c r="I65" s="152"/>
      <c r="J65" s="180"/>
      <c r="K65" s="181"/>
      <c r="L65" s="110"/>
      <c r="M65" s="291">
        <f t="shared" si="1"/>
        <v>0</v>
      </c>
      <c r="N65" s="292">
        <f t="shared" si="2"/>
        <v>0</v>
      </c>
    </row>
    <row r="66" spans="1:14" ht="14.4" x14ac:dyDescent="0.25">
      <c r="A66" s="99" t="str">
        <f t="shared" si="3"/>
        <v/>
      </c>
      <c r="B66" s="129"/>
      <c r="C66" s="101"/>
      <c r="D66" s="102"/>
      <c r="E66" s="113"/>
      <c r="F66" s="104"/>
      <c r="G66" s="113"/>
      <c r="H66" s="100"/>
      <c r="I66" s="152"/>
      <c r="J66" s="180"/>
      <c r="K66" s="181"/>
      <c r="L66" s="110"/>
      <c r="M66" s="280">
        <f t="shared" si="1"/>
        <v>0</v>
      </c>
      <c r="N66" s="292">
        <f t="shared" si="2"/>
        <v>0</v>
      </c>
    </row>
    <row r="67" spans="1:14" ht="14.4" x14ac:dyDescent="0.25">
      <c r="A67" s="99" t="str">
        <f t="shared" si="3"/>
        <v/>
      </c>
      <c r="B67" s="100"/>
      <c r="C67" s="101"/>
      <c r="D67" s="102"/>
      <c r="E67" s="113"/>
      <c r="F67" s="104"/>
      <c r="G67" s="113"/>
      <c r="H67" s="100"/>
      <c r="I67" s="152"/>
      <c r="J67" s="180"/>
      <c r="K67" s="181"/>
      <c r="L67" s="110"/>
      <c r="M67" s="291">
        <f t="shared" si="1"/>
        <v>0</v>
      </c>
      <c r="N67" s="292">
        <f t="shared" si="2"/>
        <v>0</v>
      </c>
    </row>
    <row r="68" spans="1:14" ht="14.4" x14ac:dyDescent="0.25">
      <c r="A68" s="99" t="str">
        <f t="shared" si="3"/>
        <v/>
      </c>
      <c r="B68" s="129"/>
      <c r="C68" s="101"/>
      <c r="D68" s="102"/>
      <c r="E68" s="113"/>
      <c r="F68" s="104"/>
      <c r="G68" s="113"/>
      <c r="H68" s="100"/>
      <c r="I68" s="152"/>
      <c r="J68" s="180"/>
      <c r="K68" s="181"/>
      <c r="L68" s="110"/>
      <c r="M68" s="280">
        <f t="shared" si="1"/>
        <v>0</v>
      </c>
      <c r="N68" s="292">
        <f t="shared" si="2"/>
        <v>0</v>
      </c>
    </row>
    <row r="69" spans="1:14" ht="14.4" x14ac:dyDescent="0.25">
      <c r="A69" s="99" t="str">
        <f t="shared" si="3"/>
        <v/>
      </c>
      <c r="B69" s="100"/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291">
        <f t="shared" si="1"/>
        <v>0</v>
      </c>
      <c r="N69" s="292">
        <f t="shared" si="2"/>
        <v>0</v>
      </c>
    </row>
    <row r="70" spans="1:14" ht="14.4" x14ac:dyDescent="0.25">
      <c r="A70" s="99" t="str">
        <f t="shared" ref="A70:A84" si="4">CONCATENATE(B70,C70,D70)</f>
        <v/>
      </c>
      <c r="B70" s="100"/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280">
        <f t="shared" si="1"/>
        <v>0</v>
      </c>
      <c r="N70" s="292">
        <f t="shared" si="2"/>
        <v>0</v>
      </c>
    </row>
    <row r="71" spans="1:14" ht="14.4" x14ac:dyDescent="0.25">
      <c r="A71" s="99" t="str">
        <f t="shared" si="4"/>
        <v/>
      </c>
      <c r="B71" s="100"/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291">
        <f t="shared" si="1"/>
        <v>0</v>
      </c>
      <c r="N71" s="292">
        <f t="shared" si="2"/>
        <v>0</v>
      </c>
    </row>
    <row r="72" spans="1:14" ht="14.4" x14ac:dyDescent="0.25">
      <c r="A72" s="99" t="str">
        <f t="shared" si="4"/>
        <v/>
      </c>
      <c r="B72" s="100"/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280">
        <f t="shared" ref="M72:M76" si="5">IF(L72=1,7,IF(L72=2,6,IF(L72=3,5,IF(L72=4,4,IF(L72=5,3,IF(L72=6,2,IF(L72&gt;=6,1,0)))))))</f>
        <v>0</v>
      </c>
      <c r="N72" s="292">
        <f t="shared" si="2"/>
        <v>0</v>
      </c>
    </row>
    <row r="73" spans="1:14" ht="14.4" x14ac:dyDescent="0.25">
      <c r="A73" s="99" t="str">
        <f t="shared" si="4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291">
        <f t="shared" si="5"/>
        <v>0</v>
      </c>
      <c r="N73" s="292">
        <f t="shared" ref="N73:N76" si="6">SUM(M73+$N$5)</f>
        <v>0</v>
      </c>
    </row>
    <row r="74" spans="1:14" ht="14.4" x14ac:dyDescent="0.25">
      <c r="A74" s="99" t="str">
        <f t="shared" si="4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280">
        <f t="shared" si="5"/>
        <v>0</v>
      </c>
      <c r="N74" s="292">
        <f t="shared" si="6"/>
        <v>0</v>
      </c>
    </row>
    <row r="75" spans="1:14" ht="14.4" x14ac:dyDescent="0.25">
      <c r="A75" s="99" t="str">
        <f t="shared" si="4"/>
        <v/>
      </c>
      <c r="B75" s="100"/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291">
        <f t="shared" si="5"/>
        <v>0</v>
      </c>
      <c r="N75" s="292">
        <f t="shared" si="6"/>
        <v>0</v>
      </c>
    </row>
    <row r="76" spans="1:14" ht="14.4" x14ac:dyDescent="0.25">
      <c r="A76" s="99" t="str">
        <f t="shared" si="4"/>
        <v/>
      </c>
      <c r="B76" s="100"/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280">
        <f t="shared" si="5"/>
        <v>0</v>
      </c>
      <c r="N76" s="292">
        <f t="shared" si="6"/>
        <v>0</v>
      </c>
    </row>
    <row r="77" spans="1:14" ht="14.4" x14ac:dyDescent="0.25">
      <c r="A77" s="99" t="str">
        <f t="shared" si="4"/>
        <v/>
      </c>
      <c r="B77" s="100"/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ref="M77:M84" si="7">IF(L77=1,7,IF(L77=2,6,IF(L77=3,5,IF(L77=4,4,IF(L77=5,3,IF(L77=6,2,IF(L77&gt;=6,1,0)))))))</f>
        <v>0</v>
      </c>
      <c r="N77" s="112"/>
    </row>
    <row r="78" spans="1:14" ht="14.4" x14ac:dyDescent="0.25">
      <c r="A78" s="99" t="str">
        <f t="shared" si="4"/>
        <v/>
      </c>
      <c r="B78" s="100"/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7"/>
        <v>0</v>
      </c>
      <c r="N78" s="112"/>
    </row>
    <row r="79" spans="1:14" ht="14.4" x14ac:dyDescent="0.25">
      <c r="A79" s="99" t="str">
        <f t="shared" si="4"/>
        <v/>
      </c>
      <c r="B79" s="100"/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7"/>
        <v>0</v>
      </c>
      <c r="N79" s="112"/>
    </row>
    <row r="80" spans="1:14" ht="14.4" x14ac:dyDescent="0.25">
      <c r="A80" s="99" t="str">
        <f t="shared" si="4"/>
        <v/>
      </c>
      <c r="B80" s="100"/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7"/>
        <v>0</v>
      </c>
      <c r="N80" s="112"/>
    </row>
    <row r="81" spans="1:14" ht="14.4" x14ac:dyDescent="0.25">
      <c r="A81" s="99" t="str">
        <f t="shared" si="4"/>
        <v/>
      </c>
      <c r="B81" s="100"/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7"/>
        <v>0</v>
      </c>
      <c r="N81" s="112"/>
    </row>
    <row r="82" spans="1:14" ht="14.4" x14ac:dyDescent="0.25">
      <c r="A82" s="99" t="str">
        <f t="shared" si="4"/>
        <v/>
      </c>
      <c r="B82" s="100"/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7"/>
        <v>0</v>
      </c>
      <c r="N82" s="112"/>
    </row>
    <row r="83" spans="1:14" ht="14.4" x14ac:dyDescent="0.25">
      <c r="A83" s="99" t="str">
        <f t="shared" si="4"/>
        <v/>
      </c>
      <c r="B83" s="100"/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7"/>
        <v>0</v>
      </c>
      <c r="N83" s="112"/>
    </row>
    <row r="84" spans="1:14" ht="15" thickBot="1" x14ac:dyDescent="0.3">
      <c r="A84" s="99" t="str">
        <f t="shared" si="4"/>
        <v/>
      </c>
      <c r="B84" s="114"/>
      <c r="C84" s="115" t="s">
        <v>40</v>
      </c>
      <c r="D84" s="116" t="s">
        <v>40</v>
      </c>
      <c r="E84" s="117"/>
      <c r="F84" s="118"/>
      <c r="G84" s="117"/>
      <c r="H84" s="114"/>
      <c r="I84" s="166"/>
      <c r="J84" s="293"/>
      <c r="K84" s="207"/>
      <c r="L84" s="124"/>
      <c r="M84" s="125">
        <f t="shared" si="7"/>
        <v>0</v>
      </c>
      <c r="N84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64" priority="691"/>
  </conditionalFormatting>
  <conditionalFormatting sqref="C6:D7">
    <cfRule type="duplicateValues" dxfId="63" priority="693"/>
  </conditionalFormatting>
  <conditionalFormatting sqref="C8:D28">
    <cfRule type="duplicateValues" dxfId="62" priority="682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813F-CECE-44F4-B32C-90F84240612E}">
  <sheetPr>
    <tabColor rgb="FFFF3399"/>
  </sheetPr>
  <dimension ref="A1:N80"/>
  <sheetViews>
    <sheetView zoomScale="90" zoomScaleNormal="90" workbookViewId="0">
      <selection activeCell="C12" sqref="C12"/>
    </sheetView>
  </sheetViews>
  <sheetFormatPr defaultColWidth="9.109375" defaultRowHeight="13.2" x14ac:dyDescent="0.25"/>
  <cols>
    <col min="1" max="1" width="37" style="92" customWidth="1"/>
    <col min="2" max="2" width="9.109375" style="12"/>
    <col min="3" max="3" width="19.44140625" style="92" bestFit="1" customWidth="1"/>
    <col min="4" max="4" width="26.6640625" style="127" bestFit="1" customWidth="1"/>
    <col min="5" max="5" width="12" style="12" bestFit="1" customWidth="1"/>
    <col min="6" max="6" width="16" style="92" bestFit="1" customWidth="1"/>
    <col min="7" max="7" width="7.109375" style="12" bestFit="1" customWidth="1"/>
    <col min="8" max="8" width="8.6640625" style="12" bestFit="1" customWidth="1"/>
    <col min="9" max="9" width="9.5546875" style="12" bestFit="1" customWidth="1"/>
    <col min="10" max="10" width="14.33203125" style="12" bestFit="1" customWidth="1"/>
    <col min="11" max="11" width="14.88671875" style="12" bestFit="1" customWidth="1"/>
    <col min="12" max="12" width="8.33203125" style="12" bestFit="1" customWidth="1"/>
    <col min="13" max="13" width="14.88671875" style="12" bestFit="1" customWidth="1"/>
    <col min="14" max="14" width="33.109375" style="12" bestFit="1" customWidth="1"/>
    <col min="15" max="16384" width="9.109375" style="92"/>
  </cols>
  <sheetData>
    <row r="1" spans="1:14" ht="14.4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 t="s">
        <v>148</v>
      </c>
      <c r="F1" s="889"/>
      <c r="G1" s="889"/>
      <c r="H1" s="889"/>
      <c r="I1" s="889"/>
      <c r="J1" s="894"/>
      <c r="K1" s="91" t="s">
        <v>31</v>
      </c>
      <c r="L1" s="922">
        <v>45368</v>
      </c>
      <c r="M1" s="923"/>
      <c r="N1" s="91" t="s">
        <v>57</v>
      </c>
    </row>
    <row r="2" spans="1:14" ht="13.8" thickBot="1" x14ac:dyDescent="0.3">
      <c r="A2" s="93">
        <f>COUNTA(_xlfn.UNIQUE(D8:D165))</f>
        <v>1</v>
      </c>
      <c r="B2" s="924" t="s">
        <v>58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6"/>
      <c r="N2" s="94" t="s">
        <v>59</v>
      </c>
    </row>
    <row r="3" spans="1:14" ht="14.4" thickBot="1" x14ac:dyDescent="0.3">
      <c r="A3" s="870" t="s">
        <v>60</v>
      </c>
      <c r="B3" s="901" t="s">
        <v>32</v>
      </c>
      <c r="C3" s="903" t="s">
        <v>33</v>
      </c>
      <c r="D3" s="879" t="s">
        <v>34</v>
      </c>
      <c r="E3" s="901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927" t="s">
        <v>27</v>
      </c>
      <c r="M3" s="870" t="s">
        <v>37</v>
      </c>
      <c r="N3" s="95" t="s">
        <v>63</v>
      </c>
    </row>
    <row r="4" spans="1:14" ht="14.4" thickBot="1" x14ac:dyDescent="0.3">
      <c r="A4" s="871"/>
      <c r="B4" s="930"/>
      <c r="C4" s="931"/>
      <c r="D4" s="880"/>
      <c r="E4" s="932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928"/>
      <c r="M4" s="871"/>
      <c r="N4" s="97">
        <v>0</v>
      </c>
    </row>
    <row r="5" spans="1:14" ht="14.4" thickBot="1" x14ac:dyDescent="0.3">
      <c r="A5" s="872"/>
      <c r="B5" s="902"/>
      <c r="C5" s="904"/>
      <c r="D5" s="881"/>
      <c r="E5" s="884" t="s">
        <v>38</v>
      </c>
      <c r="F5" s="885"/>
      <c r="G5" s="902"/>
      <c r="H5" s="904"/>
      <c r="I5" s="904"/>
      <c r="J5" s="904"/>
      <c r="K5" s="881"/>
      <c r="L5" s="929"/>
      <c r="M5" s="872"/>
      <c r="N5" s="98">
        <f>IF(N4=1,0,IF(N4=2,1,IF(N4=3,2,0)))</f>
        <v>0</v>
      </c>
    </row>
    <row r="6" spans="1:14" ht="14.4" x14ac:dyDescent="0.25">
      <c r="A6" s="270" t="str">
        <f t="shared" ref="A6:A37" si="0"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274">
        <v>60</v>
      </c>
      <c r="H6" s="271"/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f>SUM(M6+$N$5)</f>
        <v>7</v>
      </c>
    </row>
    <row r="7" spans="1:14" ht="14.4" x14ac:dyDescent="0.25">
      <c r="A7" s="99" t="str">
        <f t="shared" si="0"/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286" t="s">
        <v>118</v>
      </c>
      <c r="G7" s="285"/>
      <c r="H7" s="282">
        <v>45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f>SUM(M7+$N$5)</f>
        <v>5</v>
      </c>
    </row>
    <row r="8" spans="1:14" ht="15.6" x14ac:dyDescent="0.25">
      <c r="A8" s="99" t="str">
        <f t="shared" si="0"/>
        <v/>
      </c>
      <c r="B8" s="415"/>
      <c r="C8" s="422"/>
      <c r="D8" s="423"/>
      <c r="E8" s="113"/>
      <c r="F8" s="104"/>
      <c r="G8" s="565"/>
      <c r="H8" s="100"/>
      <c r="I8" s="152"/>
      <c r="J8" s="180"/>
      <c r="K8" s="181"/>
      <c r="L8" s="110"/>
      <c r="M8" s="111">
        <f t="shared" ref="M8:M64" si="1">IF(L8=1,7,IF(L8=2,6,IF(L8=3,5,IF(L8=4,4,IF(L8=5,3,IF(L8=6,2,IF(L8&gt;=6,1,0)))))))</f>
        <v>0</v>
      </c>
      <c r="N8" s="112">
        <f>SUM(M8+$N$5)</f>
        <v>0</v>
      </c>
    </row>
    <row r="9" spans="1:14" ht="15.6" x14ac:dyDescent="0.25">
      <c r="A9" s="99" t="str">
        <f t="shared" si="0"/>
        <v/>
      </c>
      <c r="B9" s="415"/>
      <c r="C9" s="422"/>
      <c r="D9" s="423"/>
      <c r="E9" s="113"/>
      <c r="F9" s="104"/>
      <c r="G9" s="565"/>
      <c r="H9" s="100"/>
      <c r="I9" s="152"/>
      <c r="J9" s="180"/>
      <c r="K9" s="181"/>
      <c r="L9" s="110"/>
      <c r="M9" s="111">
        <f t="shared" si="1"/>
        <v>0</v>
      </c>
      <c r="N9" s="112">
        <f t="shared" ref="N9:N64" si="2">SUM(M9+$N$5)</f>
        <v>0</v>
      </c>
    </row>
    <row r="10" spans="1:14" ht="15.6" x14ac:dyDescent="0.25">
      <c r="A10" s="99" t="str">
        <f t="shared" si="0"/>
        <v/>
      </c>
      <c r="B10" s="415"/>
      <c r="C10" s="425"/>
      <c r="D10" s="426"/>
      <c r="E10" s="113"/>
      <c r="F10" s="104"/>
      <c r="G10" s="565"/>
      <c r="H10" s="100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4" ht="15.6" x14ac:dyDescent="0.25">
      <c r="A11" s="99" t="str">
        <f t="shared" si="0"/>
        <v/>
      </c>
      <c r="B11" s="415"/>
      <c r="C11" s="425"/>
      <c r="D11" s="426"/>
      <c r="E11" s="113"/>
      <c r="F11" s="104"/>
      <c r="G11" s="565"/>
      <c r="H11" s="100"/>
      <c r="I11" s="152"/>
      <c r="J11" s="180"/>
      <c r="K11" s="181"/>
      <c r="L11" s="110"/>
      <c r="M11" s="111">
        <f t="shared" si="1"/>
        <v>0</v>
      </c>
      <c r="N11" s="112">
        <f t="shared" si="2"/>
        <v>0</v>
      </c>
    </row>
    <row r="12" spans="1:14" ht="15.6" x14ac:dyDescent="0.25">
      <c r="A12" s="99" t="str">
        <f t="shared" si="0"/>
        <v/>
      </c>
      <c r="B12" s="415"/>
      <c r="C12" s="425"/>
      <c r="D12" s="426"/>
      <c r="E12" s="113"/>
      <c r="F12" s="104"/>
      <c r="G12" s="565"/>
      <c r="H12" s="100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4" ht="15.6" x14ac:dyDescent="0.25">
      <c r="A13" s="99" t="str">
        <f t="shared" si="0"/>
        <v/>
      </c>
      <c r="B13" s="415"/>
      <c r="C13" s="422"/>
      <c r="D13" s="423"/>
      <c r="E13" s="113"/>
      <c r="F13" s="104"/>
      <c r="G13" s="565"/>
      <c r="H13" s="100"/>
      <c r="I13" s="152"/>
      <c r="J13" s="180"/>
      <c r="K13" s="181"/>
      <c r="L13" s="110"/>
      <c r="M13" s="111">
        <f t="shared" si="1"/>
        <v>0</v>
      </c>
      <c r="N13" s="112">
        <f t="shared" si="2"/>
        <v>0</v>
      </c>
    </row>
    <row r="14" spans="1:14" ht="15.6" x14ac:dyDescent="0.25">
      <c r="A14" s="99" t="str">
        <f t="shared" si="0"/>
        <v/>
      </c>
      <c r="B14" s="415"/>
      <c r="C14" s="422"/>
      <c r="D14" s="423"/>
      <c r="E14" s="113"/>
      <c r="F14" s="104"/>
      <c r="G14" s="565"/>
      <c r="H14" s="100"/>
      <c r="I14" s="152"/>
      <c r="J14" s="180"/>
      <c r="K14" s="181"/>
      <c r="L14" s="110"/>
      <c r="M14" s="111">
        <f t="shared" si="1"/>
        <v>0</v>
      </c>
      <c r="N14" s="112">
        <f t="shared" si="2"/>
        <v>0</v>
      </c>
    </row>
    <row r="15" spans="1:14" ht="15.6" x14ac:dyDescent="0.25">
      <c r="A15" s="99" t="str">
        <f t="shared" si="0"/>
        <v/>
      </c>
      <c r="B15" s="415"/>
      <c r="C15" s="425"/>
      <c r="D15" s="426"/>
      <c r="E15" s="113"/>
      <c r="F15" s="104"/>
      <c r="G15" s="113"/>
      <c r="H15" s="566"/>
      <c r="I15" s="152"/>
      <c r="J15" s="180"/>
      <c r="K15" s="181"/>
      <c r="L15" s="110"/>
      <c r="M15" s="111">
        <f t="shared" si="1"/>
        <v>0</v>
      </c>
      <c r="N15" s="112">
        <f t="shared" si="2"/>
        <v>0</v>
      </c>
    </row>
    <row r="16" spans="1:14" ht="15.6" x14ac:dyDescent="0.25">
      <c r="A16" s="99" t="str">
        <f t="shared" si="0"/>
        <v/>
      </c>
      <c r="B16" s="415"/>
      <c r="C16" s="425"/>
      <c r="D16" s="426"/>
      <c r="E16" s="113"/>
      <c r="F16" s="104"/>
      <c r="G16" s="113"/>
      <c r="H16" s="566"/>
      <c r="I16" s="152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5.6" x14ac:dyDescent="0.25">
      <c r="A17" s="99" t="str">
        <f t="shared" si="0"/>
        <v/>
      </c>
      <c r="B17" s="415"/>
      <c r="C17" s="425"/>
      <c r="D17" s="426"/>
      <c r="E17" s="113"/>
      <c r="F17" s="104"/>
      <c r="G17" s="113"/>
      <c r="H17" s="566"/>
      <c r="I17" s="152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5.6" x14ac:dyDescent="0.25">
      <c r="A18" s="99" t="str">
        <f t="shared" si="0"/>
        <v/>
      </c>
      <c r="B18" s="415"/>
      <c r="C18" s="425"/>
      <c r="D18" s="426"/>
      <c r="E18" s="113"/>
      <c r="F18" s="104"/>
      <c r="G18" s="113"/>
      <c r="H18" s="566"/>
      <c r="I18" s="152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5.6" x14ac:dyDescent="0.25">
      <c r="A19" s="99" t="str">
        <f t="shared" si="0"/>
        <v/>
      </c>
      <c r="B19" s="415"/>
      <c r="C19" s="425"/>
      <c r="D19" s="426"/>
      <c r="E19" s="113"/>
      <c r="F19" s="104"/>
      <c r="G19" s="113"/>
      <c r="H19" s="566"/>
      <c r="I19" s="152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5.6" x14ac:dyDescent="0.25">
      <c r="A20" s="99" t="str">
        <f t="shared" si="0"/>
        <v/>
      </c>
      <c r="B20" s="415"/>
      <c r="C20" s="425"/>
      <c r="D20" s="426"/>
      <c r="E20" s="113"/>
      <c r="F20" s="104"/>
      <c r="G20" s="113"/>
      <c r="H20" s="566"/>
      <c r="I20" s="152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5.6" x14ac:dyDescent="0.25">
      <c r="A21" s="99" t="str">
        <f t="shared" si="0"/>
        <v/>
      </c>
      <c r="B21" s="415"/>
      <c r="C21" s="425"/>
      <c r="D21" s="426"/>
      <c r="E21" s="113"/>
      <c r="F21" s="104"/>
      <c r="G21" s="113"/>
      <c r="H21" s="566"/>
      <c r="I21" s="152"/>
      <c r="J21" s="180"/>
      <c r="K21" s="181"/>
      <c r="L21" s="110"/>
      <c r="M21" s="111">
        <f t="shared" si="1"/>
        <v>0</v>
      </c>
      <c r="N21" s="112">
        <f t="shared" si="2"/>
        <v>0</v>
      </c>
    </row>
    <row r="22" spans="1:14" ht="15.6" x14ac:dyDescent="0.25">
      <c r="A22" s="99" t="str">
        <f t="shared" si="0"/>
        <v/>
      </c>
      <c r="B22" s="415"/>
      <c r="C22" s="425"/>
      <c r="D22" s="426"/>
      <c r="E22" s="113"/>
      <c r="F22" s="104"/>
      <c r="G22" s="113"/>
      <c r="H22" s="566"/>
      <c r="I22" s="152"/>
      <c r="J22" s="180"/>
      <c r="K22" s="181"/>
      <c r="L22" s="110"/>
      <c r="M22" s="111">
        <f t="shared" si="1"/>
        <v>0</v>
      </c>
      <c r="N22" s="112">
        <f t="shared" si="2"/>
        <v>0</v>
      </c>
    </row>
    <row r="23" spans="1:14" ht="15.6" x14ac:dyDescent="0.25">
      <c r="A23" s="99" t="str">
        <f t="shared" si="0"/>
        <v/>
      </c>
      <c r="B23" s="415"/>
      <c r="C23" s="425"/>
      <c r="D23" s="426"/>
      <c r="E23" s="113"/>
      <c r="F23" s="104"/>
      <c r="G23" s="113"/>
      <c r="H23" s="566"/>
      <c r="I23" s="152"/>
      <c r="J23" s="180"/>
      <c r="K23" s="181"/>
      <c r="L23" s="110"/>
      <c r="M23" s="111">
        <f t="shared" si="1"/>
        <v>0</v>
      </c>
      <c r="N23" s="112">
        <f t="shared" si="2"/>
        <v>0</v>
      </c>
    </row>
    <row r="24" spans="1:14" ht="15.6" x14ac:dyDescent="0.25">
      <c r="A24" s="99" t="str">
        <f t="shared" si="0"/>
        <v/>
      </c>
      <c r="B24" s="415"/>
      <c r="C24" s="425"/>
      <c r="D24" s="426"/>
      <c r="E24" s="113"/>
      <c r="F24" s="104"/>
      <c r="G24" s="113"/>
      <c r="H24" s="566"/>
      <c r="I24" s="152"/>
      <c r="J24" s="180"/>
      <c r="K24" s="181"/>
      <c r="L24" s="110"/>
      <c r="M24" s="111">
        <f t="shared" si="1"/>
        <v>0</v>
      </c>
      <c r="N24" s="112">
        <f t="shared" si="2"/>
        <v>0</v>
      </c>
    </row>
    <row r="25" spans="1:14" ht="15.6" x14ac:dyDescent="0.25">
      <c r="A25" s="99" t="str">
        <f t="shared" si="0"/>
        <v/>
      </c>
      <c r="B25" s="415"/>
      <c r="C25" s="425"/>
      <c r="D25" s="426"/>
      <c r="E25" s="113"/>
      <c r="F25" s="104"/>
      <c r="G25" s="113"/>
      <c r="H25" s="566"/>
      <c r="I25" s="152"/>
      <c r="J25" s="180"/>
      <c r="K25" s="181"/>
      <c r="L25" s="110"/>
      <c r="M25" s="111">
        <f t="shared" si="1"/>
        <v>0</v>
      </c>
      <c r="N25" s="112">
        <f t="shared" si="2"/>
        <v>0</v>
      </c>
    </row>
    <row r="26" spans="1:14" ht="15.6" x14ac:dyDescent="0.25">
      <c r="A26" s="99" t="str">
        <f t="shared" si="0"/>
        <v/>
      </c>
      <c r="B26" s="415"/>
      <c r="C26" s="425"/>
      <c r="D26" s="426"/>
      <c r="E26" s="113"/>
      <c r="F26" s="104"/>
      <c r="G26" s="113"/>
      <c r="H26" s="566"/>
      <c r="I26" s="152"/>
      <c r="J26" s="180"/>
      <c r="K26" s="181"/>
      <c r="L26" s="110"/>
      <c r="M26" s="111">
        <f t="shared" si="1"/>
        <v>0</v>
      </c>
      <c r="N26" s="112">
        <f t="shared" si="2"/>
        <v>0</v>
      </c>
    </row>
    <row r="27" spans="1:14" ht="15.6" x14ac:dyDescent="0.25">
      <c r="A27" s="99" t="str">
        <f t="shared" si="0"/>
        <v/>
      </c>
      <c r="B27" s="415"/>
      <c r="C27" s="425"/>
      <c r="D27" s="426"/>
      <c r="E27" s="113"/>
      <c r="F27" s="104"/>
      <c r="G27" s="113"/>
      <c r="H27" s="566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5.6" x14ac:dyDescent="0.25">
      <c r="A28" s="99" t="str">
        <f t="shared" si="0"/>
        <v/>
      </c>
      <c r="B28" s="415"/>
      <c r="C28" s="425"/>
      <c r="D28" s="426"/>
      <c r="E28" s="113"/>
      <c r="F28" s="104"/>
      <c r="G28" s="113"/>
      <c r="H28" s="566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5.6" x14ac:dyDescent="0.25">
      <c r="A29" s="99" t="str">
        <f t="shared" si="0"/>
        <v/>
      </c>
      <c r="B29" s="415"/>
      <c r="C29" s="425"/>
      <c r="D29" s="426"/>
      <c r="E29" s="113"/>
      <c r="F29" s="104"/>
      <c r="G29" s="113"/>
      <c r="H29" s="566"/>
      <c r="I29" s="152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5.6" x14ac:dyDescent="0.25">
      <c r="A30" s="99" t="str">
        <f t="shared" si="0"/>
        <v/>
      </c>
      <c r="B30" s="415"/>
      <c r="C30" s="425"/>
      <c r="D30" s="426"/>
      <c r="E30" s="113"/>
      <c r="F30" s="104"/>
      <c r="G30" s="113"/>
      <c r="H30" s="566"/>
      <c r="I30" s="152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5.6" x14ac:dyDescent="0.25">
      <c r="A31" s="99" t="str">
        <f t="shared" si="0"/>
        <v/>
      </c>
      <c r="B31" s="415"/>
      <c r="C31" s="425"/>
      <c r="D31" s="426"/>
      <c r="E31" s="113"/>
      <c r="F31" s="104"/>
      <c r="G31" s="113"/>
      <c r="H31" s="566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5.6" x14ac:dyDescent="0.25">
      <c r="A32" s="99" t="str">
        <f t="shared" si="0"/>
        <v/>
      </c>
      <c r="B32" s="415"/>
      <c r="C32" s="425"/>
      <c r="D32" s="426"/>
      <c r="E32" s="113"/>
      <c r="F32" s="104"/>
      <c r="G32" s="113"/>
      <c r="H32" s="566"/>
      <c r="I32" s="152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5.6" x14ac:dyDescent="0.25">
      <c r="A33" s="99" t="str">
        <f t="shared" si="0"/>
        <v/>
      </c>
      <c r="B33" s="415"/>
      <c r="C33" s="425"/>
      <c r="D33" s="426"/>
      <c r="E33" s="113"/>
      <c r="F33" s="104"/>
      <c r="G33" s="113"/>
      <c r="H33" s="566"/>
      <c r="I33" s="152"/>
      <c r="J33" s="180"/>
      <c r="K33" s="181"/>
      <c r="L33" s="110"/>
      <c r="M33" s="111">
        <f t="shared" si="1"/>
        <v>0</v>
      </c>
      <c r="N33" s="112">
        <f t="shared" si="2"/>
        <v>0</v>
      </c>
    </row>
    <row r="34" spans="1:14" ht="14.4" x14ac:dyDescent="0.25">
      <c r="A34" s="99" t="str">
        <f t="shared" si="0"/>
        <v/>
      </c>
      <c r="B34" s="415"/>
      <c r="C34" s="422"/>
      <c r="D34" s="423"/>
      <c r="E34" s="113"/>
      <c r="F34" s="104"/>
      <c r="G34" s="113"/>
      <c r="H34" s="100"/>
      <c r="I34" s="152"/>
      <c r="J34" s="180"/>
      <c r="K34" s="181"/>
      <c r="L34" s="110"/>
      <c r="M34" s="111">
        <f t="shared" si="1"/>
        <v>0</v>
      </c>
      <c r="N34" s="112">
        <f t="shared" si="2"/>
        <v>0</v>
      </c>
    </row>
    <row r="35" spans="1:14" ht="15.6" x14ac:dyDescent="0.25">
      <c r="A35" s="99" t="str">
        <f t="shared" si="0"/>
        <v/>
      </c>
      <c r="B35" s="415"/>
      <c r="C35" s="425"/>
      <c r="D35" s="426"/>
      <c r="E35" s="113"/>
      <c r="F35" s="104"/>
      <c r="G35" s="113"/>
      <c r="H35" s="100"/>
      <c r="I35" s="567"/>
      <c r="J35" s="180"/>
      <c r="K35" s="181"/>
      <c r="L35" s="110"/>
      <c r="M35" s="111">
        <f t="shared" si="1"/>
        <v>0</v>
      </c>
      <c r="N35" s="112">
        <f t="shared" si="2"/>
        <v>0</v>
      </c>
    </row>
    <row r="36" spans="1:14" ht="15.6" x14ac:dyDescent="0.25">
      <c r="A36" s="99" t="str">
        <f t="shared" si="0"/>
        <v/>
      </c>
      <c r="B36" s="415"/>
      <c r="C36" s="425"/>
      <c r="D36" s="426"/>
      <c r="E36" s="113"/>
      <c r="F36" s="104"/>
      <c r="G36" s="113"/>
      <c r="H36" s="100"/>
      <c r="I36" s="567"/>
      <c r="J36" s="180"/>
      <c r="K36" s="181"/>
      <c r="L36" s="110"/>
      <c r="M36" s="111">
        <f t="shared" si="1"/>
        <v>0</v>
      </c>
      <c r="N36" s="112">
        <f t="shared" si="2"/>
        <v>0</v>
      </c>
    </row>
    <row r="37" spans="1:14" ht="15.6" x14ac:dyDescent="0.25">
      <c r="A37" s="99" t="str">
        <f t="shared" si="0"/>
        <v/>
      </c>
      <c r="B37" s="415"/>
      <c r="C37" s="425"/>
      <c r="D37" s="426"/>
      <c r="E37" s="113"/>
      <c r="F37" s="104"/>
      <c r="G37" s="113"/>
      <c r="H37" s="100"/>
      <c r="I37" s="567"/>
      <c r="J37" s="180"/>
      <c r="K37" s="181"/>
      <c r="L37" s="110"/>
      <c r="M37" s="111">
        <f t="shared" si="1"/>
        <v>0</v>
      </c>
      <c r="N37" s="112">
        <f t="shared" si="2"/>
        <v>0</v>
      </c>
    </row>
    <row r="38" spans="1:14" ht="15.6" x14ac:dyDescent="0.25">
      <c r="A38" s="99" t="str">
        <f t="shared" ref="A38:A69" si="3">CONCATENATE(B38,C38,D38)</f>
        <v/>
      </c>
      <c r="B38" s="415"/>
      <c r="C38" s="425"/>
      <c r="D38" s="426"/>
      <c r="E38" s="113"/>
      <c r="F38" s="104"/>
      <c r="G38" s="354"/>
      <c r="H38" s="100"/>
      <c r="I38" s="567"/>
      <c r="J38" s="180"/>
      <c r="K38" s="181"/>
      <c r="L38" s="110"/>
      <c r="M38" s="111">
        <f t="shared" si="1"/>
        <v>0</v>
      </c>
      <c r="N38" s="112">
        <f t="shared" si="2"/>
        <v>0</v>
      </c>
    </row>
    <row r="39" spans="1:14" ht="15.6" x14ac:dyDescent="0.25">
      <c r="A39" s="99" t="str">
        <f t="shared" si="3"/>
        <v/>
      </c>
      <c r="B39" s="415"/>
      <c r="C39" s="425"/>
      <c r="D39" s="426"/>
      <c r="E39" s="113"/>
      <c r="F39" s="104"/>
      <c r="G39" s="113"/>
      <c r="H39" s="100"/>
      <c r="I39" s="567"/>
      <c r="J39" s="180"/>
      <c r="K39" s="181"/>
      <c r="L39" s="110"/>
      <c r="M39" s="111">
        <f t="shared" si="1"/>
        <v>0</v>
      </c>
      <c r="N39" s="112">
        <f t="shared" si="2"/>
        <v>0</v>
      </c>
    </row>
    <row r="40" spans="1:14" ht="15.6" x14ac:dyDescent="0.25">
      <c r="A40" s="99" t="str">
        <f t="shared" si="3"/>
        <v/>
      </c>
      <c r="B40" s="415"/>
      <c r="C40" s="425"/>
      <c r="D40" s="426"/>
      <c r="E40" s="113"/>
      <c r="F40" s="104"/>
      <c r="G40" s="113"/>
      <c r="H40" s="100"/>
      <c r="I40" s="567"/>
      <c r="J40" s="180"/>
      <c r="K40" s="181"/>
      <c r="L40" s="110"/>
      <c r="M40" s="111">
        <f t="shared" si="1"/>
        <v>0</v>
      </c>
      <c r="N40" s="112">
        <f t="shared" si="2"/>
        <v>0</v>
      </c>
    </row>
    <row r="41" spans="1:14" ht="15.6" x14ac:dyDescent="0.25">
      <c r="A41" s="99" t="str">
        <f t="shared" si="3"/>
        <v/>
      </c>
      <c r="B41" s="415"/>
      <c r="C41" s="425"/>
      <c r="D41" s="426"/>
      <c r="E41" s="113"/>
      <c r="F41" s="104"/>
      <c r="G41" s="113"/>
      <c r="H41" s="100"/>
      <c r="I41" s="567"/>
      <c r="J41" s="180"/>
      <c r="K41" s="181"/>
      <c r="L41" s="110"/>
      <c r="M41" s="111">
        <f t="shared" si="1"/>
        <v>0</v>
      </c>
      <c r="N41" s="112">
        <f t="shared" si="2"/>
        <v>0</v>
      </c>
    </row>
    <row r="42" spans="1:14" ht="15.6" x14ac:dyDescent="0.25">
      <c r="A42" s="99" t="str">
        <f t="shared" si="3"/>
        <v/>
      </c>
      <c r="B42" s="415"/>
      <c r="C42" s="425"/>
      <c r="D42" s="426"/>
      <c r="E42" s="113"/>
      <c r="F42" s="104"/>
      <c r="G42" s="113"/>
      <c r="H42" s="100"/>
      <c r="I42" s="567"/>
      <c r="J42" s="180"/>
      <c r="K42" s="181"/>
      <c r="L42" s="110"/>
      <c r="M42" s="111">
        <f t="shared" si="1"/>
        <v>0</v>
      </c>
      <c r="N42" s="112">
        <f t="shared" si="2"/>
        <v>0</v>
      </c>
    </row>
    <row r="43" spans="1:14" ht="15.6" x14ac:dyDescent="0.25">
      <c r="A43" s="99" t="str">
        <f t="shared" si="3"/>
        <v/>
      </c>
      <c r="B43" s="415"/>
      <c r="C43" s="425"/>
      <c r="D43" s="426"/>
      <c r="E43" s="113"/>
      <c r="F43" s="104"/>
      <c r="G43" s="113"/>
      <c r="H43" s="100"/>
      <c r="I43" s="567"/>
      <c r="J43" s="180"/>
      <c r="K43" s="181"/>
      <c r="L43" s="110"/>
      <c r="M43" s="111">
        <f t="shared" si="1"/>
        <v>0</v>
      </c>
      <c r="N43" s="112">
        <f t="shared" si="2"/>
        <v>0</v>
      </c>
    </row>
    <row r="44" spans="1:14" ht="15.6" x14ac:dyDescent="0.25">
      <c r="A44" s="99" t="str">
        <f t="shared" si="3"/>
        <v/>
      </c>
      <c r="B44" s="415"/>
      <c r="C44" s="425"/>
      <c r="D44" s="426"/>
      <c r="E44" s="113"/>
      <c r="F44" s="104"/>
      <c r="G44" s="113"/>
      <c r="H44" s="100"/>
      <c r="I44" s="567"/>
      <c r="J44" s="180"/>
      <c r="K44" s="181"/>
      <c r="L44" s="110"/>
      <c r="M44" s="111">
        <f t="shared" si="1"/>
        <v>0</v>
      </c>
      <c r="N44" s="112">
        <f t="shared" si="2"/>
        <v>0</v>
      </c>
    </row>
    <row r="45" spans="1:14" ht="15.6" x14ac:dyDescent="0.25">
      <c r="A45" s="99" t="str">
        <f t="shared" si="3"/>
        <v/>
      </c>
      <c r="B45" s="415"/>
      <c r="C45" s="425"/>
      <c r="D45" s="426"/>
      <c r="E45" s="113"/>
      <c r="F45" s="104"/>
      <c r="G45" s="113"/>
      <c r="H45" s="100"/>
      <c r="I45" s="567"/>
      <c r="J45" s="180"/>
      <c r="K45" s="181"/>
      <c r="L45" s="110"/>
      <c r="M45" s="111">
        <f t="shared" si="1"/>
        <v>0</v>
      </c>
      <c r="N45" s="112">
        <f t="shared" si="2"/>
        <v>0</v>
      </c>
    </row>
    <row r="46" spans="1:14" ht="15.6" x14ac:dyDescent="0.25">
      <c r="A46" s="99" t="str">
        <f t="shared" si="3"/>
        <v/>
      </c>
      <c r="B46" s="415"/>
      <c r="C46" s="425"/>
      <c r="D46" s="426"/>
      <c r="E46" s="113"/>
      <c r="F46" s="104"/>
      <c r="G46" s="113"/>
      <c r="H46" s="100"/>
      <c r="I46" s="567"/>
      <c r="J46" s="180"/>
      <c r="K46" s="181"/>
      <c r="L46" s="110"/>
      <c r="M46" s="111">
        <f t="shared" si="1"/>
        <v>0</v>
      </c>
      <c r="N46" s="112">
        <f t="shared" si="2"/>
        <v>0</v>
      </c>
    </row>
    <row r="47" spans="1:14" ht="15.6" x14ac:dyDescent="0.25">
      <c r="A47" s="99" t="str">
        <f t="shared" si="3"/>
        <v/>
      </c>
      <c r="B47" s="415"/>
      <c r="C47" s="425"/>
      <c r="D47" s="426"/>
      <c r="E47" s="113"/>
      <c r="F47" s="104"/>
      <c r="G47" s="113"/>
      <c r="H47" s="100"/>
      <c r="I47" s="567"/>
      <c r="J47" s="180"/>
      <c r="K47" s="181"/>
      <c r="L47" s="110"/>
      <c r="M47" s="111">
        <f t="shared" si="1"/>
        <v>0</v>
      </c>
      <c r="N47" s="112">
        <f t="shared" si="2"/>
        <v>0</v>
      </c>
    </row>
    <row r="48" spans="1:14" ht="15.6" x14ac:dyDescent="0.25">
      <c r="A48" s="99" t="str">
        <f t="shared" si="3"/>
        <v/>
      </c>
      <c r="B48" s="415"/>
      <c r="C48" s="425"/>
      <c r="D48" s="426"/>
      <c r="E48" s="113"/>
      <c r="F48" s="104"/>
      <c r="G48" s="113"/>
      <c r="H48" s="100"/>
      <c r="I48" s="567"/>
      <c r="J48" s="180"/>
      <c r="K48" s="181"/>
      <c r="L48" s="110"/>
      <c r="M48" s="111">
        <f t="shared" si="1"/>
        <v>0</v>
      </c>
      <c r="N48" s="112">
        <f t="shared" si="2"/>
        <v>0</v>
      </c>
    </row>
    <row r="49" spans="1:14" ht="15.6" x14ac:dyDescent="0.25">
      <c r="A49" s="99" t="str">
        <f t="shared" si="3"/>
        <v/>
      </c>
      <c r="B49" s="415"/>
      <c r="C49" s="425"/>
      <c r="D49" s="426"/>
      <c r="E49" s="113"/>
      <c r="F49" s="104"/>
      <c r="G49" s="113"/>
      <c r="H49" s="100"/>
      <c r="I49" s="567"/>
      <c r="J49" s="180"/>
      <c r="K49" s="181"/>
      <c r="L49" s="110"/>
      <c r="M49" s="111">
        <f t="shared" si="1"/>
        <v>0</v>
      </c>
      <c r="N49" s="112">
        <f t="shared" si="2"/>
        <v>0</v>
      </c>
    </row>
    <row r="50" spans="1:14" ht="15.6" x14ac:dyDescent="0.25">
      <c r="A50" s="99" t="str">
        <f t="shared" si="3"/>
        <v/>
      </c>
      <c r="B50" s="415"/>
      <c r="C50" s="425"/>
      <c r="D50" s="426"/>
      <c r="E50" s="113"/>
      <c r="F50" s="104"/>
      <c r="G50" s="113"/>
      <c r="H50" s="100"/>
      <c r="I50" s="567"/>
      <c r="J50" s="180"/>
      <c r="K50" s="181"/>
      <c r="L50" s="110"/>
      <c r="M50" s="111">
        <f t="shared" si="1"/>
        <v>0</v>
      </c>
      <c r="N50" s="112">
        <f t="shared" si="2"/>
        <v>0</v>
      </c>
    </row>
    <row r="51" spans="1:14" ht="15.6" x14ac:dyDescent="0.25">
      <c r="A51" s="99" t="str">
        <f t="shared" si="3"/>
        <v/>
      </c>
      <c r="B51" s="415"/>
      <c r="C51" s="425"/>
      <c r="D51" s="426"/>
      <c r="E51" s="113"/>
      <c r="F51" s="104"/>
      <c r="G51" s="113"/>
      <c r="H51" s="100"/>
      <c r="I51" s="567"/>
      <c r="J51" s="180"/>
      <c r="K51" s="181"/>
      <c r="L51" s="110"/>
      <c r="M51" s="111">
        <f t="shared" si="1"/>
        <v>0</v>
      </c>
      <c r="N51" s="112">
        <f t="shared" si="2"/>
        <v>0</v>
      </c>
    </row>
    <row r="52" spans="1:14" ht="15.6" x14ac:dyDescent="0.25">
      <c r="A52" s="99" t="str">
        <f t="shared" si="3"/>
        <v/>
      </c>
      <c r="B52" s="415"/>
      <c r="C52" s="425"/>
      <c r="D52" s="426"/>
      <c r="E52" s="113"/>
      <c r="F52" s="104"/>
      <c r="G52" s="113"/>
      <c r="H52" s="100"/>
      <c r="I52" s="567"/>
      <c r="J52" s="180"/>
      <c r="K52" s="181"/>
      <c r="L52" s="110"/>
      <c r="M52" s="111">
        <f t="shared" si="1"/>
        <v>0</v>
      </c>
      <c r="N52" s="112">
        <f t="shared" si="2"/>
        <v>0</v>
      </c>
    </row>
    <row r="53" spans="1:14" ht="15.6" x14ac:dyDescent="0.25">
      <c r="A53" s="99" t="str">
        <f t="shared" si="3"/>
        <v/>
      </c>
      <c r="B53" s="415"/>
      <c r="C53" s="425"/>
      <c r="D53" s="426"/>
      <c r="E53" s="113"/>
      <c r="F53" s="104"/>
      <c r="G53" s="113"/>
      <c r="H53" s="100"/>
      <c r="I53" s="411"/>
      <c r="J53" s="180"/>
      <c r="K53" s="181"/>
      <c r="L53" s="110"/>
      <c r="M53" s="111">
        <f t="shared" si="1"/>
        <v>0</v>
      </c>
      <c r="N53" s="112">
        <f t="shared" si="2"/>
        <v>0</v>
      </c>
    </row>
    <row r="54" spans="1:14" ht="15.6" x14ac:dyDescent="0.25">
      <c r="A54" s="99" t="str">
        <f t="shared" si="3"/>
        <v/>
      </c>
      <c r="B54" s="415"/>
      <c r="C54" s="425"/>
      <c r="D54" s="426"/>
      <c r="E54" s="113"/>
      <c r="F54" s="104"/>
      <c r="G54" s="113"/>
      <c r="H54" s="100"/>
      <c r="I54" s="411"/>
      <c r="J54" s="180"/>
      <c r="K54" s="181"/>
      <c r="L54" s="110"/>
      <c r="M54" s="111">
        <f t="shared" si="1"/>
        <v>0</v>
      </c>
      <c r="N54" s="112">
        <f t="shared" si="2"/>
        <v>0</v>
      </c>
    </row>
    <row r="55" spans="1:14" ht="15.6" x14ac:dyDescent="0.25">
      <c r="A55" s="99" t="str">
        <f t="shared" si="3"/>
        <v/>
      </c>
      <c r="B55" s="415"/>
      <c r="C55" s="425"/>
      <c r="D55" s="426"/>
      <c r="E55" s="113"/>
      <c r="F55" s="104"/>
      <c r="G55" s="113"/>
      <c r="H55" s="100"/>
      <c r="I55" s="411"/>
      <c r="J55" s="180"/>
      <c r="K55" s="181"/>
      <c r="L55" s="110"/>
      <c r="M55" s="111">
        <f t="shared" si="1"/>
        <v>0</v>
      </c>
      <c r="N55" s="112">
        <f t="shared" si="2"/>
        <v>0</v>
      </c>
    </row>
    <row r="56" spans="1:14" ht="15.6" x14ac:dyDescent="0.25">
      <c r="A56" s="99" t="str">
        <f t="shared" si="3"/>
        <v/>
      </c>
      <c r="B56" s="415"/>
      <c r="C56" s="427"/>
      <c r="D56" s="426"/>
      <c r="E56" s="113"/>
      <c r="F56" s="104"/>
      <c r="G56" s="113"/>
      <c r="H56" s="100"/>
      <c r="I56" s="411"/>
      <c r="J56" s="180"/>
      <c r="K56" s="181"/>
      <c r="L56" s="110"/>
      <c r="M56" s="111">
        <f t="shared" si="1"/>
        <v>0</v>
      </c>
      <c r="N56" s="112">
        <f t="shared" si="2"/>
        <v>0</v>
      </c>
    </row>
    <row r="57" spans="1:14" ht="14.4" x14ac:dyDescent="0.25">
      <c r="A57" s="99" t="str">
        <f t="shared" si="3"/>
        <v/>
      </c>
      <c r="B57" s="424"/>
      <c r="C57" s="425"/>
      <c r="D57" s="428"/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>
        <f t="shared" si="2"/>
        <v>0</v>
      </c>
    </row>
    <row r="58" spans="1:14" ht="15.6" x14ac:dyDescent="0.25">
      <c r="A58" s="99" t="str">
        <f t="shared" si="3"/>
        <v/>
      </c>
      <c r="B58" s="424"/>
      <c r="C58" s="429"/>
      <c r="D58" s="430"/>
      <c r="E58" s="113"/>
      <c r="F58" s="104"/>
      <c r="G58" s="113"/>
      <c r="H58" s="100"/>
      <c r="I58" s="152"/>
      <c r="J58" s="412"/>
      <c r="K58" s="181"/>
      <c r="L58" s="110"/>
      <c r="M58" s="111">
        <f t="shared" si="1"/>
        <v>0</v>
      </c>
      <c r="N58" s="112">
        <f t="shared" si="2"/>
        <v>0</v>
      </c>
    </row>
    <row r="59" spans="1:14" ht="15.6" x14ac:dyDescent="0.25">
      <c r="A59" s="99" t="str">
        <f t="shared" si="3"/>
        <v/>
      </c>
      <c r="B59" s="424"/>
      <c r="C59" s="425"/>
      <c r="D59" s="426"/>
      <c r="E59" s="113"/>
      <c r="F59" s="104"/>
      <c r="G59" s="113"/>
      <c r="H59" s="100"/>
      <c r="I59" s="152"/>
      <c r="J59" s="412"/>
      <c r="K59" s="181"/>
      <c r="L59" s="110"/>
      <c r="M59" s="111">
        <f t="shared" si="1"/>
        <v>0</v>
      </c>
      <c r="N59" s="112">
        <f t="shared" si="2"/>
        <v>0</v>
      </c>
    </row>
    <row r="60" spans="1:14" ht="15.6" x14ac:dyDescent="0.25">
      <c r="A60" s="99" t="str">
        <f t="shared" si="3"/>
        <v/>
      </c>
      <c r="B60" s="424"/>
      <c r="C60" s="425"/>
      <c r="D60" s="426"/>
      <c r="E60" s="113"/>
      <c r="F60" s="104"/>
      <c r="G60" s="113"/>
      <c r="H60" s="100"/>
      <c r="I60" s="152"/>
      <c r="J60" s="412"/>
      <c r="K60" s="181"/>
      <c r="L60" s="110"/>
      <c r="M60" s="111">
        <f t="shared" si="1"/>
        <v>0</v>
      </c>
      <c r="N60" s="112">
        <f t="shared" si="2"/>
        <v>0</v>
      </c>
    </row>
    <row r="61" spans="1:14" ht="15.6" x14ac:dyDescent="0.25">
      <c r="A61" s="99" t="str">
        <f t="shared" si="3"/>
        <v/>
      </c>
      <c r="B61" s="424"/>
      <c r="C61" s="425"/>
      <c r="D61" s="426"/>
      <c r="E61" s="113"/>
      <c r="F61" s="104"/>
      <c r="G61" s="113"/>
      <c r="H61" s="100"/>
      <c r="I61" s="152"/>
      <c r="J61" s="412"/>
      <c r="K61" s="181"/>
      <c r="L61" s="110"/>
      <c r="M61" s="111">
        <f t="shared" si="1"/>
        <v>0</v>
      </c>
      <c r="N61" s="112">
        <f t="shared" si="2"/>
        <v>0</v>
      </c>
    </row>
    <row r="62" spans="1:14" ht="15.6" x14ac:dyDescent="0.25">
      <c r="A62" s="99" t="str">
        <f t="shared" si="3"/>
        <v/>
      </c>
      <c r="B62" s="424"/>
      <c r="C62" s="425"/>
      <c r="D62" s="426"/>
      <c r="E62" s="113"/>
      <c r="F62" s="104"/>
      <c r="G62" s="113"/>
      <c r="H62" s="100"/>
      <c r="I62" s="152"/>
      <c r="J62" s="412"/>
      <c r="K62" s="181"/>
      <c r="L62" s="110"/>
      <c r="M62" s="111">
        <f t="shared" si="1"/>
        <v>0</v>
      </c>
      <c r="N62" s="112">
        <f t="shared" si="2"/>
        <v>0</v>
      </c>
    </row>
    <row r="63" spans="1:14" ht="15.6" x14ac:dyDescent="0.25">
      <c r="A63" s="99" t="str">
        <f t="shared" si="3"/>
        <v/>
      </c>
      <c r="B63" s="424"/>
      <c r="C63" s="425"/>
      <c r="D63" s="426"/>
      <c r="E63" s="113"/>
      <c r="F63" s="104"/>
      <c r="G63" s="113"/>
      <c r="H63" s="100"/>
      <c r="I63" s="152"/>
      <c r="J63" s="412"/>
      <c r="K63" s="181"/>
      <c r="L63" s="110"/>
      <c r="M63" s="111">
        <f t="shared" si="1"/>
        <v>0</v>
      </c>
      <c r="N63" s="112">
        <f t="shared" si="2"/>
        <v>0</v>
      </c>
    </row>
    <row r="64" spans="1:14" ht="14.4" x14ac:dyDescent="0.25">
      <c r="A64" s="99" t="str">
        <f t="shared" si="3"/>
        <v/>
      </c>
      <c r="B64" s="100"/>
      <c r="C64" s="101"/>
      <c r="D64" s="102"/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>
        <f t="shared" si="2"/>
        <v>0</v>
      </c>
    </row>
    <row r="65" spans="1:14" ht="14.4" x14ac:dyDescent="0.25">
      <c r="A65" s="99" t="str">
        <f t="shared" si="3"/>
        <v/>
      </c>
      <c r="B65" s="129"/>
      <c r="C65" s="101"/>
      <c r="D65" s="102"/>
      <c r="E65" s="113"/>
      <c r="F65" s="104"/>
      <c r="G65" s="113"/>
      <c r="H65" s="100"/>
      <c r="I65" s="152"/>
      <c r="J65" s="180"/>
      <c r="K65" s="181"/>
      <c r="L65" s="110"/>
      <c r="M65" s="111">
        <f t="shared" ref="M65:M80" si="4">IF(L65=1,7,IF(L65=2,6,IF(L65=3,5,IF(L65=4,4,IF(L65=5,3,IF(L65=6,2,IF(L65&gt;=6,1,0)))))))</f>
        <v>0</v>
      </c>
      <c r="N65" s="112">
        <f t="shared" ref="N65:N80" si="5">SUM(M65+$N$5)</f>
        <v>0</v>
      </c>
    </row>
    <row r="66" spans="1:14" ht="14.4" x14ac:dyDescent="0.25">
      <c r="A66" s="99" t="str">
        <f t="shared" si="3"/>
        <v/>
      </c>
      <c r="B66" s="129"/>
      <c r="C66" s="101"/>
      <c r="D66" s="102"/>
      <c r="E66" s="113"/>
      <c r="F66" s="104"/>
      <c r="G66" s="113"/>
      <c r="H66" s="100"/>
      <c r="I66" s="152"/>
      <c r="J66" s="180"/>
      <c r="K66" s="181"/>
      <c r="L66" s="110"/>
      <c r="M66" s="111">
        <f t="shared" si="4"/>
        <v>0</v>
      </c>
      <c r="N66" s="112">
        <f t="shared" si="5"/>
        <v>0</v>
      </c>
    </row>
    <row r="67" spans="1:14" ht="14.4" x14ac:dyDescent="0.25">
      <c r="A67" s="99" t="str">
        <f t="shared" si="3"/>
        <v/>
      </c>
      <c r="B67" s="129"/>
      <c r="C67" s="101"/>
      <c r="D67" s="102"/>
      <c r="E67" s="113"/>
      <c r="F67" s="104"/>
      <c r="G67" s="113"/>
      <c r="H67" s="100"/>
      <c r="I67" s="152"/>
      <c r="J67" s="180"/>
      <c r="K67" s="181"/>
      <c r="L67" s="110"/>
      <c r="M67" s="111">
        <f t="shared" si="4"/>
        <v>0</v>
      </c>
      <c r="N67" s="112">
        <f t="shared" si="5"/>
        <v>0</v>
      </c>
    </row>
    <row r="68" spans="1:14" ht="14.4" x14ac:dyDescent="0.25">
      <c r="A68" s="99" t="str">
        <f t="shared" si="3"/>
        <v/>
      </c>
      <c r="B68" s="129"/>
      <c r="C68" s="101"/>
      <c r="D68" s="102"/>
      <c r="E68" s="113"/>
      <c r="F68" s="104"/>
      <c r="G68" s="113"/>
      <c r="H68" s="100"/>
      <c r="I68" s="152"/>
      <c r="J68" s="180"/>
      <c r="K68" s="181"/>
      <c r="L68" s="110"/>
      <c r="M68" s="111">
        <f t="shared" si="4"/>
        <v>0</v>
      </c>
      <c r="N68" s="112">
        <f t="shared" si="5"/>
        <v>0</v>
      </c>
    </row>
    <row r="69" spans="1:14" ht="14.4" x14ac:dyDescent="0.25">
      <c r="A69" s="99" t="str">
        <f t="shared" si="3"/>
        <v/>
      </c>
      <c r="B69" s="129"/>
      <c r="C69" s="101"/>
      <c r="D69" s="102"/>
      <c r="E69" s="113"/>
      <c r="F69" s="104"/>
      <c r="G69" s="113"/>
      <c r="H69" s="100"/>
      <c r="I69" s="152"/>
      <c r="J69" s="180"/>
      <c r="K69" s="181"/>
      <c r="L69" s="110"/>
      <c r="M69" s="111">
        <f t="shared" si="4"/>
        <v>0</v>
      </c>
      <c r="N69" s="112">
        <f t="shared" si="5"/>
        <v>0</v>
      </c>
    </row>
    <row r="70" spans="1:14" ht="14.4" x14ac:dyDescent="0.25">
      <c r="A70" s="99" t="str">
        <f t="shared" ref="A70:A80" si="6">CONCATENATE(B70,C70,D70)</f>
        <v/>
      </c>
      <c r="B70" s="129"/>
      <c r="C70" s="101"/>
      <c r="D70" s="102"/>
      <c r="E70" s="113"/>
      <c r="F70" s="104"/>
      <c r="G70" s="113"/>
      <c r="H70" s="100"/>
      <c r="I70" s="152"/>
      <c r="J70" s="180"/>
      <c r="K70" s="181"/>
      <c r="L70" s="110"/>
      <c r="M70" s="111">
        <f t="shared" si="4"/>
        <v>0</v>
      </c>
      <c r="N70" s="112">
        <f t="shared" si="5"/>
        <v>0</v>
      </c>
    </row>
    <row r="71" spans="1:14" ht="14.4" x14ac:dyDescent="0.25">
      <c r="A71" s="99" t="str">
        <f t="shared" si="6"/>
        <v/>
      </c>
      <c r="B71" s="129"/>
      <c r="C71" s="101"/>
      <c r="D71" s="102"/>
      <c r="E71" s="113"/>
      <c r="F71" s="104"/>
      <c r="G71" s="113"/>
      <c r="H71" s="100"/>
      <c r="I71" s="152"/>
      <c r="J71" s="180"/>
      <c r="K71" s="181"/>
      <c r="L71" s="110"/>
      <c r="M71" s="111">
        <f t="shared" si="4"/>
        <v>0</v>
      </c>
      <c r="N71" s="112">
        <f t="shared" si="5"/>
        <v>0</v>
      </c>
    </row>
    <row r="72" spans="1:14" ht="14.4" x14ac:dyDescent="0.25">
      <c r="A72" s="99" t="str">
        <f t="shared" si="6"/>
        <v/>
      </c>
      <c r="B72" s="129"/>
      <c r="C72" s="101"/>
      <c r="D72" s="102"/>
      <c r="E72" s="113"/>
      <c r="F72" s="104"/>
      <c r="G72" s="113"/>
      <c r="H72" s="100"/>
      <c r="I72" s="152"/>
      <c r="J72" s="180"/>
      <c r="K72" s="181"/>
      <c r="L72" s="110"/>
      <c r="M72" s="111">
        <f t="shared" si="4"/>
        <v>0</v>
      </c>
      <c r="N72" s="112">
        <f t="shared" si="5"/>
        <v>0</v>
      </c>
    </row>
    <row r="73" spans="1:14" ht="14.4" x14ac:dyDescent="0.25">
      <c r="A73" s="99" t="str">
        <f t="shared" si="6"/>
        <v/>
      </c>
      <c r="B73" s="100"/>
      <c r="C73" s="101"/>
      <c r="D73" s="102"/>
      <c r="E73" s="113"/>
      <c r="F73" s="104"/>
      <c r="G73" s="113"/>
      <c r="H73" s="100"/>
      <c r="I73" s="152"/>
      <c r="J73" s="180"/>
      <c r="K73" s="181"/>
      <c r="L73" s="110"/>
      <c r="M73" s="111">
        <f t="shared" si="4"/>
        <v>0</v>
      </c>
      <c r="N73" s="112">
        <f t="shared" si="5"/>
        <v>0</v>
      </c>
    </row>
    <row r="74" spans="1:14" ht="14.4" x14ac:dyDescent="0.25">
      <c r="A74" s="99" t="str">
        <f t="shared" si="6"/>
        <v/>
      </c>
      <c r="B74" s="100"/>
      <c r="C74" s="101"/>
      <c r="D74" s="102"/>
      <c r="E74" s="113"/>
      <c r="F74" s="104"/>
      <c r="G74" s="113"/>
      <c r="H74" s="100"/>
      <c r="I74" s="152"/>
      <c r="J74" s="180"/>
      <c r="K74" s="181"/>
      <c r="L74" s="110"/>
      <c r="M74" s="111">
        <f t="shared" si="4"/>
        <v>0</v>
      </c>
      <c r="N74" s="112">
        <f t="shared" si="5"/>
        <v>0</v>
      </c>
    </row>
    <row r="75" spans="1:14" ht="14.4" x14ac:dyDescent="0.25">
      <c r="A75" s="99" t="str">
        <f t="shared" si="6"/>
        <v/>
      </c>
      <c r="B75" s="100"/>
      <c r="C75" s="101"/>
      <c r="D75" s="102"/>
      <c r="E75" s="113"/>
      <c r="F75" s="104"/>
      <c r="G75" s="113"/>
      <c r="H75" s="100"/>
      <c r="I75" s="152"/>
      <c r="J75" s="180"/>
      <c r="K75" s="181"/>
      <c r="L75" s="110"/>
      <c r="M75" s="111">
        <f t="shared" si="4"/>
        <v>0</v>
      </c>
      <c r="N75" s="112">
        <f t="shared" si="5"/>
        <v>0</v>
      </c>
    </row>
    <row r="76" spans="1:14" ht="14.4" x14ac:dyDescent="0.25">
      <c r="A76" s="99" t="str">
        <f t="shared" si="6"/>
        <v/>
      </c>
      <c r="B76" s="100"/>
      <c r="C76" s="101"/>
      <c r="D76" s="102"/>
      <c r="E76" s="113"/>
      <c r="F76" s="104"/>
      <c r="G76" s="113"/>
      <c r="H76" s="100"/>
      <c r="I76" s="152"/>
      <c r="J76" s="180"/>
      <c r="K76" s="181"/>
      <c r="L76" s="110"/>
      <c r="M76" s="111">
        <f t="shared" si="4"/>
        <v>0</v>
      </c>
      <c r="N76" s="112">
        <f t="shared" si="5"/>
        <v>0</v>
      </c>
    </row>
    <row r="77" spans="1:14" ht="14.4" x14ac:dyDescent="0.25">
      <c r="A77" s="99" t="str">
        <f t="shared" si="6"/>
        <v/>
      </c>
      <c r="B77" s="100"/>
      <c r="C77" s="101"/>
      <c r="D77" s="102"/>
      <c r="E77" s="113"/>
      <c r="F77" s="104"/>
      <c r="G77" s="113"/>
      <c r="H77" s="100"/>
      <c r="I77" s="152"/>
      <c r="J77" s="180"/>
      <c r="K77" s="181"/>
      <c r="L77" s="110"/>
      <c r="M77" s="111">
        <f t="shared" si="4"/>
        <v>0</v>
      </c>
      <c r="N77" s="112">
        <f t="shared" si="5"/>
        <v>0</v>
      </c>
    </row>
    <row r="78" spans="1:14" ht="14.4" x14ac:dyDescent="0.25">
      <c r="A78" s="99" t="str">
        <f t="shared" si="6"/>
        <v/>
      </c>
      <c r="B78" s="100"/>
      <c r="C78" s="101"/>
      <c r="D78" s="102"/>
      <c r="E78" s="113"/>
      <c r="F78" s="104"/>
      <c r="G78" s="113"/>
      <c r="H78" s="100"/>
      <c r="I78" s="152"/>
      <c r="J78" s="180"/>
      <c r="K78" s="181"/>
      <c r="L78" s="110"/>
      <c r="M78" s="111">
        <f t="shared" si="4"/>
        <v>0</v>
      </c>
      <c r="N78" s="112">
        <f t="shared" si="5"/>
        <v>0</v>
      </c>
    </row>
    <row r="79" spans="1:14" ht="14.4" x14ac:dyDescent="0.25">
      <c r="A79" s="99" t="str">
        <f t="shared" si="6"/>
        <v/>
      </c>
      <c r="B79" s="100"/>
      <c r="C79" s="101"/>
      <c r="D79" s="102"/>
      <c r="E79" s="113"/>
      <c r="F79" s="104"/>
      <c r="G79" s="113"/>
      <c r="H79" s="100"/>
      <c r="I79" s="152"/>
      <c r="J79" s="180"/>
      <c r="K79" s="181"/>
      <c r="L79" s="110"/>
      <c r="M79" s="111">
        <f t="shared" si="4"/>
        <v>0</v>
      </c>
      <c r="N79" s="112">
        <f t="shared" si="5"/>
        <v>0</v>
      </c>
    </row>
    <row r="80" spans="1:14" ht="14.4" x14ac:dyDescent="0.25">
      <c r="A80" s="99" t="str">
        <f t="shared" si="6"/>
        <v/>
      </c>
      <c r="B80" s="100"/>
      <c r="C80" s="101"/>
      <c r="D80" s="102"/>
      <c r="E80" s="113"/>
      <c r="F80" s="104"/>
      <c r="G80" s="113"/>
      <c r="H80" s="100"/>
      <c r="I80" s="152"/>
      <c r="J80" s="180"/>
      <c r="K80" s="181"/>
      <c r="L80" s="110"/>
      <c r="M80" s="111">
        <f t="shared" si="4"/>
        <v>0</v>
      </c>
      <c r="N80" s="112">
        <f t="shared" si="5"/>
        <v>0</v>
      </c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phoneticPr fontId="18" type="noConversion"/>
  <conditionalFormatting sqref="C9:D33">
    <cfRule type="duplicateValues" dxfId="61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FAFA-AACE-438E-BF97-DF2393CBE49F}">
  <sheetPr codeName="Sheet23">
    <tabColor rgb="FFFF3399"/>
  </sheetPr>
  <dimension ref="A1:N87"/>
  <sheetViews>
    <sheetView zoomScale="64" zoomScaleNormal="64" workbookViewId="0">
      <selection activeCell="B2" sqref="B2:M2"/>
    </sheetView>
  </sheetViews>
  <sheetFormatPr defaultColWidth="9.109375" defaultRowHeight="13.2" x14ac:dyDescent="0.25"/>
  <cols>
    <col min="1" max="1" width="37" style="92" customWidth="1"/>
    <col min="2" max="2" width="9.109375" style="12" bestFit="1"/>
    <col min="3" max="3" width="18.6640625" style="92" bestFit="1" customWidth="1"/>
    <col min="4" max="4" width="34" style="127" customWidth="1"/>
    <col min="5" max="5" width="23.33203125" style="12" customWidth="1"/>
    <col min="6" max="6" width="29.5546875" style="92" customWidth="1"/>
    <col min="7" max="7" width="7.109375" style="12" bestFit="1" customWidth="1"/>
    <col min="8" max="8" width="8.44140625" style="12" customWidth="1"/>
    <col min="9" max="9" width="9.5546875" style="12" bestFit="1" customWidth="1"/>
    <col min="10" max="10" width="14.33203125" style="12" bestFit="1" customWidth="1"/>
    <col min="11" max="11" width="14.88671875" style="12" bestFit="1" customWidth="1"/>
    <col min="12" max="12" width="8.33203125" style="12" bestFit="1" customWidth="1"/>
    <col min="13" max="13" width="14.88671875" style="12" bestFit="1" customWidth="1"/>
    <col min="14" max="14" width="33.109375" style="12" bestFit="1" customWidth="1"/>
    <col min="15" max="16384" width="9.109375" style="92"/>
  </cols>
  <sheetData>
    <row r="1" spans="1:14" ht="22.5" customHeight="1" thickBot="1" x14ac:dyDescent="0.3">
      <c r="A1" s="88">
        <f>SUM(A2-1)</f>
        <v>1</v>
      </c>
      <c r="B1" s="886" t="s">
        <v>56</v>
      </c>
      <c r="C1" s="887"/>
      <c r="D1" s="89" t="s">
        <v>30</v>
      </c>
      <c r="E1" s="888" t="s">
        <v>409</v>
      </c>
      <c r="F1" s="889"/>
      <c r="G1" s="889"/>
      <c r="H1" s="889"/>
      <c r="I1" s="889"/>
      <c r="J1" s="889"/>
      <c r="K1" s="91" t="s">
        <v>31</v>
      </c>
      <c r="L1" s="890" t="s">
        <v>410</v>
      </c>
      <c r="M1" s="891"/>
      <c r="N1" s="91" t="s">
        <v>57</v>
      </c>
    </row>
    <row r="2" spans="1:14" ht="22.5" customHeight="1" thickBot="1" x14ac:dyDescent="0.3">
      <c r="A2" s="93">
        <f>COUNTA(_xlfn.UNIQUE(D6:D187))</f>
        <v>2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896"/>
      <c r="M4" s="899"/>
      <c r="N4" s="97">
        <v>0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02"/>
      <c r="H5" s="904"/>
      <c r="I5" s="904"/>
      <c r="J5" s="904"/>
      <c r="K5" s="881"/>
      <c r="L5" s="897"/>
      <c r="M5" s="900"/>
      <c r="N5" s="98">
        <f>IF(N4=1,0,IF(N4=2,1,IF(N4=3,2,0)))</f>
        <v>0</v>
      </c>
    </row>
    <row r="6" spans="1:14" ht="14.4" x14ac:dyDescent="0.25">
      <c r="A6" s="99" t="str">
        <f t="shared" ref="A6:A37" si="0">CONCATENATE(B6,C6,D6)</f>
        <v/>
      </c>
      <c r="B6" s="100"/>
      <c r="C6" s="101"/>
      <c r="D6" s="294"/>
      <c r="E6" s="113"/>
      <c r="F6" s="104"/>
      <c r="G6" s="100"/>
      <c r="H6" s="100"/>
      <c r="I6" s="152"/>
      <c r="J6" s="180"/>
      <c r="K6" s="181"/>
      <c r="L6" s="110"/>
      <c r="M6" s="111">
        <f t="shared" ref="M6:M69" si="1">IF(L6=1,7,IF(L6=2,6,IF(L6=3,5,IF(L6=4,4,IF(L6=5,3,IF(L6=6,2,IF(L6&gt;=6,1,0)))))))</f>
        <v>0</v>
      </c>
      <c r="N6" s="112">
        <f t="shared" ref="N6:N37" si="2">SUM(M6+$N$5)</f>
        <v>0</v>
      </c>
    </row>
    <row r="7" spans="1:14" ht="15.6" x14ac:dyDescent="0.3">
      <c r="A7" s="99" t="str">
        <f t="shared" si="0"/>
        <v/>
      </c>
      <c r="B7" s="100"/>
      <c r="C7" s="101"/>
      <c r="D7" s="294"/>
      <c r="E7" s="113"/>
      <c r="F7" s="104"/>
      <c r="G7" s="295"/>
      <c r="H7" s="100"/>
      <c r="I7" s="152"/>
      <c r="J7" s="180"/>
      <c r="K7" s="181"/>
      <c r="L7" s="110"/>
      <c r="M7" s="111">
        <f t="shared" si="1"/>
        <v>0</v>
      </c>
      <c r="N7" s="112">
        <f t="shared" si="2"/>
        <v>0</v>
      </c>
    </row>
    <row r="8" spans="1:14" ht="15.6" x14ac:dyDescent="0.3">
      <c r="A8" s="99" t="str">
        <f t="shared" si="0"/>
        <v/>
      </c>
      <c r="B8" s="100"/>
      <c r="C8" s="101"/>
      <c r="D8" s="294"/>
      <c r="E8" s="113"/>
      <c r="F8" s="104"/>
      <c r="G8" s="295"/>
      <c r="H8" s="100"/>
      <c r="I8" s="152"/>
      <c r="J8" s="180"/>
      <c r="K8" s="181"/>
      <c r="L8" s="110"/>
      <c r="M8" s="111">
        <f t="shared" si="1"/>
        <v>0</v>
      </c>
      <c r="N8" s="112">
        <f t="shared" si="2"/>
        <v>0</v>
      </c>
    </row>
    <row r="9" spans="1:14" ht="15.6" x14ac:dyDescent="0.3">
      <c r="A9" s="99" t="str">
        <f t="shared" si="0"/>
        <v/>
      </c>
      <c r="B9" s="100"/>
      <c r="C9" s="101"/>
      <c r="D9" s="294"/>
      <c r="E9" s="113"/>
      <c r="F9" s="104"/>
      <c r="G9" s="295"/>
      <c r="H9" s="100"/>
      <c r="I9" s="152"/>
      <c r="J9" s="180"/>
      <c r="K9" s="181"/>
      <c r="L9" s="110"/>
      <c r="M9" s="111">
        <f t="shared" si="1"/>
        <v>0</v>
      </c>
      <c r="N9" s="112">
        <f t="shared" si="2"/>
        <v>0</v>
      </c>
    </row>
    <row r="10" spans="1:14" ht="14.4" x14ac:dyDescent="0.25">
      <c r="A10" s="99" t="str">
        <f t="shared" si="0"/>
        <v/>
      </c>
      <c r="B10" s="100"/>
      <c r="C10" s="101"/>
      <c r="D10" s="294"/>
      <c r="E10" s="113"/>
      <c r="F10" s="104"/>
      <c r="G10" s="296"/>
      <c r="H10" s="100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4" ht="15.6" x14ac:dyDescent="0.3">
      <c r="A11" s="99" t="str">
        <f t="shared" si="0"/>
        <v/>
      </c>
      <c r="B11" s="100"/>
      <c r="C11" s="297"/>
      <c r="D11" s="298"/>
      <c r="E11" s="113"/>
      <c r="F11" s="104"/>
      <c r="G11" s="100"/>
      <c r="H11" s="299"/>
      <c r="I11" s="152"/>
      <c r="J11" s="180"/>
      <c r="K11" s="181"/>
      <c r="L11" s="110"/>
      <c r="M11" s="111">
        <f t="shared" si="1"/>
        <v>0</v>
      </c>
      <c r="N11" s="112">
        <f t="shared" si="2"/>
        <v>0</v>
      </c>
    </row>
    <row r="12" spans="1:14" ht="15.6" x14ac:dyDescent="0.3">
      <c r="A12" s="99" t="str">
        <f t="shared" si="0"/>
        <v/>
      </c>
      <c r="B12" s="100"/>
      <c r="C12" s="297"/>
      <c r="D12" s="298"/>
      <c r="E12" s="113"/>
      <c r="F12" s="104"/>
      <c r="G12" s="100"/>
      <c r="H12" s="299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4" ht="15.6" x14ac:dyDescent="0.3">
      <c r="A13" s="99" t="str">
        <f t="shared" si="0"/>
        <v/>
      </c>
      <c r="B13" s="100"/>
      <c r="C13" s="297"/>
      <c r="D13" s="298"/>
      <c r="E13" s="113"/>
      <c r="F13" s="104"/>
      <c r="G13" s="100"/>
      <c r="H13" s="299"/>
      <c r="I13" s="152"/>
      <c r="J13" s="180"/>
      <c r="K13" s="181"/>
      <c r="L13" s="110"/>
      <c r="M13" s="111">
        <f t="shared" si="1"/>
        <v>0</v>
      </c>
      <c r="N13" s="112">
        <f t="shared" si="2"/>
        <v>0</v>
      </c>
    </row>
    <row r="14" spans="1:14" ht="15.6" x14ac:dyDescent="0.3">
      <c r="A14" s="99" t="str">
        <f t="shared" si="0"/>
        <v/>
      </c>
      <c r="B14" s="100"/>
      <c r="C14" s="297"/>
      <c r="D14" s="298"/>
      <c r="E14" s="113"/>
      <c r="F14" s="104"/>
      <c r="G14" s="100"/>
      <c r="H14" s="299"/>
      <c r="I14" s="152"/>
      <c r="J14" s="180"/>
      <c r="K14" s="181"/>
      <c r="L14" s="110"/>
      <c r="M14" s="111">
        <f t="shared" si="1"/>
        <v>0</v>
      </c>
      <c r="N14" s="112">
        <f t="shared" si="2"/>
        <v>0</v>
      </c>
    </row>
    <row r="15" spans="1:14" ht="15.6" x14ac:dyDescent="0.3">
      <c r="A15" s="99" t="str">
        <f t="shared" si="0"/>
        <v/>
      </c>
      <c r="B15" s="100"/>
      <c r="C15" s="297"/>
      <c r="D15" s="298"/>
      <c r="E15" s="113"/>
      <c r="F15" s="104"/>
      <c r="G15" s="100"/>
      <c r="H15" s="299"/>
      <c r="I15" s="152"/>
      <c r="J15" s="180"/>
      <c r="K15" s="181"/>
      <c r="L15" s="110"/>
      <c r="M15" s="111">
        <f t="shared" si="1"/>
        <v>0</v>
      </c>
      <c r="N15" s="112">
        <f t="shared" si="2"/>
        <v>0</v>
      </c>
    </row>
    <row r="16" spans="1:14" ht="15.6" x14ac:dyDescent="0.3">
      <c r="A16" s="99" t="str">
        <f t="shared" si="0"/>
        <v/>
      </c>
      <c r="B16" s="100"/>
      <c r="C16" s="297"/>
      <c r="D16" s="298"/>
      <c r="E16" s="113"/>
      <c r="F16" s="104"/>
      <c r="G16" s="100"/>
      <c r="H16" s="299"/>
      <c r="I16" s="152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5.6" x14ac:dyDescent="0.3">
      <c r="A17" s="99" t="str">
        <f t="shared" si="0"/>
        <v/>
      </c>
      <c r="B17" s="100"/>
      <c r="C17" s="101"/>
      <c r="D17" s="298"/>
      <c r="E17" s="113"/>
      <c r="F17" s="104"/>
      <c r="G17" s="100"/>
      <c r="H17" s="299"/>
      <c r="I17" s="152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5.6" x14ac:dyDescent="0.3">
      <c r="A18" s="99" t="str">
        <f t="shared" si="0"/>
        <v/>
      </c>
      <c r="B18" s="100"/>
      <c r="C18" s="297"/>
      <c r="D18" s="298"/>
      <c r="E18" s="113"/>
      <c r="F18" s="104"/>
      <c r="G18" s="100"/>
      <c r="H18" s="299"/>
      <c r="I18" s="152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5.6" x14ac:dyDescent="0.3">
      <c r="A19" s="99" t="str">
        <f t="shared" si="0"/>
        <v/>
      </c>
      <c r="B19" s="100"/>
      <c r="C19" s="297"/>
      <c r="D19" s="298"/>
      <c r="E19" s="113"/>
      <c r="F19" s="104"/>
      <c r="G19" s="100"/>
      <c r="H19" s="299"/>
      <c r="I19" s="152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5.6" x14ac:dyDescent="0.3">
      <c r="A20" s="99" t="str">
        <f t="shared" si="0"/>
        <v/>
      </c>
      <c r="B20" s="100"/>
      <c r="C20" s="297"/>
      <c r="D20" s="298"/>
      <c r="E20" s="113"/>
      <c r="F20" s="104"/>
      <c r="G20" s="100"/>
      <c r="H20" s="299"/>
      <c r="I20" s="152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5.6" x14ac:dyDescent="0.3">
      <c r="A21" s="99" t="str">
        <f t="shared" si="0"/>
        <v/>
      </c>
      <c r="B21" s="100"/>
      <c r="C21" s="297"/>
      <c r="D21" s="298"/>
      <c r="E21" s="113"/>
      <c r="F21" s="104"/>
      <c r="G21" s="100"/>
      <c r="H21" s="299"/>
      <c r="I21" s="152"/>
      <c r="J21" s="180"/>
      <c r="K21" s="181"/>
      <c r="L21" s="110"/>
      <c r="M21" s="111">
        <f t="shared" si="1"/>
        <v>0</v>
      </c>
      <c r="N21" s="112">
        <f t="shared" si="2"/>
        <v>0</v>
      </c>
    </row>
    <row r="22" spans="1:14" ht="15.6" x14ac:dyDescent="0.3">
      <c r="A22" s="99" t="str">
        <f t="shared" si="0"/>
        <v/>
      </c>
      <c r="B22" s="100"/>
      <c r="C22" s="297"/>
      <c r="D22" s="298"/>
      <c r="E22" s="113"/>
      <c r="F22" s="104"/>
      <c r="G22" s="100"/>
      <c r="H22" s="299"/>
      <c r="I22" s="152"/>
      <c r="J22" s="180"/>
      <c r="K22" s="181"/>
      <c r="L22" s="110"/>
      <c r="M22" s="111">
        <f t="shared" si="1"/>
        <v>0</v>
      </c>
      <c r="N22" s="112">
        <f t="shared" si="2"/>
        <v>0</v>
      </c>
    </row>
    <row r="23" spans="1:14" ht="15.6" x14ac:dyDescent="0.3">
      <c r="A23" s="99" t="str">
        <f t="shared" si="0"/>
        <v/>
      </c>
      <c r="B23" s="100"/>
      <c r="C23" s="297"/>
      <c r="D23" s="298"/>
      <c r="E23" s="113"/>
      <c r="F23" s="104"/>
      <c r="G23" s="100"/>
      <c r="H23" s="299"/>
      <c r="I23" s="152"/>
      <c r="J23" s="180"/>
      <c r="K23" s="181"/>
      <c r="L23" s="110"/>
      <c r="M23" s="111">
        <f t="shared" si="1"/>
        <v>0</v>
      </c>
      <c r="N23" s="112">
        <f t="shared" si="2"/>
        <v>0</v>
      </c>
    </row>
    <row r="24" spans="1:14" ht="15.6" x14ac:dyDescent="0.3">
      <c r="A24" s="99" t="str">
        <f t="shared" si="0"/>
        <v/>
      </c>
      <c r="B24" s="100"/>
      <c r="C24" s="297"/>
      <c r="D24" s="298"/>
      <c r="E24" s="113"/>
      <c r="F24" s="104"/>
      <c r="G24" s="100"/>
      <c r="H24" s="299"/>
      <c r="I24" s="152"/>
      <c r="J24" s="180"/>
      <c r="K24" s="181"/>
      <c r="L24" s="110"/>
      <c r="M24" s="111">
        <f t="shared" si="1"/>
        <v>0</v>
      </c>
      <c r="N24" s="112">
        <f t="shared" si="2"/>
        <v>0</v>
      </c>
    </row>
    <row r="25" spans="1:14" ht="15.6" x14ac:dyDescent="0.3">
      <c r="A25" s="99" t="str">
        <f t="shared" si="0"/>
        <v/>
      </c>
      <c r="B25" s="100"/>
      <c r="C25" s="297"/>
      <c r="D25" s="298"/>
      <c r="E25" s="113"/>
      <c r="F25" s="104"/>
      <c r="G25" s="100"/>
      <c r="H25" s="299"/>
      <c r="I25" s="152"/>
      <c r="J25" s="180"/>
      <c r="K25" s="181"/>
      <c r="L25" s="110"/>
      <c r="M25" s="111">
        <f t="shared" si="1"/>
        <v>0</v>
      </c>
      <c r="N25" s="112">
        <f t="shared" si="2"/>
        <v>0</v>
      </c>
    </row>
    <row r="26" spans="1:14" ht="15.6" x14ac:dyDescent="0.3">
      <c r="A26" s="99" t="str">
        <f t="shared" si="0"/>
        <v/>
      </c>
      <c r="B26" s="100"/>
      <c r="C26" s="297"/>
      <c r="D26" s="298"/>
      <c r="E26" s="113"/>
      <c r="F26" s="104"/>
      <c r="G26" s="100"/>
      <c r="H26" s="299"/>
      <c r="I26" s="152"/>
      <c r="J26" s="180"/>
      <c r="K26" s="181"/>
      <c r="L26" s="110"/>
      <c r="M26" s="111">
        <f t="shared" si="1"/>
        <v>0</v>
      </c>
      <c r="N26" s="112">
        <f t="shared" si="2"/>
        <v>0</v>
      </c>
    </row>
    <row r="27" spans="1:14" ht="15.6" x14ac:dyDescent="0.3">
      <c r="A27" s="99" t="str">
        <f t="shared" si="0"/>
        <v/>
      </c>
      <c r="B27" s="100"/>
      <c r="C27" s="297"/>
      <c r="D27" s="298"/>
      <c r="E27" s="113"/>
      <c r="F27" s="104"/>
      <c r="G27" s="100"/>
      <c r="H27" s="299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5.6" x14ac:dyDescent="0.3">
      <c r="A28" s="99" t="str">
        <f t="shared" si="0"/>
        <v/>
      </c>
      <c r="B28" s="100"/>
      <c r="C28" s="297"/>
      <c r="D28" s="298"/>
      <c r="E28" s="113"/>
      <c r="F28" s="104"/>
      <c r="G28" s="100"/>
      <c r="H28" s="299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5.6" x14ac:dyDescent="0.3">
      <c r="A29" s="99" t="str">
        <f t="shared" si="0"/>
        <v/>
      </c>
      <c r="B29" s="100"/>
      <c r="C29" s="297"/>
      <c r="D29" s="298"/>
      <c r="E29" s="113"/>
      <c r="F29" s="104"/>
      <c r="G29" s="100"/>
      <c r="H29" s="299"/>
      <c r="I29" s="152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5.6" x14ac:dyDescent="0.3">
      <c r="A30" s="99" t="str">
        <f t="shared" si="0"/>
        <v/>
      </c>
      <c r="B30" s="100"/>
      <c r="C30" s="297"/>
      <c r="D30" s="298"/>
      <c r="E30" s="113"/>
      <c r="F30" s="104"/>
      <c r="G30" s="100"/>
      <c r="H30" s="299"/>
      <c r="I30" s="152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5.6" x14ac:dyDescent="0.3">
      <c r="A31" s="99" t="str">
        <f t="shared" si="0"/>
        <v/>
      </c>
      <c r="B31" s="100"/>
      <c r="C31" s="297"/>
      <c r="D31" s="298"/>
      <c r="E31" s="113"/>
      <c r="F31" s="104"/>
      <c r="G31" s="100"/>
      <c r="H31" s="299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5.6" x14ac:dyDescent="0.3">
      <c r="A32" s="99" t="str">
        <f t="shared" si="0"/>
        <v/>
      </c>
      <c r="B32" s="100"/>
      <c r="C32" s="297"/>
      <c r="D32" s="298"/>
      <c r="E32" s="113"/>
      <c r="F32" s="104"/>
      <c r="G32" s="100"/>
      <c r="H32" s="299"/>
      <c r="I32" s="152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5.6" x14ac:dyDescent="0.3">
      <c r="A33" s="99" t="str">
        <f t="shared" si="0"/>
        <v/>
      </c>
      <c r="B33" s="100"/>
      <c r="C33" s="297"/>
      <c r="D33" s="298"/>
      <c r="E33" s="113"/>
      <c r="F33" s="104"/>
      <c r="G33" s="100"/>
      <c r="H33" s="299"/>
      <c r="I33" s="152"/>
      <c r="J33" s="180"/>
      <c r="K33" s="181"/>
      <c r="L33" s="110"/>
      <c r="M33" s="111">
        <f t="shared" si="1"/>
        <v>0</v>
      </c>
      <c r="N33" s="112">
        <f t="shared" si="2"/>
        <v>0</v>
      </c>
    </row>
    <row r="34" spans="1:14" ht="15.6" x14ac:dyDescent="0.3">
      <c r="A34" s="99" t="str">
        <f t="shared" si="0"/>
        <v/>
      </c>
      <c r="B34" s="100"/>
      <c r="C34" s="297"/>
      <c r="D34" s="298"/>
      <c r="E34" s="113"/>
      <c r="F34" s="104"/>
      <c r="G34" s="100"/>
      <c r="H34" s="299"/>
      <c r="I34" s="152"/>
      <c r="J34" s="180"/>
      <c r="K34" s="181"/>
      <c r="L34" s="110"/>
      <c r="M34" s="111">
        <f t="shared" si="1"/>
        <v>0</v>
      </c>
      <c r="N34" s="112">
        <f t="shared" si="2"/>
        <v>0</v>
      </c>
    </row>
    <row r="35" spans="1:14" ht="15.6" x14ac:dyDescent="0.3">
      <c r="A35" s="99" t="str">
        <f t="shared" si="0"/>
        <v/>
      </c>
      <c r="B35" s="100"/>
      <c r="C35" s="297"/>
      <c r="D35" s="298"/>
      <c r="E35" s="113"/>
      <c r="F35" s="104"/>
      <c r="G35" s="100"/>
      <c r="H35" s="299"/>
      <c r="I35" s="152"/>
      <c r="J35" s="180"/>
      <c r="K35" s="181"/>
      <c r="L35" s="110"/>
      <c r="M35" s="111">
        <f t="shared" si="1"/>
        <v>0</v>
      </c>
      <c r="N35" s="112">
        <f t="shared" si="2"/>
        <v>0</v>
      </c>
    </row>
    <row r="36" spans="1:14" ht="15.6" x14ac:dyDescent="0.3">
      <c r="A36" s="99" t="str">
        <f t="shared" si="0"/>
        <v/>
      </c>
      <c r="B36" s="100"/>
      <c r="C36" s="297"/>
      <c r="D36" s="298"/>
      <c r="E36" s="113"/>
      <c r="F36" s="104"/>
      <c r="G36" s="100"/>
      <c r="H36" s="299"/>
      <c r="I36" s="152"/>
      <c r="J36" s="180"/>
      <c r="K36" s="181"/>
      <c r="L36" s="110"/>
      <c r="M36" s="111">
        <f t="shared" si="1"/>
        <v>0</v>
      </c>
      <c r="N36" s="112">
        <f t="shared" si="2"/>
        <v>0</v>
      </c>
    </row>
    <row r="37" spans="1:14" ht="15.6" x14ac:dyDescent="0.3">
      <c r="A37" s="99" t="str">
        <f t="shared" si="0"/>
        <v/>
      </c>
      <c r="B37" s="100"/>
      <c r="C37" s="297"/>
      <c r="D37" s="298"/>
      <c r="E37" s="113"/>
      <c r="F37" s="104"/>
      <c r="G37" s="100"/>
      <c r="H37" s="100"/>
      <c r="I37" s="300"/>
      <c r="J37" s="180"/>
      <c r="K37" s="181"/>
      <c r="L37" s="110"/>
      <c r="M37" s="111">
        <f t="shared" si="1"/>
        <v>0</v>
      </c>
      <c r="N37" s="112">
        <f t="shared" si="2"/>
        <v>0</v>
      </c>
    </row>
    <row r="38" spans="1:14" ht="15.6" x14ac:dyDescent="0.3">
      <c r="A38" s="99" t="str">
        <f t="shared" ref="A38:A69" si="3">CONCATENATE(B38,C38,D38)</f>
        <v/>
      </c>
      <c r="B38" s="100"/>
      <c r="C38" s="297"/>
      <c r="D38" s="298"/>
      <c r="E38" s="113"/>
      <c r="F38" s="104"/>
      <c r="G38" s="100"/>
      <c r="H38" s="100"/>
      <c r="I38" s="300"/>
      <c r="J38" s="180"/>
      <c r="K38" s="181"/>
      <c r="L38" s="110"/>
      <c r="M38" s="111">
        <f t="shared" si="1"/>
        <v>0</v>
      </c>
      <c r="N38" s="112">
        <f t="shared" ref="N38:N57" si="4">SUM(M38+$N$5)</f>
        <v>0</v>
      </c>
    </row>
    <row r="39" spans="1:14" ht="15.6" x14ac:dyDescent="0.3">
      <c r="A39" s="99" t="str">
        <f t="shared" si="3"/>
        <v/>
      </c>
      <c r="B39" s="100"/>
      <c r="C39" s="297"/>
      <c r="D39" s="298"/>
      <c r="E39" s="113"/>
      <c r="F39" s="104"/>
      <c r="G39" s="100"/>
      <c r="H39" s="100"/>
      <c r="I39" s="300"/>
      <c r="J39" s="180"/>
      <c r="K39" s="181"/>
      <c r="L39" s="110"/>
      <c r="M39" s="111">
        <f t="shared" si="1"/>
        <v>0</v>
      </c>
      <c r="N39" s="112">
        <f t="shared" si="4"/>
        <v>0</v>
      </c>
    </row>
    <row r="40" spans="1:14" ht="15.6" x14ac:dyDescent="0.3">
      <c r="A40" s="99" t="str">
        <f t="shared" si="3"/>
        <v/>
      </c>
      <c r="B40" s="100"/>
      <c r="C40" s="297"/>
      <c r="D40" s="298"/>
      <c r="E40" s="113"/>
      <c r="F40" s="104"/>
      <c r="G40" s="100"/>
      <c r="H40" s="100"/>
      <c r="I40" s="300"/>
      <c r="J40" s="180"/>
      <c r="K40" s="181"/>
      <c r="L40" s="110"/>
      <c r="M40" s="111">
        <f t="shared" si="1"/>
        <v>0</v>
      </c>
      <c r="N40" s="112">
        <f t="shared" si="4"/>
        <v>0</v>
      </c>
    </row>
    <row r="41" spans="1:14" ht="15.6" x14ac:dyDescent="0.3">
      <c r="A41" s="99" t="str">
        <f t="shared" si="3"/>
        <v/>
      </c>
      <c r="B41" s="100"/>
      <c r="C41" s="297"/>
      <c r="D41" s="298"/>
      <c r="E41" s="113"/>
      <c r="F41" s="104"/>
      <c r="G41" s="100"/>
      <c r="H41" s="100"/>
      <c r="I41" s="300"/>
      <c r="J41" s="180"/>
      <c r="K41" s="181"/>
      <c r="L41" s="110"/>
      <c r="M41" s="111">
        <f t="shared" si="1"/>
        <v>0</v>
      </c>
      <c r="N41" s="112">
        <f t="shared" si="4"/>
        <v>0</v>
      </c>
    </row>
    <row r="42" spans="1:14" ht="15.6" x14ac:dyDescent="0.3">
      <c r="A42" s="99" t="str">
        <f t="shared" si="3"/>
        <v/>
      </c>
      <c r="B42" s="100"/>
      <c r="C42" s="297"/>
      <c r="D42" s="298"/>
      <c r="E42" s="113"/>
      <c r="F42" s="104"/>
      <c r="G42" s="100"/>
      <c r="H42" s="100"/>
      <c r="I42" s="300"/>
      <c r="J42" s="180"/>
      <c r="K42" s="181"/>
      <c r="L42" s="110"/>
      <c r="M42" s="111">
        <f t="shared" si="1"/>
        <v>0</v>
      </c>
      <c r="N42" s="112">
        <f t="shared" si="4"/>
        <v>0</v>
      </c>
    </row>
    <row r="43" spans="1:14" ht="15.6" x14ac:dyDescent="0.3">
      <c r="A43" s="99" t="str">
        <f t="shared" si="3"/>
        <v/>
      </c>
      <c r="B43" s="100"/>
      <c r="C43" s="297"/>
      <c r="D43" s="298"/>
      <c r="E43" s="113"/>
      <c r="F43" s="104"/>
      <c r="G43" s="100"/>
      <c r="H43" s="100"/>
      <c r="I43" s="300"/>
      <c r="J43" s="180"/>
      <c r="K43" s="181"/>
      <c r="L43" s="110"/>
      <c r="M43" s="111">
        <f t="shared" si="1"/>
        <v>0</v>
      </c>
      <c r="N43" s="112">
        <f t="shared" si="4"/>
        <v>0</v>
      </c>
    </row>
    <row r="44" spans="1:14" ht="15.6" x14ac:dyDescent="0.3">
      <c r="A44" s="99" t="str">
        <f t="shared" si="3"/>
        <v/>
      </c>
      <c r="B44" s="100"/>
      <c r="C44" s="297"/>
      <c r="D44" s="298"/>
      <c r="E44" s="113"/>
      <c r="F44" s="104"/>
      <c r="G44" s="100"/>
      <c r="H44" s="100"/>
      <c r="I44" s="300"/>
      <c r="J44" s="180"/>
      <c r="K44" s="181"/>
      <c r="L44" s="110"/>
      <c r="M44" s="111">
        <f t="shared" si="1"/>
        <v>0</v>
      </c>
      <c r="N44" s="112">
        <f t="shared" si="4"/>
        <v>0</v>
      </c>
    </row>
    <row r="45" spans="1:14" ht="15.6" x14ac:dyDescent="0.3">
      <c r="A45" s="99" t="str">
        <f t="shared" si="3"/>
        <v/>
      </c>
      <c r="B45" s="100"/>
      <c r="C45" s="297"/>
      <c r="D45" s="298"/>
      <c r="E45" s="113"/>
      <c r="F45" s="104"/>
      <c r="G45" s="100"/>
      <c r="H45" s="100"/>
      <c r="I45" s="198"/>
      <c r="J45" s="180"/>
      <c r="K45" s="181"/>
      <c r="L45" s="110"/>
      <c r="M45" s="111">
        <f t="shared" si="1"/>
        <v>0</v>
      </c>
      <c r="N45" s="112">
        <f t="shared" si="4"/>
        <v>0</v>
      </c>
    </row>
    <row r="46" spans="1:14" ht="15.6" x14ac:dyDescent="0.3">
      <c r="A46" s="99" t="str">
        <f t="shared" si="3"/>
        <v/>
      </c>
      <c r="B46" s="100"/>
      <c r="C46" s="297"/>
      <c r="D46" s="298"/>
      <c r="E46" s="113"/>
      <c r="F46" s="104"/>
      <c r="G46" s="100"/>
      <c r="H46" s="100"/>
      <c r="I46" s="152"/>
      <c r="J46" s="180"/>
      <c r="K46" s="181"/>
      <c r="L46" s="110"/>
      <c r="M46" s="111">
        <f t="shared" si="1"/>
        <v>0</v>
      </c>
      <c r="N46" s="112">
        <f t="shared" si="4"/>
        <v>0</v>
      </c>
    </row>
    <row r="47" spans="1:14" ht="15.6" x14ac:dyDescent="0.3">
      <c r="A47" s="99" t="str">
        <f t="shared" si="3"/>
        <v/>
      </c>
      <c r="B47" s="100"/>
      <c r="C47" s="297"/>
      <c r="D47" s="298"/>
      <c r="E47" s="113"/>
      <c r="F47" s="104"/>
      <c r="G47" s="100"/>
      <c r="H47" s="100"/>
      <c r="I47" s="301"/>
      <c r="J47" s="180"/>
      <c r="K47" s="181"/>
      <c r="L47" s="110"/>
      <c r="M47" s="111">
        <f t="shared" si="1"/>
        <v>0</v>
      </c>
      <c r="N47" s="112">
        <f t="shared" si="4"/>
        <v>0</v>
      </c>
    </row>
    <row r="48" spans="1:14" ht="15.6" x14ac:dyDescent="0.3">
      <c r="A48" s="99" t="str">
        <f t="shared" si="3"/>
        <v/>
      </c>
      <c r="B48" s="100"/>
      <c r="C48" s="297"/>
      <c r="D48" s="298"/>
      <c r="E48" s="113"/>
      <c r="F48" s="104"/>
      <c r="G48" s="100"/>
      <c r="H48" s="100"/>
      <c r="I48" s="301"/>
      <c r="J48" s="180"/>
      <c r="K48" s="181"/>
      <c r="L48" s="110"/>
      <c r="M48" s="111">
        <f t="shared" si="1"/>
        <v>0</v>
      </c>
      <c r="N48" s="112">
        <f t="shared" si="4"/>
        <v>0</v>
      </c>
    </row>
    <row r="49" spans="1:14" ht="15.6" x14ac:dyDescent="0.3">
      <c r="A49" s="99" t="str">
        <f t="shared" si="3"/>
        <v/>
      </c>
      <c r="B49" s="100"/>
      <c r="C49" s="297"/>
      <c r="D49" s="298"/>
      <c r="E49" s="113"/>
      <c r="F49" s="104"/>
      <c r="G49" s="100"/>
      <c r="H49" s="100"/>
      <c r="I49" s="301"/>
      <c r="J49" s="180"/>
      <c r="K49" s="181"/>
      <c r="L49" s="110"/>
      <c r="M49" s="111">
        <f t="shared" si="1"/>
        <v>0</v>
      </c>
      <c r="N49" s="112">
        <f t="shared" si="4"/>
        <v>0</v>
      </c>
    </row>
    <row r="50" spans="1:14" ht="15.6" x14ac:dyDescent="0.3">
      <c r="A50" s="99" t="str">
        <f t="shared" si="3"/>
        <v/>
      </c>
      <c r="B50" s="100"/>
      <c r="C50" s="101"/>
      <c r="D50" s="102"/>
      <c r="E50" s="113"/>
      <c r="F50" s="104"/>
      <c r="G50" s="100"/>
      <c r="H50" s="100"/>
      <c r="I50" s="301"/>
      <c r="J50" s="180"/>
      <c r="K50" s="181"/>
      <c r="L50" s="110"/>
      <c r="M50" s="111">
        <f t="shared" si="1"/>
        <v>0</v>
      </c>
      <c r="N50" s="112">
        <f t="shared" si="4"/>
        <v>0</v>
      </c>
    </row>
    <row r="51" spans="1:14" ht="15.6" x14ac:dyDescent="0.3">
      <c r="A51" s="99" t="str">
        <f t="shared" si="3"/>
        <v/>
      </c>
      <c r="B51" s="100"/>
      <c r="C51" s="297"/>
      <c r="D51" s="298"/>
      <c r="E51" s="113"/>
      <c r="F51" s="104"/>
      <c r="G51" s="100"/>
      <c r="H51" s="100"/>
      <c r="I51" s="152"/>
      <c r="J51" s="180"/>
      <c r="K51" s="181"/>
      <c r="L51" s="110"/>
      <c r="M51" s="111">
        <f t="shared" si="1"/>
        <v>0</v>
      </c>
      <c r="N51" s="112">
        <f t="shared" si="4"/>
        <v>0</v>
      </c>
    </row>
    <row r="52" spans="1:14" ht="15.6" x14ac:dyDescent="0.3">
      <c r="A52" s="99" t="str">
        <f t="shared" si="3"/>
        <v/>
      </c>
      <c r="B52" s="100"/>
      <c r="C52" s="297"/>
      <c r="D52" s="298"/>
      <c r="E52" s="113"/>
      <c r="F52" s="104"/>
      <c r="G52" s="100"/>
      <c r="H52" s="100"/>
      <c r="I52" s="152"/>
      <c r="J52" s="180"/>
      <c r="K52" s="181"/>
      <c r="L52" s="110"/>
      <c r="M52" s="111">
        <f t="shared" si="1"/>
        <v>0</v>
      </c>
      <c r="N52" s="112">
        <f t="shared" si="4"/>
        <v>0</v>
      </c>
    </row>
    <row r="53" spans="1:14" ht="15.6" x14ac:dyDescent="0.3">
      <c r="A53" s="99" t="str">
        <f t="shared" si="3"/>
        <v/>
      </c>
      <c r="B53" s="100"/>
      <c r="C53" s="297"/>
      <c r="D53" s="298"/>
      <c r="E53" s="113"/>
      <c r="F53" s="104"/>
      <c r="G53" s="100"/>
      <c r="H53" s="100"/>
      <c r="I53" s="152"/>
      <c r="J53" s="180"/>
      <c r="K53" s="181"/>
      <c r="L53" s="110"/>
      <c r="M53" s="111">
        <f t="shared" si="1"/>
        <v>0</v>
      </c>
      <c r="N53" s="112">
        <f t="shared" si="4"/>
        <v>0</v>
      </c>
    </row>
    <row r="54" spans="1:14" ht="15.6" x14ac:dyDescent="0.3">
      <c r="A54" s="99" t="str">
        <f t="shared" si="3"/>
        <v/>
      </c>
      <c r="B54" s="100"/>
      <c r="C54" s="297"/>
      <c r="D54" s="302"/>
      <c r="E54" s="113"/>
      <c r="F54" s="104"/>
      <c r="G54" s="100"/>
      <c r="H54" s="100"/>
      <c r="I54" s="152"/>
      <c r="J54" s="180"/>
      <c r="K54" s="657"/>
      <c r="L54" s="112"/>
      <c r="M54" s="111">
        <f t="shared" si="1"/>
        <v>0</v>
      </c>
      <c r="N54" s="112">
        <f t="shared" si="4"/>
        <v>0</v>
      </c>
    </row>
    <row r="55" spans="1:14" ht="14.4" x14ac:dyDescent="0.25">
      <c r="A55" s="99" t="str">
        <f t="shared" si="3"/>
        <v/>
      </c>
      <c r="B55" s="100"/>
      <c r="C55" s="151"/>
      <c r="D55" s="302"/>
      <c r="E55" s="113"/>
      <c r="F55" s="104"/>
      <c r="G55" s="100"/>
      <c r="H55" s="100"/>
      <c r="I55" s="152"/>
      <c r="J55" s="180"/>
      <c r="K55" s="657"/>
      <c r="L55" s="112"/>
      <c r="M55" s="111">
        <f t="shared" si="1"/>
        <v>0</v>
      </c>
      <c r="N55" s="112">
        <f t="shared" si="4"/>
        <v>0</v>
      </c>
    </row>
    <row r="56" spans="1:14" ht="14.4" x14ac:dyDescent="0.25">
      <c r="A56" s="99" t="str">
        <f t="shared" si="3"/>
        <v/>
      </c>
      <c r="B56" s="100"/>
      <c r="C56" s="101"/>
      <c r="D56" s="102"/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>
        <f t="shared" si="4"/>
        <v>0</v>
      </c>
    </row>
    <row r="57" spans="1:14" ht="14.4" x14ac:dyDescent="0.25">
      <c r="A57" s="99" t="str">
        <f t="shared" si="3"/>
        <v/>
      </c>
      <c r="B57" s="129"/>
      <c r="C57" s="101"/>
      <c r="D57" s="102"/>
      <c r="E57" s="113"/>
      <c r="F57" s="104"/>
      <c r="G57" s="336"/>
      <c r="H57" s="100"/>
      <c r="I57" s="152"/>
      <c r="J57" s="180"/>
      <c r="K57" s="181"/>
      <c r="L57" s="110"/>
      <c r="M57" s="111">
        <f t="shared" si="1"/>
        <v>0</v>
      </c>
      <c r="N57" s="112">
        <f t="shared" si="4"/>
        <v>0</v>
      </c>
    </row>
    <row r="58" spans="1:14" ht="14.4" x14ac:dyDescent="0.25">
      <c r="A58" s="99" t="str">
        <f t="shared" si="3"/>
        <v/>
      </c>
      <c r="B58" s="129"/>
      <c r="C58" s="101"/>
      <c r="D58" s="102"/>
      <c r="E58" s="113"/>
      <c r="F58" s="104"/>
      <c r="G58" s="113"/>
      <c r="H58" s="337"/>
      <c r="I58" s="152"/>
      <c r="J58" s="180"/>
      <c r="K58" s="181"/>
      <c r="L58" s="110"/>
      <c r="M58" s="111">
        <f t="shared" si="1"/>
        <v>0</v>
      </c>
      <c r="N58" s="112">
        <f t="shared" ref="N58:N64" si="5">SUM(M58+$N$5)</f>
        <v>0</v>
      </c>
    </row>
    <row r="59" spans="1:14" ht="15.6" x14ac:dyDescent="0.3">
      <c r="A59" s="99" t="str">
        <f t="shared" si="3"/>
        <v/>
      </c>
      <c r="B59" s="129"/>
      <c r="C59" s="101"/>
      <c r="D59" s="297"/>
      <c r="E59" s="113"/>
      <c r="F59" s="104"/>
      <c r="G59" s="113"/>
      <c r="H59" s="337"/>
      <c r="I59" s="152"/>
      <c r="J59" s="180"/>
      <c r="K59" s="181"/>
      <c r="L59" s="110"/>
      <c r="M59" s="111">
        <f t="shared" si="1"/>
        <v>0</v>
      </c>
      <c r="N59" s="112">
        <f t="shared" si="5"/>
        <v>0</v>
      </c>
    </row>
    <row r="60" spans="1:14" ht="14.4" x14ac:dyDescent="0.25">
      <c r="A60" s="99" t="str">
        <f t="shared" si="3"/>
        <v/>
      </c>
      <c r="B60" s="129"/>
      <c r="C60" s="101"/>
      <c r="D60" s="102"/>
      <c r="E60" s="113"/>
      <c r="F60" s="104"/>
      <c r="G60" s="113"/>
      <c r="H60" s="337"/>
      <c r="I60" s="152"/>
      <c r="J60" s="180"/>
      <c r="K60" s="181"/>
      <c r="L60" s="110"/>
      <c r="M60" s="111">
        <f t="shared" si="1"/>
        <v>0</v>
      </c>
      <c r="N60" s="112">
        <f t="shared" si="5"/>
        <v>0</v>
      </c>
    </row>
    <row r="61" spans="1:14" ht="14.4" x14ac:dyDescent="0.25">
      <c r="A61" s="99" t="str">
        <f t="shared" si="3"/>
        <v/>
      </c>
      <c r="B61" s="129"/>
      <c r="C61" s="101"/>
      <c r="D61" s="102"/>
      <c r="E61" s="113"/>
      <c r="F61" s="104"/>
      <c r="G61" s="113"/>
      <c r="H61" s="337"/>
      <c r="I61" s="152"/>
      <c r="J61" s="180"/>
      <c r="K61" s="181"/>
      <c r="L61" s="110"/>
      <c r="M61" s="111">
        <f t="shared" si="1"/>
        <v>0</v>
      </c>
      <c r="N61" s="112">
        <f t="shared" si="5"/>
        <v>0</v>
      </c>
    </row>
    <row r="62" spans="1:14" ht="14.4" x14ac:dyDescent="0.25">
      <c r="A62" s="99" t="str">
        <f t="shared" si="3"/>
        <v/>
      </c>
      <c r="B62" s="129"/>
      <c r="C62" s="101"/>
      <c r="D62" s="102"/>
      <c r="E62" s="113"/>
      <c r="F62" s="104"/>
      <c r="G62" s="113"/>
      <c r="H62" s="100"/>
      <c r="I62" s="338"/>
      <c r="J62" s="180"/>
      <c r="K62" s="181"/>
      <c r="L62" s="110"/>
      <c r="M62" s="111">
        <f t="shared" si="1"/>
        <v>0</v>
      </c>
      <c r="N62" s="112">
        <f t="shared" si="5"/>
        <v>0</v>
      </c>
    </row>
    <row r="63" spans="1:14" ht="14.4" x14ac:dyDescent="0.25">
      <c r="A63" s="99" t="str">
        <f t="shared" si="3"/>
        <v/>
      </c>
      <c r="B63" s="129"/>
      <c r="C63" s="101"/>
      <c r="D63" s="102"/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>
        <f t="shared" si="5"/>
        <v>0</v>
      </c>
    </row>
    <row r="64" spans="1:14" ht="15.6" x14ac:dyDescent="0.3">
      <c r="A64" s="99" t="str">
        <f t="shared" si="3"/>
        <v/>
      </c>
      <c r="B64" s="129"/>
      <c r="C64" s="101"/>
      <c r="D64" s="102"/>
      <c r="E64" s="113"/>
      <c r="F64" s="104"/>
      <c r="G64" s="113"/>
      <c r="H64" s="100"/>
      <c r="I64" s="152"/>
      <c r="J64" s="301"/>
      <c r="K64" s="181"/>
      <c r="L64" s="110"/>
      <c r="M64" s="111">
        <f t="shared" si="1"/>
        <v>0</v>
      </c>
      <c r="N64" s="112">
        <f t="shared" si="5"/>
        <v>0</v>
      </c>
    </row>
    <row r="65" spans="1:14" ht="14.4" x14ac:dyDescent="0.25">
      <c r="A65" s="99" t="str">
        <f t="shared" si="3"/>
        <v/>
      </c>
      <c r="B65" s="100"/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/>
    </row>
    <row r="66" spans="1:14" ht="14.4" x14ac:dyDescent="0.25">
      <c r="A66" s="99" t="str">
        <f t="shared" si="3"/>
        <v/>
      </c>
      <c r="B66" s="100"/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/>
    </row>
    <row r="67" spans="1:14" ht="14.4" x14ac:dyDescent="0.25">
      <c r="A67" s="99" t="str">
        <f t="shared" si="3"/>
        <v/>
      </c>
      <c r="B67" s="100"/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/>
    </row>
    <row r="68" spans="1:14" ht="14.4" x14ac:dyDescent="0.25">
      <c r="A68" s="99" t="str">
        <f t="shared" si="3"/>
        <v/>
      </c>
      <c r="B68" s="100"/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/>
    </row>
    <row r="69" spans="1:14" ht="14.4" x14ac:dyDescent="0.25">
      <c r="A69" s="99" t="str">
        <f t="shared" si="3"/>
        <v/>
      </c>
      <c r="B69" s="100"/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/>
    </row>
    <row r="70" spans="1:14" ht="14.4" x14ac:dyDescent="0.25">
      <c r="A70" s="99" t="str">
        <f t="shared" ref="A70:A87" si="6">CONCATENATE(B70,C70,D70)</f>
        <v/>
      </c>
      <c r="B70" s="100"/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ref="M70:M87" si="7">IF(L70=1,7,IF(L70=2,6,IF(L70=3,5,IF(L70=4,4,IF(L70=5,3,IF(L70=6,2,IF(L70&gt;=6,1,0)))))))</f>
        <v>0</v>
      </c>
      <c r="N70" s="112"/>
    </row>
    <row r="71" spans="1:14" ht="14.4" x14ac:dyDescent="0.25">
      <c r="A71" s="99" t="str">
        <f t="shared" si="6"/>
        <v/>
      </c>
      <c r="B71" s="100"/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7"/>
        <v>0</v>
      </c>
      <c r="N71" s="112"/>
    </row>
    <row r="72" spans="1:14" ht="14.4" x14ac:dyDescent="0.25">
      <c r="A72" s="99" t="str">
        <f t="shared" si="6"/>
        <v/>
      </c>
      <c r="B72" s="100"/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si="7"/>
        <v>0</v>
      </c>
      <c r="N72" s="112"/>
    </row>
    <row r="73" spans="1:14" ht="14.4" x14ac:dyDescent="0.25">
      <c r="A73" s="99" t="str">
        <f t="shared" si="6"/>
        <v/>
      </c>
      <c r="B73" s="100"/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7"/>
        <v>0</v>
      </c>
      <c r="N73" s="112"/>
    </row>
    <row r="74" spans="1:14" ht="14.4" x14ac:dyDescent="0.25">
      <c r="A74" s="99" t="str">
        <f t="shared" si="6"/>
        <v/>
      </c>
      <c r="B74" s="100"/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7"/>
        <v>0</v>
      </c>
      <c r="N74" s="112"/>
    </row>
    <row r="75" spans="1:14" ht="14.4" x14ac:dyDescent="0.25">
      <c r="A75" s="99" t="str">
        <f t="shared" si="6"/>
        <v/>
      </c>
      <c r="B75" s="100"/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7"/>
        <v>0</v>
      </c>
      <c r="N75" s="112"/>
    </row>
    <row r="76" spans="1:14" ht="14.4" x14ac:dyDescent="0.25">
      <c r="A76" s="99" t="str">
        <f t="shared" si="6"/>
        <v/>
      </c>
      <c r="B76" s="100"/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7"/>
        <v>0</v>
      </c>
      <c r="N76" s="112"/>
    </row>
    <row r="77" spans="1:14" ht="14.4" x14ac:dyDescent="0.25">
      <c r="A77" s="99" t="str">
        <f t="shared" si="6"/>
        <v/>
      </c>
      <c r="B77" s="100"/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7"/>
        <v>0</v>
      </c>
      <c r="N77" s="112"/>
    </row>
    <row r="78" spans="1:14" ht="14.4" x14ac:dyDescent="0.25">
      <c r="A78" s="99" t="str">
        <f t="shared" si="6"/>
        <v/>
      </c>
      <c r="B78" s="100"/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7"/>
        <v>0</v>
      </c>
      <c r="N78" s="112"/>
    </row>
    <row r="79" spans="1:14" ht="14.4" x14ac:dyDescent="0.25">
      <c r="A79" s="99" t="str">
        <f t="shared" si="6"/>
        <v/>
      </c>
      <c r="B79" s="100"/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7"/>
        <v>0</v>
      </c>
      <c r="N79" s="112"/>
    </row>
    <row r="80" spans="1:14" ht="14.4" x14ac:dyDescent="0.25">
      <c r="A80" s="99" t="str">
        <f t="shared" si="6"/>
        <v/>
      </c>
      <c r="B80" s="100"/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7"/>
        <v>0</v>
      </c>
      <c r="N80" s="112"/>
    </row>
    <row r="81" spans="1:14" ht="14.4" x14ac:dyDescent="0.25">
      <c r="A81" s="99" t="str">
        <f t="shared" si="6"/>
        <v/>
      </c>
      <c r="B81" s="100"/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7"/>
        <v>0</v>
      </c>
      <c r="N81" s="112"/>
    </row>
    <row r="82" spans="1:14" ht="14.4" x14ac:dyDescent="0.25">
      <c r="A82" s="99" t="str">
        <f t="shared" si="6"/>
        <v/>
      </c>
      <c r="B82" s="100"/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7"/>
        <v>0</v>
      </c>
      <c r="N82" s="112"/>
    </row>
    <row r="83" spans="1:14" ht="14.4" x14ac:dyDescent="0.25">
      <c r="A83" s="99" t="str">
        <f t="shared" si="6"/>
        <v/>
      </c>
      <c r="B83" s="100"/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7"/>
        <v>0</v>
      </c>
      <c r="N83" s="112"/>
    </row>
    <row r="84" spans="1:14" ht="14.4" x14ac:dyDescent="0.25">
      <c r="A84" s="99" t="str">
        <f t="shared" si="6"/>
        <v/>
      </c>
      <c r="B84" s="100"/>
      <c r="C84" s="101" t="s">
        <v>40</v>
      </c>
      <c r="D84" s="102" t="s">
        <v>40</v>
      </c>
      <c r="E84" s="113"/>
      <c r="F84" s="104"/>
      <c r="G84" s="113"/>
      <c r="H84" s="100"/>
      <c r="I84" s="152"/>
      <c r="J84" s="180"/>
      <c r="K84" s="181"/>
      <c r="L84" s="110"/>
      <c r="M84" s="111">
        <f t="shared" si="7"/>
        <v>0</v>
      </c>
      <c r="N84" s="112"/>
    </row>
    <row r="85" spans="1:14" ht="14.4" x14ac:dyDescent="0.25">
      <c r="A85" s="99" t="str">
        <f t="shared" si="6"/>
        <v/>
      </c>
      <c r="B85" s="100"/>
      <c r="C85" s="101" t="s">
        <v>40</v>
      </c>
      <c r="D85" s="102" t="s">
        <v>40</v>
      </c>
      <c r="E85" s="113"/>
      <c r="F85" s="104"/>
      <c r="G85" s="113"/>
      <c r="H85" s="100"/>
      <c r="I85" s="152"/>
      <c r="J85" s="180"/>
      <c r="K85" s="181"/>
      <c r="L85" s="110"/>
      <c r="M85" s="111">
        <f t="shared" si="7"/>
        <v>0</v>
      </c>
      <c r="N85" s="112"/>
    </row>
    <row r="86" spans="1:14" ht="14.4" x14ac:dyDescent="0.25">
      <c r="A86" s="99" t="str">
        <f t="shared" si="6"/>
        <v/>
      </c>
      <c r="B86" s="100"/>
      <c r="C86" s="101" t="s">
        <v>40</v>
      </c>
      <c r="D86" s="102" t="s">
        <v>40</v>
      </c>
      <c r="E86" s="113"/>
      <c r="F86" s="104"/>
      <c r="G86" s="113"/>
      <c r="H86" s="100"/>
      <c r="I86" s="152"/>
      <c r="J86" s="180"/>
      <c r="K86" s="181"/>
      <c r="L86" s="110"/>
      <c r="M86" s="111">
        <f t="shared" si="7"/>
        <v>0</v>
      </c>
      <c r="N86" s="112"/>
    </row>
    <row r="87" spans="1:14" ht="15" thickBot="1" x14ac:dyDescent="0.3">
      <c r="A87" s="99" t="str">
        <f t="shared" si="6"/>
        <v/>
      </c>
      <c r="B87" s="114"/>
      <c r="C87" s="115" t="s">
        <v>40</v>
      </c>
      <c r="D87" s="116" t="s">
        <v>40</v>
      </c>
      <c r="E87" s="117"/>
      <c r="F87" s="118"/>
      <c r="G87" s="117"/>
      <c r="H87" s="114"/>
      <c r="I87" s="166"/>
      <c r="J87" s="293"/>
      <c r="K87" s="207"/>
      <c r="L87" s="124"/>
      <c r="M87" s="125">
        <f t="shared" si="7"/>
        <v>0</v>
      </c>
      <c r="N87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60" priority="582"/>
  </conditionalFormatting>
  <conditionalFormatting sqref="C6:D29">
    <cfRule type="duplicateValues" dxfId="59" priority="574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9C97F-80A5-4020-979D-04E62CEEF8F3}">
  <sheetPr codeName="Sheet19">
    <tabColor rgb="FFFF3399"/>
  </sheetPr>
  <dimension ref="A1:N50"/>
  <sheetViews>
    <sheetView zoomScale="90" zoomScaleNormal="90" workbookViewId="0">
      <selection activeCell="M14" sqref="M14"/>
    </sheetView>
  </sheetViews>
  <sheetFormatPr defaultColWidth="54.5546875" defaultRowHeight="13.2" x14ac:dyDescent="0.25"/>
  <cols>
    <col min="1" max="1" width="60.88671875" bestFit="1" customWidth="1"/>
    <col min="2" max="2" width="10.88671875" bestFit="1" customWidth="1"/>
    <col min="3" max="3" width="17.6640625" bestFit="1" customWidth="1"/>
    <col min="4" max="4" width="34.6640625" bestFit="1" customWidth="1"/>
    <col min="5" max="5" width="9.109375" bestFit="1" customWidth="1"/>
    <col min="6" max="6" width="36.5546875" bestFit="1" customWidth="1"/>
    <col min="7" max="7" width="8" bestFit="1" customWidth="1"/>
    <col min="8" max="8" width="9.88671875" bestFit="1" customWidth="1"/>
    <col min="9" max="9" width="10.5546875" bestFit="1" customWidth="1"/>
    <col min="10" max="10" width="15.44140625" bestFit="1" customWidth="1"/>
    <col min="11" max="11" width="16.33203125" bestFit="1" customWidth="1"/>
    <col min="12" max="12" width="9" bestFit="1" customWidth="1"/>
    <col min="13" max="13" width="17" bestFit="1" customWidth="1"/>
    <col min="14" max="14" width="35.88671875" bestFit="1" customWidth="1"/>
  </cols>
  <sheetData>
    <row r="1" spans="1:14" ht="14.4" thickBot="1" x14ac:dyDescent="0.3">
      <c r="A1" s="88">
        <f>SUM(A2-1)</f>
        <v>14</v>
      </c>
      <c r="B1" s="886" t="s">
        <v>56</v>
      </c>
      <c r="C1" s="887"/>
      <c r="D1" s="89" t="s">
        <v>30</v>
      </c>
      <c r="E1" s="888" t="s">
        <v>411</v>
      </c>
      <c r="F1" s="889"/>
      <c r="G1" s="889"/>
      <c r="H1" s="889"/>
      <c r="I1" s="889"/>
      <c r="J1" s="889"/>
      <c r="K1" s="90" t="s">
        <v>31</v>
      </c>
      <c r="L1" s="911" t="s">
        <v>412</v>
      </c>
      <c r="M1" s="891"/>
      <c r="N1" s="91" t="s">
        <v>57</v>
      </c>
    </row>
    <row r="2" spans="1:14" ht="13.8" thickBot="1" x14ac:dyDescent="0.3">
      <c r="A2" s="93">
        <f>COUNTA(_xlfn.UNIQUE(D6:D101))</f>
        <v>15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1</v>
      </c>
    </row>
    <row r="5" spans="1:14" ht="14.4" thickBot="1" x14ac:dyDescent="0.3">
      <c r="A5" s="871"/>
      <c r="B5" s="905"/>
      <c r="C5" s="906"/>
      <c r="D5" s="880"/>
      <c r="E5" s="907" t="s">
        <v>38</v>
      </c>
      <c r="F5" s="908"/>
      <c r="G5" s="916"/>
      <c r="H5" s="918"/>
      <c r="I5" s="918"/>
      <c r="J5" s="918"/>
      <c r="K5" s="910"/>
      <c r="L5" s="896"/>
      <c r="M5" s="899"/>
      <c r="N5" s="96">
        <f>IF(N4=1,0,IF(N4=2,1,IF(N4=3,2,0)))</f>
        <v>0</v>
      </c>
    </row>
    <row r="6" spans="1:14" ht="14.4" x14ac:dyDescent="0.25">
      <c r="A6" s="163" t="str">
        <f t="shared" ref="A6:A49" si="0">CONCATENATE(B6,C6,D6)</f>
        <v>PrelimEmber JenszWendamar Elysia</v>
      </c>
      <c r="B6" s="164" t="s">
        <v>24</v>
      </c>
      <c r="C6" s="168" t="s">
        <v>497</v>
      </c>
      <c r="D6" s="169" t="s">
        <v>591</v>
      </c>
      <c r="E6" s="170"/>
      <c r="F6" s="171" t="s">
        <v>198</v>
      </c>
      <c r="G6" s="177"/>
      <c r="H6" s="154">
        <v>65.179000000000002</v>
      </c>
      <c r="I6" s="155"/>
      <c r="J6" s="155"/>
      <c r="K6" s="161"/>
      <c r="L6" s="88">
        <v>1</v>
      </c>
      <c r="M6" s="167">
        <f t="shared" ref="M6:M50" si="1">IF(L6=1,7,IF(L6=2,6,IF(L6=3,5,IF(L6=4,4,IF(L6=5,3,IF(L6=6,2,IF(L6&gt;=6,1,0)))))))</f>
        <v>7</v>
      </c>
      <c r="N6" s="178">
        <f>SUM(M6+$N$5)</f>
        <v>7</v>
      </c>
    </row>
    <row r="7" spans="1:14" ht="14.4" x14ac:dyDescent="0.25">
      <c r="A7" s="99" t="str">
        <f t="shared" si="0"/>
        <v>PrelimHoney Towers-HammondDandy Park Cup of Love</v>
      </c>
      <c r="B7" s="129" t="s">
        <v>24</v>
      </c>
      <c r="C7" s="172" t="s">
        <v>592</v>
      </c>
      <c r="D7" s="173" t="s">
        <v>593</v>
      </c>
      <c r="E7" s="174"/>
      <c r="F7" s="175" t="s">
        <v>198</v>
      </c>
      <c r="G7" s="157"/>
      <c r="H7" s="153">
        <v>63.75</v>
      </c>
      <c r="I7" s="149"/>
      <c r="J7" s="149"/>
      <c r="K7" s="150"/>
      <c r="L7" s="112">
        <v>2</v>
      </c>
      <c r="M7" s="111">
        <f t="shared" si="1"/>
        <v>6</v>
      </c>
      <c r="N7" s="179">
        <f>SUM(M7+$N$5)</f>
        <v>6</v>
      </c>
    </row>
    <row r="8" spans="1:14" ht="14.4" x14ac:dyDescent="0.25">
      <c r="A8" s="99" t="str">
        <f t="shared" si="0"/>
        <v>PrelimEmber JenszHarry</v>
      </c>
      <c r="B8" s="100" t="s">
        <v>24</v>
      </c>
      <c r="C8" s="176" t="s">
        <v>497</v>
      </c>
      <c r="D8" s="173" t="s">
        <v>498</v>
      </c>
      <c r="E8" s="174"/>
      <c r="F8" s="175" t="s">
        <v>198</v>
      </c>
      <c r="G8" s="158"/>
      <c r="H8" s="149">
        <v>63.213999999999999</v>
      </c>
      <c r="I8" s="149"/>
      <c r="J8" s="149"/>
      <c r="K8" s="150"/>
      <c r="L8" s="112">
        <v>3</v>
      </c>
      <c r="M8" s="111">
        <f t="shared" si="1"/>
        <v>5</v>
      </c>
      <c r="N8" s="179">
        <f t="shared" ref="N8:N50" si="2">SUM(M8+$N$5)</f>
        <v>5</v>
      </c>
    </row>
    <row r="9" spans="1:14" ht="14.4" x14ac:dyDescent="0.25">
      <c r="A9" s="99" t="str">
        <f t="shared" si="0"/>
        <v>PrelimLolah DayEllenjay Nakye</v>
      </c>
      <c r="B9" s="100" t="s">
        <v>24</v>
      </c>
      <c r="C9" s="176" t="s">
        <v>507</v>
      </c>
      <c r="D9" s="173" t="s">
        <v>594</v>
      </c>
      <c r="E9" s="174"/>
      <c r="F9" s="175" t="s">
        <v>198</v>
      </c>
      <c r="G9" s="158"/>
      <c r="H9" s="149">
        <v>69.463999999999999</v>
      </c>
      <c r="I9" s="149"/>
      <c r="J9" s="149"/>
      <c r="K9" s="150"/>
      <c r="L9" s="112">
        <v>1</v>
      </c>
      <c r="M9" s="111">
        <f t="shared" si="1"/>
        <v>7</v>
      </c>
      <c r="N9" s="179">
        <f t="shared" si="2"/>
        <v>7</v>
      </c>
    </row>
    <row r="10" spans="1:14" ht="14.4" x14ac:dyDescent="0.25">
      <c r="A10" s="99" t="str">
        <f t="shared" si="0"/>
        <v>PrelimSophie MorrisonMississippian</v>
      </c>
      <c r="B10" s="129" t="s">
        <v>24</v>
      </c>
      <c r="C10" s="172" t="s">
        <v>595</v>
      </c>
      <c r="D10" s="173" t="s">
        <v>596</v>
      </c>
      <c r="E10" s="174"/>
      <c r="F10" s="175" t="s">
        <v>203</v>
      </c>
      <c r="G10" s="157"/>
      <c r="H10" s="149">
        <v>65</v>
      </c>
      <c r="I10" s="153"/>
      <c r="J10" s="149"/>
      <c r="K10" s="150"/>
      <c r="L10" s="112">
        <v>1</v>
      </c>
      <c r="M10" s="111">
        <f t="shared" si="1"/>
        <v>7</v>
      </c>
      <c r="N10" s="179">
        <f t="shared" si="2"/>
        <v>7</v>
      </c>
    </row>
    <row r="11" spans="1:14" ht="14.4" x14ac:dyDescent="0.25">
      <c r="A11" s="99" t="str">
        <f t="shared" si="0"/>
        <v>PrelimJessica FerrariCoolum Kismet</v>
      </c>
      <c r="B11" s="100" t="s">
        <v>24</v>
      </c>
      <c r="C11" s="176" t="s">
        <v>229</v>
      </c>
      <c r="D11" s="173" t="s">
        <v>230</v>
      </c>
      <c r="E11" s="174"/>
      <c r="F11" s="175"/>
      <c r="G11" s="157"/>
      <c r="H11" s="149">
        <v>62.320999999999998</v>
      </c>
      <c r="I11" s="153"/>
      <c r="J11" s="149"/>
      <c r="K11" s="150"/>
      <c r="L11" s="112">
        <v>2</v>
      </c>
      <c r="M11" s="111">
        <f t="shared" si="1"/>
        <v>6</v>
      </c>
      <c r="N11" s="179">
        <f t="shared" si="2"/>
        <v>6</v>
      </c>
    </row>
    <row r="12" spans="1:14" ht="14.4" x14ac:dyDescent="0.25">
      <c r="A12" s="99" t="str">
        <f t="shared" si="0"/>
        <v>NovAva ClarkeLancefield Park Armanzi</v>
      </c>
      <c r="B12" s="100" t="s">
        <v>73</v>
      </c>
      <c r="C12" s="176" t="s">
        <v>214</v>
      </c>
      <c r="D12" s="173" t="s">
        <v>215</v>
      </c>
      <c r="E12" s="174"/>
      <c r="F12" s="175"/>
      <c r="G12" s="157"/>
      <c r="H12" s="149"/>
      <c r="I12" s="149">
        <v>69.063000000000002</v>
      </c>
      <c r="J12" s="153"/>
      <c r="K12" s="150"/>
      <c r="L12" s="112">
        <v>1</v>
      </c>
      <c r="M12" s="111">
        <f t="shared" si="1"/>
        <v>7</v>
      </c>
      <c r="N12" s="179">
        <f t="shared" si="2"/>
        <v>7</v>
      </c>
    </row>
    <row r="13" spans="1:14" ht="14.4" x14ac:dyDescent="0.25">
      <c r="A13" s="99" t="str">
        <f t="shared" si="0"/>
        <v>NovChaise FowlerGlobal Supreme</v>
      </c>
      <c r="B13" s="100" t="s">
        <v>73</v>
      </c>
      <c r="C13" s="176" t="s">
        <v>484</v>
      </c>
      <c r="D13" s="173" t="s">
        <v>485</v>
      </c>
      <c r="E13" s="174"/>
      <c r="F13" s="175" t="s">
        <v>198</v>
      </c>
      <c r="G13" s="157"/>
      <c r="H13" s="149"/>
      <c r="I13" s="149">
        <v>64.531000000000006</v>
      </c>
      <c r="J13" s="153"/>
      <c r="K13" s="150"/>
      <c r="L13" s="112">
        <v>2</v>
      </c>
      <c r="M13" s="111">
        <f t="shared" si="1"/>
        <v>6</v>
      </c>
      <c r="N13" s="179">
        <f>SUM(M13+$N$5)</f>
        <v>6</v>
      </c>
    </row>
    <row r="14" spans="1:14" ht="14.4" x14ac:dyDescent="0.25">
      <c r="A14" s="99" t="str">
        <f t="shared" si="0"/>
        <v>NovChaise FowlerJaydana Flamin Impressive</v>
      </c>
      <c r="B14" s="100" t="s">
        <v>73</v>
      </c>
      <c r="C14" s="176" t="s">
        <v>484</v>
      </c>
      <c r="D14" s="173" t="s">
        <v>597</v>
      </c>
      <c r="E14" s="174"/>
      <c r="F14" s="175" t="s">
        <v>198</v>
      </c>
      <c r="G14" s="157"/>
      <c r="H14" s="149"/>
      <c r="I14" s="149">
        <v>64.218999999999994</v>
      </c>
      <c r="J14" s="153"/>
      <c r="K14" s="150"/>
      <c r="L14" s="112">
        <v>3</v>
      </c>
      <c r="M14" s="111"/>
      <c r="N14" s="179">
        <f t="shared" si="2"/>
        <v>0</v>
      </c>
    </row>
    <row r="15" spans="1:14" ht="14.4" x14ac:dyDescent="0.25">
      <c r="A15" s="99" t="str">
        <f t="shared" si="0"/>
        <v>NovChaise FowlerJaydana Flamin Impressive</v>
      </c>
      <c r="B15" s="100" t="s">
        <v>73</v>
      </c>
      <c r="C15" s="176" t="s">
        <v>484</v>
      </c>
      <c r="D15" s="173" t="s">
        <v>597</v>
      </c>
      <c r="E15" s="174"/>
      <c r="F15" s="175" t="s">
        <v>198</v>
      </c>
      <c r="G15" s="157"/>
      <c r="H15" s="149"/>
      <c r="I15" s="149">
        <v>66.963999999999999</v>
      </c>
      <c r="J15" s="153"/>
      <c r="K15" s="162"/>
      <c r="L15" s="112">
        <v>1</v>
      </c>
      <c r="M15" s="111">
        <f t="shared" si="1"/>
        <v>7</v>
      </c>
      <c r="N15" s="179">
        <f t="shared" si="2"/>
        <v>7</v>
      </c>
    </row>
    <row r="16" spans="1:14" ht="14.4" x14ac:dyDescent="0.25">
      <c r="A16" s="99" t="str">
        <f t="shared" si="0"/>
        <v>NovChaise FowlerGlobal Supreme</v>
      </c>
      <c r="B16" s="100" t="s">
        <v>73</v>
      </c>
      <c r="C16" s="176" t="s">
        <v>484</v>
      </c>
      <c r="D16" s="173" t="s">
        <v>485</v>
      </c>
      <c r="E16" s="174"/>
      <c r="F16" s="175" t="s">
        <v>198</v>
      </c>
      <c r="G16" s="157"/>
      <c r="H16" s="149"/>
      <c r="I16" s="149">
        <v>63.929000000000002</v>
      </c>
      <c r="J16" s="149"/>
      <c r="K16" s="162"/>
      <c r="L16" s="112">
        <v>2</v>
      </c>
      <c r="M16" s="111">
        <f t="shared" si="1"/>
        <v>6</v>
      </c>
      <c r="N16" s="179">
        <f t="shared" si="2"/>
        <v>6</v>
      </c>
    </row>
    <row r="17" spans="1:14" ht="14.4" x14ac:dyDescent="0.25">
      <c r="A17" s="99" t="str">
        <f t="shared" si="0"/>
        <v>NovZahara WintersGynudup Plains Arabella</v>
      </c>
      <c r="B17" s="100" t="s">
        <v>73</v>
      </c>
      <c r="C17" s="176" t="s">
        <v>598</v>
      </c>
      <c r="D17" s="173" t="s">
        <v>599</v>
      </c>
      <c r="E17" s="174"/>
      <c r="F17" s="175"/>
      <c r="G17" s="157"/>
      <c r="H17" s="149"/>
      <c r="I17" s="149">
        <v>61.786000000000001</v>
      </c>
      <c r="J17" s="149"/>
      <c r="K17" s="162"/>
      <c r="L17" s="112">
        <v>3</v>
      </c>
      <c r="M17" s="111">
        <f t="shared" si="1"/>
        <v>5</v>
      </c>
      <c r="N17" s="179">
        <f t="shared" si="2"/>
        <v>5</v>
      </c>
    </row>
    <row r="18" spans="1:14" ht="14.4" x14ac:dyDescent="0.25">
      <c r="A18" s="99" t="str">
        <f t="shared" si="0"/>
        <v>NovKaitlyn BrownMellandra Touch of Class</v>
      </c>
      <c r="B18" s="100" t="s">
        <v>73</v>
      </c>
      <c r="C18" s="176" t="s">
        <v>600</v>
      </c>
      <c r="D18" s="173" t="s">
        <v>601</v>
      </c>
      <c r="E18" s="174"/>
      <c r="F18" s="175" t="s">
        <v>198</v>
      </c>
      <c r="G18" s="157"/>
      <c r="H18" s="149"/>
      <c r="I18" s="149">
        <v>66.093999999999994</v>
      </c>
      <c r="J18" s="149"/>
      <c r="K18" s="162"/>
      <c r="L18" s="112">
        <v>1</v>
      </c>
      <c r="M18" s="111">
        <f t="shared" si="1"/>
        <v>7</v>
      </c>
      <c r="N18" s="179">
        <f t="shared" si="2"/>
        <v>7</v>
      </c>
    </row>
    <row r="19" spans="1:14" ht="14.4" x14ac:dyDescent="0.25">
      <c r="A19" s="99" t="str">
        <f t="shared" si="0"/>
        <v>NovBailee StalteriWimborne Centrefold</v>
      </c>
      <c r="B19" s="100" t="s">
        <v>73</v>
      </c>
      <c r="C19" s="176" t="s">
        <v>189</v>
      </c>
      <c r="D19" s="173" t="s">
        <v>192</v>
      </c>
      <c r="E19" s="174"/>
      <c r="F19" s="175" t="s">
        <v>223</v>
      </c>
      <c r="G19" s="157"/>
      <c r="H19" s="149"/>
      <c r="I19" s="149">
        <v>65.313000000000002</v>
      </c>
      <c r="J19" s="149"/>
      <c r="K19" s="162"/>
      <c r="L19" s="112">
        <v>2</v>
      </c>
      <c r="M19" s="111">
        <f t="shared" si="1"/>
        <v>6</v>
      </c>
      <c r="N19" s="179">
        <f t="shared" si="2"/>
        <v>6</v>
      </c>
    </row>
    <row r="20" spans="1:14" ht="14.4" x14ac:dyDescent="0.25">
      <c r="A20" s="99" t="str">
        <f t="shared" si="0"/>
        <v>ElemAva ClarkeLancefield Park Armanzi</v>
      </c>
      <c r="B20" s="100" t="s">
        <v>16</v>
      </c>
      <c r="C20" s="176" t="s">
        <v>214</v>
      </c>
      <c r="D20" s="173" t="s">
        <v>215</v>
      </c>
      <c r="E20" s="174"/>
      <c r="F20" s="175"/>
      <c r="G20" s="157"/>
      <c r="H20" s="149"/>
      <c r="I20" s="149"/>
      <c r="J20" s="149">
        <v>56.25</v>
      </c>
      <c r="K20" s="162"/>
      <c r="L20" s="112">
        <v>1</v>
      </c>
      <c r="M20" s="111">
        <f t="shared" ref="M20:M34" si="3">IF(L20=1,7,IF(L20=2,6,IF(L20=3,5,IF(L20=4,4,IF(L20=5,3,IF(L20=6,2,IF(L20&gt;=6,1,0)))))))</f>
        <v>7</v>
      </c>
      <c r="N20" s="179">
        <f t="shared" ref="N20:N34" si="4">SUM(M20+$N$5)</f>
        <v>7</v>
      </c>
    </row>
    <row r="21" spans="1:14" ht="14.4" x14ac:dyDescent="0.25">
      <c r="A21" s="99" t="str">
        <f t="shared" si="0"/>
        <v>ElemAshlyn O'BrienDizzy</v>
      </c>
      <c r="B21" s="100" t="s">
        <v>16</v>
      </c>
      <c r="C21" s="176" t="s">
        <v>576</v>
      </c>
      <c r="D21" s="173" t="s">
        <v>587</v>
      </c>
      <c r="E21" s="174"/>
      <c r="F21" s="175" t="s">
        <v>203</v>
      </c>
      <c r="G21" s="157"/>
      <c r="H21" s="149"/>
      <c r="I21" s="149"/>
      <c r="J21" s="149">
        <v>65.063000000000002</v>
      </c>
      <c r="K21" s="162"/>
      <c r="L21" s="112">
        <v>1</v>
      </c>
      <c r="M21" s="111">
        <f t="shared" si="3"/>
        <v>7</v>
      </c>
      <c r="N21" s="179">
        <f t="shared" si="4"/>
        <v>7</v>
      </c>
    </row>
    <row r="22" spans="1:14" ht="14.4" x14ac:dyDescent="0.25">
      <c r="A22" s="99" t="str">
        <f t="shared" si="0"/>
        <v>ElemJessica RidleyHoffmans Molly</v>
      </c>
      <c r="B22" s="100" t="s">
        <v>16</v>
      </c>
      <c r="C22" s="176" t="s">
        <v>18</v>
      </c>
      <c r="D22" s="173" t="s">
        <v>64</v>
      </c>
      <c r="E22" s="174"/>
      <c r="F22" s="175" t="s">
        <v>198</v>
      </c>
      <c r="G22" s="157"/>
      <c r="H22" s="149"/>
      <c r="I22" s="149"/>
      <c r="J22" s="149">
        <v>60.375</v>
      </c>
      <c r="K22" s="162"/>
      <c r="L22" s="112">
        <v>2</v>
      </c>
      <c r="M22" s="111">
        <f t="shared" si="3"/>
        <v>6</v>
      </c>
      <c r="N22" s="179">
        <f t="shared" si="4"/>
        <v>6</v>
      </c>
    </row>
    <row r="23" spans="1:14" ht="14.4" x14ac:dyDescent="0.25">
      <c r="A23" s="99" t="str">
        <f t="shared" si="0"/>
        <v/>
      </c>
      <c r="B23" s="100"/>
      <c r="C23" s="176"/>
      <c r="D23" s="173"/>
      <c r="E23" s="174"/>
      <c r="F23" s="175"/>
      <c r="G23" s="157"/>
      <c r="H23" s="149"/>
      <c r="I23" s="149"/>
      <c r="J23" s="149"/>
      <c r="K23" s="162"/>
      <c r="L23" s="112"/>
      <c r="M23" s="111">
        <f t="shared" si="3"/>
        <v>0</v>
      </c>
      <c r="N23" s="179">
        <f t="shared" si="4"/>
        <v>0</v>
      </c>
    </row>
    <row r="24" spans="1:14" ht="14.4" x14ac:dyDescent="0.25">
      <c r="A24" s="99" t="str">
        <f t="shared" si="0"/>
        <v/>
      </c>
      <c r="B24" s="100"/>
      <c r="C24" s="176"/>
      <c r="D24" s="173"/>
      <c r="E24" s="174"/>
      <c r="F24" s="175"/>
      <c r="G24" s="157"/>
      <c r="H24" s="149"/>
      <c r="I24" s="149"/>
      <c r="J24" s="149"/>
      <c r="K24" s="162"/>
      <c r="L24" s="112"/>
      <c r="M24" s="111">
        <f t="shared" si="3"/>
        <v>0</v>
      </c>
      <c r="N24" s="179">
        <f t="shared" si="4"/>
        <v>0</v>
      </c>
    </row>
    <row r="25" spans="1:14" ht="14.4" x14ac:dyDescent="0.25">
      <c r="A25" s="99" t="str">
        <f t="shared" si="0"/>
        <v/>
      </c>
      <c r="B25" s="100"/>
      <c r="C25" s="176"/>
      <c r="D25" s="173"/>
      <c r="E25" s="174"/>
      <c r="F25" s="175"/>
      <c r="G25" s="157"/>
      <c r="H25" s="149"/>
      <c r="I25" s="149"/>
      <c r="J25" s="149"/>
      <c r="K25" s="162"/>
      <c r="L25" s="112"/>
      <c r="M25" s="111">
        <f t="shared" si="3"/>
        <v>0</v>
      </c>
      <c r="N25" s="179">
        <f t="shared" si="4"/>
        <v>0</v>
      </c>
    </row>
    <row r="26" spans="1:14" ht="14.4" x14ac:dyDescent="0.25">
      <c r="A26" s="99" t="str">
        <f t="shared" si="0"/>
        <v/>
      </c>
      <c r="B26" s="100"/>
      <c r="C26" s="176"/>
      <c r="D26" s="173"/>
      <c r="E26" s="174"/>
      <c r="F26" s="175"/>
      <c r="G26" s="157"/>
      <c r="H26" s="149"/>
      <c r="I26" s="149"/>
      <c r="J26" s="149"/>
      <c r="K26" s="162"/>
      <c r="L26" s="112"/>
      <c r="M26" s="111">
        <f t="shared" si="3"/>
        <v>0</v>
      </c>
      <c r="N26" s="179">
        <f t="shared" si="4"/>
        <v>0</v>
      </c>
    </row>
    <row r="27" spans="1:14" ht="14.4" x14ac:dyDescent="0.25">
      <c r="A27" s="99" t="str">
        <f t="shared" si="0"/>
        <v/>
      </c>
      <c r="B27" s="100"/>
      <c r="C27" s="176"/>
      <c r="D27" s="173"/>
      <c r="E27" s="174"/>
      <c r="F27" s="175"/>
      <c r="G27" s="157"/>
      <c r="H27" s="149"/>
      <c r="I27" s="149"/>
      <c r="J27" s="149"/>
      <c r="K27" s="162"/>
      <c r="L27" s="112"/>
      <c r="M27" s="111">
        <f t="shared" si="3"/>
        <v>0</v>
      </c>
      <c r="N27" s="179">
        <f t="shared" si="4"/>
        <v>0</v>
      </c>
    </row>
    <row r="28" spans="1:14" ht="14.4" x14ac:dyDescent="0.25">
      <c r="A28" s="99" t="str">
        <f t="shared" si="0"/>
        <v/>
      </c>
      <c r="B28" s="100"/>
      <c r="C28" s="176"/>
      <c r="D28" s="173"/>
      <c r="E28" s="174"/>
      <c r="F28" s="175"/>
      <c r="G28" s="157"/>
      <c r="H28" s="149"/>
      <c r="I28" s="149"/>
      <c r="J28" s="149"/>
      <c r="K28" s="162"/>
      <c r="L28" s="112"/>
      <c r="M28" s="111">
        <f t="shared" si="3"/>
        <v>0</v>
      </c>
      <c r="N28" s="179">
        <f t="shared" si="4"/>
        <v>0</v>
      </c>
    </row>
    <row r="29" spans="1:14" ht="14.4" x14ac:dyDescent="0.25">
      <c r="A29" s="99" t="str">
        <f t="shared" si="0"/>
        <v/>
      </c>
      <c r="B29" s="100"/>
      <c r="C29" s="176"/>
      <c r="D29" s="173"/>
      <c r="E29" s="174"/>
      <c r="F29" s="175"/>
      <c r="G29" s="157"/>
      <c r="H29" s="149"/>
      <c r="I29" s="149"/>
      <c r="J29" s="149"/>
      <c r="K29" s="162"/>
      <c r="L29" s="112"/>
      <c r="M29" s="111">
        <f t="shared" si="3"/>
        <v>0</v>
      </c>
      <c r="N29" s="179">
        <f t="shared" si="4"/>
        <v>0</v>
      </c>
    </row>
    <row r="30" spans="1:14" ht="14.4" x14ac:dyDescent="0.25">
      <c r="A30" s="99" t="str">
        <f t="shared" si="0"/>
        <v/>
      </c>
      <c r="B30" s="100"/>
      <c r="C30" s="176"/>
      <c r="D30" s="173"/>
      <c r="E30" s="174"/>
      <c r="F30" s="175"/>
      <c r="G30" s="157"/>
      <c r="H30" s="149"/>
      <c r="I30" s="149"/>
      <c r="J30" s="149"/>
      <c r="K30" s="162"/>
      <c r="L30" s="112"/>
      <c r="M30" s="111">
        <f t="shared" si="3"/>
        <v>0</v>
      </c>
      <c r="N30" s="179">
        <f t="shared" si="4"/>
        <v>0</v>
      </c>
    </row>
    <row r="31" spans="1:14" ht="14.4" x14ac:dyDescent="0.25">
      <c r="A31" s="99" t="str">
        <f t="shared" si="0"/>
        <v/>
      </c>
      <c r="B31" s="100"/>
      <c r="C31" s="176"/>
      <c r="D31" s="173"/>
      <c r="E31" s="174"/>
      <c r="F31" s="175"/>
      <c r="G31" s="157"/>
      <c r="H31" s="149"/>
      <c r="I31" s="149"/>
      <c r="J31" s="149"/>
      <c r="K31" s="162"/>
      <c r="L31" s="112"/>
      <c r="M31" s="111">
        <f t="shared" si="3"/>
        <v>0</v>
      </c>
      <c r="N31" s="179">
        <f t="shared" si="4"/>
        <v>0</v>
      </c>
    </row>
    <row r="32" spans="1:14" ht="14.4" x14ac:dyDescent="0.25">
      <c r="A32" s="99" t="str">
        <f t="shared" si="0"/>
        <v/>
      </c>
      <c r="B32" s="100"/>
      <c r="C32" s="176"/>
      <c r="D32" s="173"/>
      <c r="E32" s="174"/>
      <c r="F32" s="175"/>
      <c r="G32" s="157"/>
      <c r="H32" s="149"/>
      <c r="I32" s="149"/>
      <c r="J32" s="149"/>
      <c r="K32" s="162"/>
      <c r="L32" s="112"/>
      <c r="M32" s="111">
        <f t="shared" si="3"/>
        <v>0</v>
      </c>
      <c r="N32" s="179">
        <f t="shared" si="4"/>
        <v>0</v>
      </c>
    </row>
    <row r="33" spans="1:14" ht="14.4" x14ac:dyDescent="0.25">
      <c r="A33" s="99" t="str">
        <f t="shared" si="0"/>
        <v/>
      </c>
      <c r="B33" s="100"/>
      <c r="C33" s="176"/>
      <c r="D33" s="173"/>
      <c r="E33" s="174"/>
      <c r="F33" s="175"/>
      <c r="G33" s="157"/>
      <c r="H33" s="149"/>
      <c r="I33" s="149"/>
      <c r="J33" s="149"/>
      <c r="K33" s="162"/>
      <c r="L33" s="112"/>
      <c r="M33" s="111">
        <f t="shared" si="3"/>
        <v>0</v>
      </c>
      <c r="N33" s="179">
        <f t="shared" si="4"/>
        <v>0</v>
      </c>
    </row>
    <row r="34" spans="1:14" ht="14.4" x14ac:dyDescent="0.25">
      <c r="A34" s="99" t="str">
        <f t="shared" si="0"/>
        <v/>
      </c>
      <c r="B34" s="100"/>
      <c r="C34" s="176"/>
      <c r="D34" s="173"/>
      <c r="E34" s="174"/>
      <c r="F34" s="175"/>
      <c r="G34" s="157"/>
      <c r="H34" s="149"/>
      <c r="I34" s="149"/>
      <c r="J34" s="149"/>
      <c r="K34" s="162"/>
      <c r="L34" s="112"/>
      <c r="M34" s="111">
        <f t="shared" si="3"/>
        <v>0</v>
      </c>
      <c r="N34" s="179">
        <f t="shared" si="4"/>
        <v>0</v>
      </c>
    </row>
    <row r="35" spans="1:14" ht="14.4" x14ac:dyDescent="0.25">
      <c r="A35" s="99" t="str">
        <f t="shared" si="0"/>
        <v/>
      </c>
      <c r="B35" s="100"/>
      <c r="C35" s="172"/>
      <c r="D35" s="173"/>
      <c r="E35" s="174"/>
      <c r="F35" s="175"/>
      <c r="G35" s="157"/>
      <c r="H35" s="149"/>
      <c r="I35" s="149"/>
      <c r="J35" s="149"/>
      <c r="K35" s="162"/>
      <c r="L35" s="112"/>
      <c r="M35" s="111">
        <f t="shared" si="1"/>
        <v>0</v>
      </c>
      <c r="N35" s="179">
        <f t="shared" si="2"/>
        <v>0</v>
      </c>
    </row>
    <row r="36" spans="1:14" ht="14.4" x14ac:dyDescent="0.25">
      <c r="A36" s="99" t="str">
        <f t="shared" si="0"/>
        <v/>
      </c>
      <c r="B36" s="129"/>
      <c r="C36" s="172"/>
      <c r="D36" s="173"/>
      <c r="E36" s="174"/>
      <c r="F36" s="175"/>
      <c r="G36" s="157"/>
      <c r="H36" s="149"/>
      <c r="I36" s="149"/>
      <c r="J36" s="149"/>
      <c r="K36" s="162"/>
      <c r="L36" s="112"/>
      <c r="M36" s="111">
        <f t="shared" si="1"/>
        <v>0</v>
      </c>
      <c r="N36" s="179">
        <f t="shared" si="2"/>
        <v>0</v>
      </c>
    </row>
    <row r="37" spans="1:14" ht="14.4" x14ac:dyDescent="0.25">
      <c r="A37" s="99" t="str">
        <f t="shared" si="0"/>
        <v/>
      </c>
      <c r="B37" s="129"/>
      <c r="C37" s="172"/>
      <c r="D37" s="173"/>
      <c r="E37" s="174"/>
      <c r="F37" s="175"/>
      <c r="G37" s="157"/>
      <c r="H37" s="149"/>
      <c r="I37" s="149"/>
      <c r="J37" s="149"/>
      <c r="K37" s="162"/>
      <c r="L37" s="112"/>
      <c r="M37" s="111">
        <f t="shared" si="1"/>
        <v>0</v>
      </c>
      <c r="N37" s="179">
        <f t="shared" si="2"/>
        <v>0</v>
      </c>
    </row>
    <row r="38" spans="1:14" ht="14.4" x14ac:dyDescent="0.25">
      <c r="A38" s="99" t="str">
        <f t="shared" si="0"/>
        <v/>
      </c>
      <c r="B38" s="129"/>
      <c r="C38" s="176"/>
      <c r="D38" s="173"/>
      <c r="E38" s="174"/>
      <c r="F38" s="175"/>
      <c r="G38" s="157"/>
      <c r="H38" s="149"/>
      <c r="I38" s="149"/>
      <c r="J38" s="149"/>
      <c r="K38" s="162"/>
      <c r="L38" s="112"/>
      <c r="M38" s="111">
        <f t="shared" si="1"/>
        <v>0</v>
      </c>
      <c r="N38" s="179">
        <f t="shared" si="2"/>
        <v>0</v>
      </c>
    </row>
    <row r="39" spans="1:14" ht="14.4" x14ac:dyDescent="0.25">
      <c r="A39" s="99" t="str">
        <f t="shared" si="0"/>
        <v/>
      </c>
      <c r="B39" s="129"/>
      <c r="C39" s="176"/>
      <c r="D39" s="173"/>
      <c r="E39" s="174"/>
      <c r="F39" s="175"/>
      <c r="G39" s="157"/>
      <c r="H39" s="149"/>
      <c r="I39" s="149"/>
      <c r="J39" s="153"/>
      <c r="K39" s="162"/>
      <c r="L39" s="112"/>
      <c r="M39" s="111">
        <f t="shared" si="1"/>
        <v>0</v>
      </c>
      <c r="N39" s="179">
        <f t="shared" si="2"/>
        <v>0</v>
      </c>
    </row>
    <row r="40" spans="1:14" ht="14.4" x14ac:dyDescent="0.25">
      <c r="A40" s="99" t="str">
        <f t="shared" si="0"/>
        <v/>
      </c>
      <c r="B40" s="129"/>
      <c r="C40" s="176"/>
      <c r="D40" s="173"/>
      <c r="E40" s="174"/>
      <c r="F40" s="175"/>
      <c r="G40" s="157"/>
      <c r="H40" s="149"/>
      <c r="I40" s="149"/>
      <c r="J40" s="153"/>
      <c r="K40" s="162"/>
      <c r="L40" s="112"/>
      <c r="M40" s="111">
        <f t="shared" si="1"/>
        <v>0</v>
      </c>
      <c r="N40" s="179">
        <f t="shared" si="2"/>
        <v>0</v>
      </c>
    </row>
    <row r="41" spans="1:14" ht="14.4" x14ac:dyDescent="0.25">
      <c r="A41" s="99" t="str">
        <f t="shared" si="0"/>
        <v/>
      </c>
      <c r="B41" s="129"/>
      <c r="C41" s="172"/>
      <c r="D41" s="173"/>
      <c r="E41" s="174"/>
      <c r="F41" s="175"/>
      <c r="G41" s="157"/>
      <c r="H41" s="149"/>
      <c r="I41" s="149"/>
      <c r="J41" s="153"/>
      <c r="K41" s="162"/>
      <c r="L41" s="112"/>
      <c r="M41" s="111">
        <f t="shared" si="1"/>
        <v>0</v>
      </c>
      <c r="N41" s="179">
        <f t="shared" si="2"/>
        <v>0</v>
      </c>
    </row>
    <row r="42" spans="1:14" ht="14.4" x14ac:dyDescent="0.25">
      <c r="A42" s="99" t="str">
        <f t="shared" si="0"/>
        <v/>
      </c>
      <c r="B42" s="129"/>
      <c r="C42" s="176"/>
      <c r="D42" s="173"/>
      <c r="E42" s="174"/>
      <c r="F42" s="175"/>
      <c r="G42" s="157"/>
      <c r="H42" s="149"/>
      <c r="I42" s="153"/>
      <c r="J42" s="153"/>
      <c r="K42" s="162"/>
      <c r="L42" s="112"/>
      <c r="M42" s="111">
        <f t="shared" si="1"/>
        <v>0</v>
      </c>
      <c r="N42" s="179">
        <f t="shared" si="2"/>
        <v>0</v>
      </c>
    </row>
    <row r="43" spans="1:14" ht="14.4" x14ac:dyDescent="0.25">
      <c r="A43" s="99" t="str">
        <f t="shared" si="0"/>
        <v/>
      </c>
      <c r="B43" s="129"/>
      <c r="C43" s="172"/>
      <c r="D43" s="173"/>
      <c r="E43" s="174"/>
      <c r="F43" s="175"/>
      <c r="G43" s="157"/>
      <c r="H43" s="149"/>
      <c r="I43" s="153"/>
      <c r="J43" s="153"/>
      <c r="K43" s="162"/>
      <c r="L43" s="112"/>
      <c r="M43" s="111">
        <f t="shared" si="1"/>
        <v>0</v>
      </c>
      <c r="N43" s="179">
        <f t="shared" si="2"/>
        <v>0</v>
      </c>
    </row>
    <row r="44" spans="1:14" ht="14.4" x14ac:dyDescent="0.25">
      <c r="A44" s="99" t="str">
        <f t="shared" si="0"/>
        <v/>
      </c>
      <c r="B44" s="129"/>
      <c r="C44" s="172"/>
      <c r="D44" s="173"/>
      <c r="E44" s="174"/>
      <c r="F44" s="175"/>
      <c r="G44" s="157"/>
      <c r="H44" s="149"/>
      <c r="I44" s="153"/>
      <c r="J44" s="153"/>
      <c r="K44" s="162"/>
      <c r="L44" s="112"/>
      <c r="M44" s="111">
        <f t="shared" si="1"/>
        <v>0</v>
      </c>
      <c r="N44" s="179">
        <f t="shared" si="2"/>
        <v>0</v>
      </c>
    </row>
    <row r="45" spans="1:14" ht="14.4" x14ac:dyDescent="0.25">
      <c r="A45" s="99" t="str">
        <f t="shared" si="0"/>
        <v/>
      </c>
      <c r="B45" s="129"/>
      <c r="C45" s="172"/>
      <c r="D45" s="173"/>
      <c r="E45" s="174"/>
      <c r="F45" s="175"/>
      <c r="G45" s="157"/>
      <c r="H45" s="149"/>
      <c r="I45" s="153"/>
      <c r="J45" s="153"/>
      <c r="K45" s="162"/>
      <c r="L45" s="112"/>
      <c r="M45" s="111">
        <f t="shared" si="1"/>
        <v>0</v>
      </c>
      <c r="N45" s="179">
        <f t="shared" si="2"/>
        <v>0</v>
      </c>
    </row>
    <row r="46" spans="1:14" ht="14.4" x14ac:dyDescent="0.25">
      <c r="A46" s="99" t="str">
        <f t="shared" si="0"/>
        <v/>
      </c>
      <c r="B46" s="129"/>
      <c r="C46" s="172"/>
      <c r="D46" s="173"/>
      <c r="E46" s="174"/>
      <c r="F46" s="175"/>
      <c r="G46" s="157"/>
      <c r="H46" s="149"/>
      <c r="I46" s="153"/>
      <c r="J46" s="568"/>
      <c r="K46" s="162"/>
      <c r="L46" s="112"/>
      <c r="M46" s="111">
        <f t="shared" si="1"/>
        <v>0</v>
      </c>
      <c r="N46" s="179">
        <f t="shared" si="2"/>
        <v>0</v>
      </c>
    </row>
    <row r="47" spans="1:14" ht="14.4" x14ac:dyDescent="0.25">
      <c r="A47" s="99" t="str">
        <f t="shared" si="0"/>
        <v/>
      </c>
      <c r="B47" s="129"/>
      <c r="C47" s="172"/>
      <c r="D47" s="173"/>
      <c r="E47" s="174"/>
      <c r="F47" s="175"/>
      <c r="G47" s="157"/>
      <c r="H47" s="149"/>
      <c r="I47" s="153"/>
      <c r="J47" s="153"/>
      <c r="K47" s="162"/>
      <c r="L47" s="112"/>
      <c r="M47" s="111">
        <f t="shared" si="1"/>
        <v>0</v>
      </c>
      <c r="N47" s="179">
        <f t="shared" si="2"/>
        <v>0</v>
      </c>
    </row>
    <row r="48" spans="1:14" ht="14.4" x14ac:dyDescent="0.25">
      <c r="A48" s="99" t="str">
        <f t="shared" si="0"/>
        <v/>
      </c>
      <c r="B48" s="129"/>
      <c r="C48" s="172"/>
      <c r="D48" s="173"/>
      <c r="E48" s="174"/>
      <c r="F48" s="175"/>
      <c r="G48" s="157"/>
      <c r="H48" s="149"/>
      <c r="I48" s="153"/>
      <c r="J48" s="153"/>
      <c r="K48" s="162"/>
      <c r="L48" s="112"/>
      <c r="M48" s="111">
        <f t="shared" si="1"/>
        <v>0</v>
      </c>
      <c r="N48" s="179">
        <f t="shared" si="2"/>
        <v>0</v>
      </c>
    </row>
    <row r="49" spans="1:14" ht="14.4" x14ac:dyDescent="0.25">
      <c r="A49" s="99" t="str">
        <f t="shared" si="0"/>
        <v/>
      </c>
      <c r="B49" s="129"/>
      <c r="C49" s="172"/>
      <c r="D49" s="173"/>
      <c r="E49" s="174"/>
      <c r="F49" s="175"/>
      <c r="G49" s="157"/>
      <c r="H49" s="149"/>
      <c r="I49" s="149"/>
      <c r="J49" s="153"/>
      <c r="K49" s="162"/>
      <c r="L49" s="112"/>
      <c r="M49" s="111">
        <f t="shared" si="1"/>
        <v>0</v>
      </c>
      <c r="N49" s="179">
        <f t="shared" si="2"/>
        <v>0</v>
      </c>
    </row>
    <row r="50" spans="1:14" ht="15" thickBot="1" x14ac:dyDescent="0.3">
      <c r="A50" s="165" t="str">
        <f>CONCATENATE(B50,C50,D50)</f>
        <v/>
      </c>
      <c r="B50" s="313"/>
      <c r="C50" s="264"/>
      <c r="D50" s="265"/>
      <c r="E50" s="266"/>
      <c r="F50" s="267"/>
      <c r="G50" s="159"/>
      <c r="H50" s="160"/>
      <c r="I50" s="160"/>
      <c r="J50" s="268"/>
      <c r="K50" s="269"/>
      <c r="L50" s="126"/>
      <c r="M50" s="125">
        <f t="shared" si="1"/>
        <v>0</v>
      </c>
      <c r="N50" s="263">
        <f t="shared" si="2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43:C50">
    <cfRule type="duplicateValues" dxfId="58" priority="396"/>
  </conditionalFormatting>
  <conditionalFormatting sqref="C1:D5 C6:C19 C21:C42">
    <cfRule type="duplicateValues" dxfId="57" priority="5"/>
  </conditionalFormatting>
  <conditionalFormatting sqref="D1:D1048576">
    <cfRule type="duplicateValues" dxfId="56" priority="39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4F6C-8543-4546-9143-A2512AB52A5A}">
  <sheetPr codeName="Sheet24">
    <tabColor rgb="FFFF3399"/>
  </sheetPr>
  <dimension ref="A1:N100"/>
  <sheetViews>
    <sheetView zoomScale="90" zoomScaleNormal="90" workbookViewId="0">
      <selection activeCell="B2" sqref="B2:M2"/>
    </sheetView>
  </sheetViews>
  <sheetFormatPr defaultColWidth="10.33203125" defaultRowHeight="13.2" x14ac:dyDescent="0.25"/>
  <cols>
    <col min="1" max="1" width="58.5546875" style="92" customWidth="1"/>
    <col min="2" max="2" width="9.109375" style="12" bestFit="1" customWidth="1"/>
    <col min="3" max="3" width="18.6640625" style="92" bestFit="1" customWidth="1"/>
    <col min="4" max="4" width="17.88671875" style="127" bestFit="1" customWidth="1"/>
    <col min="5" max="5" width="12" style="12" bestFit="1" customWidth="1"/>
    <col min="6" max="6" width="16" style="92" bestFit="1" customWidth="1"/>
    <col min="7" max="8" width="9.33203125" style="128" bestFit="1" customWidth="1"/>
    <col min="9" max="9" width="9.6640625" style="128" bestFit="1" customWidth="1"/>
    <col min="10" max="10" width="14.33203125" style="128" bestFit="1" customWidth="1"/>
    <col min="11" max="11" width="14.88671875" style="128" bestFit="1" customWidth="1"/>
    <col min="12" max="12" width="8.33203125" style="12" bestFit="1" customWidth="1"/>
    <col min="13" max="13" width="14.88671875" style="12" bestFit="1" customWidth="1"/>
    <col min="14" max="14" width="33.109375" style="12" bestFit="1" customWidth="1"/>
    <col min="15" max="16384" width="10.33203125" style="92"/>
  </cols>
  <sheetData>
    <row r="1" spans="1:14" ht="22.5" customHeight="1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 t="s">
        <v>413</v>
      </c>
      <c r="F1" s="889"/>
      <c r="G1" s="889"/>
      <c r="H1" s="889"/>
      <c r="I1" s="889"/>
      <c r="J1" s="889"/>
      <c r="K1" s="90" t="s">
        <v>31</v>
      </c>
      <c r="L1" s="911">
        <v>45395</v>
      </c>
      <c r="M1" s="891"/>
      <c r="N1" s="91" t="s">
        <v>57</v>
      </c>
    </row>
    <row r="2" spans="1:14" ht="22.5" customHeight="1" thickBot="1" x14ac:dyDescent="0.3">
      <c r="A2" s="93">
        <f>COUNTA(_xlfn.UNIQUE(D8:D25))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8">
        <f>IF(N4=1,0,IF(N4=2,1,IF(N4=3,2,0)))</f>
        <v>0</v>
      </c>
    </row>
    <row r="6" spans="1:14" ht="14.4" x14ac:dyDescent="0.25">
      <c r="A6" s="270" t="str">
        <f t="shared" ref="A6:A37" si="0"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303">
        <v>60</v>
      </c>
      <c r="H6" s="304"/>
      <c r="I6" s="305"/>
      <c r="J6" s="306"/>
      <c r="K6" s="307"/>
      <c r="L6" s="279">
        <v>1</v>
      </c>
      <c r="M6" s="280">
        <f>IF(L6=1,7,IF(L6=2,6,IF(L6=3,5,IF(L6=4,4,IF(L6=5,3,IF(L6=6,2,IF(L6&gt;=6,1,0)))))))</f>
        <v>7</v>
      </c>
      <c r="N6" s="281">
        <f t="shared" ref="N6:N34" si="1">SUM(M6+$N$5)</f>
        <v>7</v>
      </c>
    </row>
    <row r="7" spans="1:14" ht="14.4" x14ac:dyDescent="0.25">
      <c r="A7" s="99" t="str">
        <f t="shared" si="0"/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286" t="s">
        <v>118</v>
      </c>
      <c r="G7" s="308"/>
      <c r="H7" s="309">
        <v>45</v>
      </c>
      <c r="I7" s="310"/>
      <c r="J7" s="311"/>
      <c r="K7" s="312"/>
      <c r="L7" s="290">
        <v>3</v>
      </c>
      <c r="M7" s="291">
        <f>IF(L7=1,7,IF(L7=2,6,IF(L7=3,5,IF(L7=4,4,IF(L7=5,3,IF(L7=6,2,IF(L7&gt;=6,1,0)))))))</f>
        <v>5</v>
      </c>
      <c r="N7" s="292">
        <f t="shared" si="1"/>
        <v>5</v>
      </c>
    </row>
    <row r="8" spans="1:14" ht="14.4" x14ac:dyDescent="0.25">
      <c r="A8" s="99" t="str">
        <f t="shared" si="0"/>
        <v/>
      </c>
      <c r="B8" s="100"/>
      <c r="C8" s="101"/>
      <c r="D8" s="102"/>
      <c r="E8" s="103"/>
      <c r="F8" s="104"/>
      <c r="G8" s="105"/>
      <c r="H8" s="106"/>
      <c r="I8" s="107"/>
      <c r="J8" s="108"/>
      <c r="K8" s="109"/>
      <c r="L8" s="110"/>
      <c r="M8" s="280">
        <f t="shared" ref="M8:M34" si="2">IF(L8=1,7,IF(L8=2,6,IF(L8=3,5,IF(L8=4,4,IF(L8=5,3,IF(L8=6,2,IF(L8&gt;=6,1,0)))))))</f>
        <v>0</v>
      </c>
      <c r="N8" s="281">
        <f t="shared" si="1"/>
        <v>0</v>
      </c>
    </row>
    <row r="9" spans="1:14" ht="14.4" x14ac:dyDescent="0.25">
      <c r="A9" s="99" t="str">
        <f t="shared" si="0"/>
        <v/>
      </c>
      <c r="B9" s="100"/>
      <c r="C9" s="101"/>
      <c r="D9" s="102"/>
      <c r="E9" s="103"/>
      <c r="F9" s="104"/>
      <c r="G9" s="157"/>
      <c r="H9" s="632"/>
      <c r="I9" s="149"/>
      <c r="J9" s="108"/>
      <c r="K9" s="109"/>
      <c r="L9" s="110"/>
      <c r="M9" s="291">
        <f t="shared" si="2"/>
        <v>0</v>
      </c>
      <c r="N9" s="292">
        <f t="shared" si="1"/>
        <v>0</v>
      </c>
    </row>
    <row r="10" spans="1:14" ht="14.4" x14ac:dyDescent="0.25">
      <c r="A10" s="99" t="str">
        <f t="shared" si="0"/>
        <v/>
      </c>
      <c r="B10" s="100"/>
      <c r="C10" s="101"/>
      <c r="D10" s="102"/>
      <c r="E10" s="103"/>
      <c r="F10" s="104"/>
      <c r="G10" s="157"/>
      <c r="H10" s="632"/>
      <c r="I10" s="149"/>
      <c r="J10" s="108"/>
      <c r="K10" s="109"/>
      <c r="L10" s="110"/>
      <c r="M10" s="280">
        <f t="shared" si="2"/>
        <v>0</v>
      </c>
      <c r="N10" s="281">
        <f t="shared" si="1"/>
        <v>0</v>
      </c>
    </row>
    <row r="11" spans="1:14" ht="14.4" x14ac:dyDescent="0.25">
      <c r="A11" s="99" t="str">
        <f t="shared" si="0"/>
        <v/>
      </c>
      <c r="B11" s="100"/>
      <c r="C11" s="101"/>
      <c r="D11" s="102"/>
      <c r="E11" s="103"/>
      <c r="F11" s="104"/>
      <c r="G11" s="157"/>
      <c r="H11" s="632"/>
      <c r="I11" s="149"/>
      <c r="J11" s="108"/>
      <c r="K11" s="109"/>
      <c r="L11" s="110"/>
      <c r="M11" s="291">
        <f t="shared" si="2"/>
        <v>0</v>
      </c>
      <c r="N11" s="292">
        <f t="shared" si="1"/>
        <v>0</v>
      </c>
    </row>
    <row r="12" spans="1:14" ht="14.4" x14ac:dyDescent="0.25">
      <c r="A12" s="99" t="str">
        <f t="shared" si="0"/>
        <v/>
      </c>
      <c r="B12" s="100"/>
      <c r="C12" s="101"/>
      <c r="D12" s="102"/>
      <c r="E12" s="103"/>
      <c r="F12" s="104"/>
      <c r="G12" s="157"/>
      <c r="H12" s="632"/>
      <c r="I12" s="149"/>
      <c r="J12" s="108"/>
      <c r="K12" s="109"/>
      <c r="L12" s="110"/>
      <c r="M12" s="280">
        <f t="shared" si="2"/>
        <v>0</v>
      </c>
      <c r="N12" s="281">
        <f t="shared" si="1"/>
        <v>0</v>
      </c>
    </row>
    <row r="13" spans="1:14" ht="14.4" x14ac:dyDescent="0.25">
      <c r="A13" s="99" t="str">
        <f t="shared" si="0"/>
        <v/>
      </c>
      <c r="B13" s="100"/>
      <c r="C13" s="101"/>
      <c r="D13" s="102"/>
      <c r="E13" s="103"/>
      <c r="F13" s="104"/>
      <c r="G13" s="157"/>
      <c r="H13" s="632"/>
      <c r="I13" s="149"/>
      <c r="J13" s="108"/>
      <c r="K13" s="109"/>
      <c r="L13" s="110"/>
      <c r="M13" s="291">
        <f t="shared" si="2"/>
        <v>0</v>
      </c>
      <c r="N13" s="292">
        <f t="shared" si="1"/>
        <v>0</v>
      </c>
    </row>
    <row r="14" spans="1:14" ht="14.4" x14ac:dyDescent="0.25">
      <c r="A14" s="99" t="str">
        <f t="shared" si="0"/>
        <v/>
      </c>
      <c r="B14" s="100"/>
      <c r="C14" s="101"/>
      <c r="D14" s="102"/>
      <c r="E14" s="103"/>
      <c r="F14" s="104"/>
      <c r="G14" s="157"/>
      <c r="H14" s="632"/>
      <c r="I14" s="149"/>
      <c r="J14" s="108"/>
      <c r="K14" s="109"/>
      <c r="L14" s="110"/>
      <c r="M14" s="280">
        <f t="shared" si="2"/>
        <v>0</v>
      </c>
      <c r="N14" s="281">
        <f t="shared" si="1"/>
        <v>0</v>
      </c>
    </row>
    <row r="15" spans="1:14" ht="14.4" x14ac:dyDescent="0.25">
      <c r="A15" s="99" t="str">
        <f t="shared" si="0"/>
        <v/>
      </c>
      <c r="B15" s="100"/>
      <c r="C15" s="101"/>
      <c r="D15" s="102"/>
      <c r="E15" s="103"/>
      <c r="F15" s="104"/>
      <c r="G15" s="157"/>
      <c r="H15" s="632"/>
      <c r="I15" s="149"/>
      <c r="J15" s="108"/>
      <c r="K15" s="109"/>
      <c r="L15" s="110"/>
      <c r="M15" s="291">
        <f t="shared" si="2"/>
        <v>0</v>
      </c>
      <c r="N15" s="292">
        <f t="shared" si="1"/>
        <v>0</v>
      </c>
    </row>
    <row r="16" spans="1:14" ht="14.4" x14ac:dyDescent="0.25">
      <c r="A16" s="99" t="str">
        <f t="shared" si="0"/>
        <v/>
      </c>
      <c r="B16" s="100"/>
      <c r="C16" s="101"/>
      <c r="D16" s="102"/>
      <c r="E16" s="103"/>
      <c r="F16" s="104"/>
      <c r="G16" s="157"/>
      <c r="H16" s="632"/>
      <c r="I16" s="149"/>
      <c r="J16" s="108"/>
      <c r="K16" s="109"/>
      <c r="L16" s="110"/>
      <c r="M16" s="280">
        <f t="shared" si="2"/>
        <v>0</v>
      </c>
      <c r="N16" s="281">
        <f t="shared" si="1"/>
        <v>0</v>
      </c>
    </row>
    <row r="17" spans="1:14" ht="14.4" x14ac:dyDescent="0.25">
      <c r="A17" s="99" t="str">
        <f t="shared" si="0"/>
        <v/>
      </c>
      <c r="B17" s="100"/>
      <c r="C17" s="101"/>
      <c r="D17" s="102"/>
      <c r="E17" s="103"/>
      <c r="F17" s="104"/>
      <c r="G17" s="157"/>
      <c r="H17" s="632"/>
      <c r="I17" s="149"/>
      <c r="J17" s="108"/>
      <c r="K17" s="109"/>
      <c r="L17" s="110"/>
      <c r="M17" s="291">
        <f t="shared" si="2"/>
        <v>0</v>
      </c>
      <c r="N17" s="292">
        <f t="shared" si="1"/>
        <v>0</v>
      </c>
    </row>
    <row r="18" spans="1:14" ht="14.4" x14ac:dyDescent="0.25">
      <c r="A18" s="99" t="str">
        <f t="shared" si="0"/>
        <v/>
      </c>
      <c r="B18" s="100"/>
      <c r="C18" s="101"/>
      <c r="D18" s="102"/>
      <c r="E18" s="103"/>
      <c r="F18" s="104"/>
      <c r="G18" s="157"/>
      <c r="H18" s="632"/>
      <c r="I18" s="149"/>
      <c r="J18" s="108"/>
      <c r="K18" s="109"/>
      <c r="L18" s="110"/>
      <c r="M18" s="280">
        <f t="shared" si="2"/>
        <v>0</v>
      </c>
      <c r="N18" s="281">
        <f t="shared" si="1"/>
        <v>0</v>
      </c>
    </row>
    <row r="19" spans="1:14" ht="14.4" x14ac:dyDescent="0.25">
      <c r="A19" s="99" t="str">
        <f t="shared" si="0"/>
        <v/>
      </c>
      <c r="B19" s="100"/>
      <c r="C19" s="101"/>
      <c r="D19" s="102"/>
      <c r="E19" s="103"/>
      <c r="F19" s="104"/>
      <c r="G19" s="157"/>
      <c r="H19" s="632"/>
      <c r="I19" s="149"/>
      <c r="J19" s="108"/>
      <c r="K19" s="109"/>
      <c r="L19" s="110"/>
      <c r="M19" s="291">
        <f t="shared" si="2"/>
        <v>0</v>
      </c>
      <c r="N19" s="292">
        <f t="shared" si="1"/>
        <v>0</v>
      </c>
    </row>
    <row r="20" spans="1:14" ht="14.4" x14ac:dyDescent="0.25">
      <c r="A20" s="99" t="str">
        <f t="shared" si="0"/>
        <v/>
      </c>
      <c r="B20" s="129"/>
      <c r="C20" s="101"/>
      <c r="D20" s="102"/>
      <c r="E20" s="103"/>
      <c r="F20" s="104"/>
      <c r="G20" s="157"/>
      <c r="H20" s="632"/>
      <c r="I20" s="149"/>
      <c r="J20" s="108"/>
      <c r="K20" s="109"/>
      <c r="L20" s="110"/>
      <c r="M20" s="280">
        <f t="shared" si="2"/>
        <v>0</v>
      </c>
      <c r="N20" s="281">
        <f t="shared" si="1"/>
        <v>0</v>
      </c>
    </row>
    <row r="21" spans="1:14" ht="14.4" x14ac:dyDescent="0.25">
      <c r="A21" s="99" t="str">
        <f t="shared" si="0"/>
        <v/>
      </c>
      <c r="B21" s="129"/>
      <c r="C21" s="101"/>
      <c r="D21" s="102"/>
      <c r="E21" s="103"/>
      <c r="F21" s="104"/>
      <c r="G21" s="157"/>
      <c r="H21" s="632"/>
      <c r="I21" s="149"/>
      <c r="J21" s="108"/>
      <c r="K21" s="109"/>
      <c r="L21" s="110"/>
      <c r="M21" s="291">
        <f t="shared" si="2"/>
        <v>0</v>
      </c>
      <c r="N21" s="292">
        <f t="shared" si="1"/>
        <v>0</v>
      </c>
    </row>
    <row r="22" spans="1:14" ht="14.4" x14ac:dyDescent="0.25">
      <c r="A22" s="99" t="str">
        <f t="shared" si="0"/>
        <v/>
      </c>
      <c r="B22" s="129"/>
      <c r="C22" s="101"/>
      <c r="D22" s="102"/>
      <c r="E22" s="103"/>
      <c r="F22" s="104"/>
      <c r="G22" s="157"/>
      <c r="H22" s="632"/>
      <c r="I22" s="149"/>
      <c r="J22" s="108"/>
      <c r="K22" s="109"/>
      <c r="L22" s="110"/>
      <c r="M22" s="280">
        <f t="shared" si="2"/>
        <v>0</v>
      </c>
      <c r="N22" s="281">
        <f t="shared" si="1"/>
        <v>0</v>
      </c>
    </row>
    <row r="23" spans="1:14" ht="14.4" x14ac:dyDescent="0.25">
      <c r="A23" s="99" t="str">
        <f t="shared" si="0"/>
        <v/>
      </c>
      <c r="B23" s="129"/>
      <c r="C23" s="101"/>
      <c r="D23" s="102"/>
      <c r="E23" s="103"/>
      <c r="F23" s="104"/>
      <c r="G23" s="157"/>
      <c r="H23" s="632"/>
      <c r="I23" s="149"/>
      <c r="J23" s="108"/>
      <c r="K23" s="109"/>
      <c r="L23" s="110"/>
      <c r="M23" s="291">
        <f t="shared" si="2"/>
        <v>0</v>
      </c>
      <c r="N23" s="292">
        <f t="shared" si="1"/>
        <v>0</v>
      </c>
    </row>
    <row r="24" spans="1:14" ht="14.4" x14ac:dyDescent="0.25">
      <c r="A24" s="99" t="str">
        <f t="shared" si="0"/>
        <v/>
      </c>
      <c r="B24" s="129"/>
      <c r="C24" s="101"/>
      <c r="D24" s="102"/>
      <c r="E24" s="103"/>
      <c r="F24" s="104"/>
      <c r="G24" s="157"/>
      <c r="H24" s="632"/>
      <c r="I24" s="149"/>
      <c r="J24" s="108"/>
      <c r="K24" s="109"/>
      <c r="L24" s="110"/>
      <c r="M24" s="280">
        <f t="shared" si="2"/>
        <v>0</v>
      </c>
      <c r="N24" s="281">
        <f t="shared" si="1"/>
        <v>0</v>
      </c>
    </row>
    <row r="25" spans="1:14" ht="14.4" x14ac:dyDescent="0.25">
      <c r="A25" s="99" t="str">
        <f t="shared" si="0"/>
        <v/>
      </c>
      <c r="B25" s="129"/>
      <c r="C25" s="101"/>
      <c r="D25" s="102"/>
      <c r="E25" s="103"/>
      <c r="F25" s="104"/>
      <c r="G25" s="157"/>
      <c r="H25" s="632"/>
      <c r="I25" s="149"/>
      <c r="J25" s="108"/>
      <c r="K25" s="109"/>
      <c r="L25" s="110"/>
      <c r="M25" s="291">
        <f t="shared" si="2"/>
        <v>0</v>
      </c>
      <c r="N25" s="292">
        <f t="shared" si="1"/>
        <v>0</v>
      </c>
    </row>
    <row r="26" spans="1:14" ht="14.4" x14ac:dyDescent="0.25">
      <c r="A26" s="99" t="str">
        <f t="shared" si="0"/>
        <v/>
      </c>
      <c r="B26" s="129"/>
      <c r="C26" s="101"/>
      <c r="D26" s="102"/>
      <c r="E26" s="103"/>
      <c r="F26" s="104"/>
      <c r="G26" s="157"/>
      <c r="H26" s="632"/>
      <c r="I26" s="149"/>
      <c r="J26" s="108"/>
      <c r="K26" s="109"/>
      <c r="L26" s="110"/>
      <c r="M26" s="280">
        <f t="shared" si="2"/>
        <v>0</v>
      </c>
      <c r="N26" s="281">
        <f t="shared" si="1"/>
        <v>0</v>
      </c>
    </row>
    <row r="27" spans="1:14" ht="14.4" x14ac:dyDescent="0.25">
      <c r="A27" s="99" t="str">
        <f t="shared" si="0"/>
        <v/>
      </c>
      <c r="B27" s="129"/>
      <c r="C27" s="101"/>
      <c r="D27" s="102"/>
      <c r="E27" s="113"/>
      <c r="F27" s="104"/>
      <c r="G27" s="157"/>
      <c r="H27" s="632"/>
      <c r="I27" s="149"/>
      <c r="J27" s="180"/>
      <c r="K27" s="181"/>
      <c r="L27" s="110"/>
      <c r="M27" s="291">
        <f t="shared" si="2"/>
        <v>0</v>
      </c>
      <c r="N27" s="292">
        <f t="shared" si="1"/>
        <v>0</v>
      </c>
    </row>
    <row r="28" spans="1:14" ht="14.4" x14ac:dyDescent="0.25">
      <c r="A28" s="99" t="str">
        <f t="shared" si="0"/>
        <v/>
      </c>
      <c r="B28" s="129"/>
      <c r="C28" s="101"/>
      <c r="D28" s="102"/>
      <c r="E28" s="113"/>
      <c r="F28" s="104"/>
      <c r="G28" s="157"/>
      <c r="H28" s="632"/>
      <c r="I28" s="149"/>
      <c r="J28" s="180"/>
      <c r="K28" s="181"/>
      <c r="L28" s="110"/>
      <c r="M28" s="280">
        <f t="shared" si="2"/>
        <v>0</v>
      </c>
      <c r="N28" s="281">
        <f t="shared" si="1"/>
        <v>0</v>
      </c>
    </row>
    <row r="29" spans="1:14" ht="14.4" x14ac:dyDescent="0.25">
      <c r="A29" s="99" t="str">
        <f t="shared" si="0"/>
        <v/>
      </c>
      <c r="B29" s="129"/>
      <c r="C29" s="101"/>
      <c r="D29" s="102"/>
      <c r="E29" s="113"/>
      <c r="F29" s="104"/>
      <c r="G29" s="157"/>
      <c r="H29" s="632"/>
      <c r="I29" s="149"/>
      <c r="J29" s="180"/>
      <c r="K29" s="181"/>
      <c r="L29" s="110"/>
      <c r="M29" s="291">
        <f t="shared" si="2"/>
        <v>0</v>
      </c>
      <c r="N29" s="292">
        <f t="shared" si="1"/>
        <v>0</v>
      </c>
    </row>
    <row r="30" spans="1:14" ht="14.4" x14ac:dyDescent="0.25">
      <c r="A30" s="99" t="str">
        <f t="shared" si="0"/>
        <v/>
      </c>
      <c r="B30" s="129"/>
      <c r="C30" s="101"/>
      <c r="D30" s="102"/>
      <c r="E30" s="103"/>
      <c r="F30" s="104"/>
      <c r="G30" s="157"/>
      <c r="H30" s="632"/>
      <c r="I30" s="149"/>
      <c r="J30" s="108"/>
      <c r="K30" s="109"/>
      <c r="L30" s="110"/>
      <c r="M30" s="280">
        <f t="shared" si="2"/>
        <v>0</v>
      </c>
      <c r="N30" s="281">
        <f t="shared" si="1"/>
        <v>0</v>
      </c>
    </row>
    <row r="31" spans="1:14" ht="14.4" x14ac:dyDescent="0.25">
      <c r="A31" s="99" t="str">
        <f t="shared" si="0"/>
        <v/>
      </c>
      <c r="B31" s="129"/>
      <c r="C31" s="101"/>
      <c r="D31" s="102"/>
      <c r="E31" s="103"/>
      <c r="F31" s="104"/>
      <c r="G31" s="157"/>
      <c r="H31" s="632"/>
      <c r="I31" s="149"/>
      <c r="J31" s="108"/>
      <c r="K31" s="109"/>
      <c r="L31" s="110"/>
      <c r="M31" s="291">
        <f t="shared" si="2"/>
        <v>0</v>
      </c>
      <c r="N31" s="292">
        <f t="shared" si="1"/>
        <v>0</v>
      </c>
    </row>
    <row r="32" spans="1:14" ht="14.4" x14ac:dyDescent="0.25">
      <c r="A32" s="99" t="str">
        <f t="shared" si="0"/>
        <v/>
      </c>
      <c r="B32" s="129"/>
      <c r="C32" s="101"/>
      <c r="D32" s="102"/>
      <c r="E32" s="103"/>
      <c r="F32" s="104"/>
      <c r="G32" s="157"/>
      <c r="H32" s="632"/>
      <c r="I32" s="149"/>
      <c r="J32" s="108"/>
      <c r="K32" s="109"/>
      <c r="L32" s="110"/>
      <c r="M32" s="280">
        <f t="shared" si="2"/>
        <v>0</v>
      </c>
      <c r="N32" s="281">
        <f t="shared" si="1"/>
        <v>0</v>
      </c>
    </row>
    <row r="33" spans="1:14" ht="14.4" x14ac:dyDescent="0.25">
      <c r="A33" s="99" t="str">
        <f t="shared" si="0"/>
        <v/>
      </c>
      <c r="B33" s="129"/>
      <c r="C33" s="101"/>
      <c r="D33" s="102"/>
      <c r="E33" s="103"/>
      <c r="F33" s="104"/>
      <c r="G33" s="157"/>
      <c r="H33" s="632"/>
      <c r="I33" s="149"/>
      <c r="J33" s="108"/>
      <c r="K33" s="109"/>
      <c r="L33" s="110"/>
      <c r="M33" s="291">
        <f t="shared" si="2"/>
        <v>0</v>
      </c>
      <c r="N33" s="292">
        <f t="shared" si="1"/>
        <v>0</v>
      </c>
    </row>
    <row r="34" spans="1:14" ht="14.4" x14ac:dyDescent="0.25">
      <c r="A34" s="99" t="str">
        <f t="shared" si="0"/>
        <v/>
      </c>
      <c r="B34" s="100"/>
      <c r="C34" s="101"/>
      <c r="D34" s="102"/>
      <c r="E34" s="103"/>
      <c r="F34" s="104"/>
      <c r="G34" s="105"/>
      <c r="H34" s="106"/>
      <c r="I34" s="107"/>
      <c r="J34" s="108"/>
      <c r="K34" s="109"/>
      <c r="L34" s="110"/>
      <c r="M34" s="280">
        <f t="shared" si="2"/>
        <v>0</v>
      </c>
      <c r="N34" s="281">
        <f t="shared" si="1"/>
        <v>0</v>
      </c>
    </row>
    <row r="35" spans="1:14" ht="14.4" x14ac:dyDescent="0.25">
      <c r="A35" s="99" t="str">
        <f t="shared" si="0"/>
        <v>`</v>
      </c>
      <c r="B35" s="100"/>
      <c r="C35" s="101" t="s">
        <v>121</v>
      </c>
      <c r="D35" s="102"/>
      <c r="E35" s="103"/>
      <c r="F35" s="104"/>
      <c r="G35" s="105"/>
      <c r="H35" s="106"/>
      <c r="I35" s="107"/>
      <c r="J35" s="108"/>
      <c r="K35" s="109"/>
      <c r="L35" s="110"/>
      <c r="M35" s="111"/>
      <c r="N35" s="112"/>
    </row>
    <row r="36" spans="1:14" ht="14.4" x14ac:dyDescent="0.25">
      <c r="A36" s="99" t="str">
        <f t="shared" si="0"/>
        <v/>
      </c>
      <c r="B36" s="100"/>
      <c r="C36" s="101"/>
      <c r="D36" s="102"/>
      <c r="E36" s="103"/>
      <c r="F36" s="104"/>
      <c r="G36" s="105"/>
      <c r="H36" s="106"/>
      <c r="I36" s="107"/>
      <c r="J36" s="108"/>
      <c r="K36" s="109"/>
      <c r="L36" s="110"/>
      <c r="M36" s="111"/>
      <c r="N36" s="112"/>
    </row>
    <row r="37" spans="1:14" ht="14.4" x14ac:dyDescent="0.25">
      <c r="A37" s="99" t="str">
        <f t="shared" si="0"/>
        <v/>
      </c>
      <c r="B37" s="100"/>
      <c r="C37" s="101"/>
      <c r="D37" s="102"/>
      <c r="E37" s="103"/>
      <c r="F37" s="104"/>
      <c r="G37" s="105"/>
      <c r="H37" s="106"/>
      <c r="I37" s="107"/>
      <c r="J37" s="108"/>
      <c r="K37" s="109"/>
      <c r="L37" s="110"/>
      <c r="M37" s="111"/>
      <c r="N37" s="112"/>
    </row>
    <row r="38" spans="1:14" ht="14.4" x14ac:dyDescent="0.25">
      <c r="A38" s="99" t="str">
        <f t="shared" ref="A38:A69" si="3">CONCATENATE(B38,C38,D38)</f>
        <v/>
      </c>
      <c r="B38" s="100"/>
      <c r="C38" s="101"/>
      <c r="D38" s="102"/>
      <c r="E38" s="103"/>
      <c r="F38" s="104"/>
      <c r="G38" s="105"/>
      <c r="H38" s="106"/>
      <c r="I38" s="107"/>
      <c r="J38" s="108"/>
      <c r="K38" s="109"/>
      <c r="L38" s="110"/>
      <c r="M38" s="111"/>
      <c r="N38" s="112"/>
    </row>
    <row r="39" spans="1:14" ht="14.4" x14ac:dyDescent="0.25">
      <c r="A39" s="99" t="str">
        <f t="shared" si="3"/>
        <v/>
      </c>
      <c r="B39" s="100"/>
      <c r="C39" s="101"/>
      <c r="D39" s="102"/>
      <c r="E39" s="103"/>
      <c r="F39" s="104"/>
      <c r="G39" s="105"/>
      <c r="H39" s="106"/>
      <c r="I39" s="107"/>
      <c r="J39" s="108"/>
      <c r="K39" s="109"/>
      <c r="L39" s="110"/>
      <c r="M39" s="111"/>
      <c r="N39" s="112"/>
    </row>
    <row r="40" spans="1:14" ht="14.4" x14ac:dyDescent="0.25">
      <c r="A40" s="99" t="str">
        <f t="shared" si="3"/>
        <v/>
      </c>
      <c r="B40" s="100"/>
      <c r="C40" s="101"/>
      <c r="D40" s="102"/>
      <c r="E40" s="103"/>
      <c r="F40" s="104"/>
      <c r="G40" s="105"/>
      <c r="H40" s="106"/>
      <c r="I40" s="107"/>
      <c r="J40" s="108"/>
      <c r="K40" s="109"/>
      <c r="L40" s="110"/>
      <c r="M40" s="111"/>
      <c r="N40" s="112"/>
    </row>
    <row r="41" spans="1:14" ht="14.4" x14ac:dyDescent="0.25">
      <c r="A41" s="99" t="str">
        <f t="shared" si="3"/>
        <v/>
      </c>
      <c r="B41" s="100"/>
      <c r="C41" s="101"/>
      <c r="D41" s="102"/>
      <c r="E41" s="103"/>
      <c r="F41" s="104"/>
      <c r="G41" s="105"/>
      <c r="H41" s="106"/>
      <c r="I41" s="107"/>
      <c r="J41" s="108"/>
      <c r="K41" s="109"/>
      <c r="L41" s="110"/>
      <c r="M41" s="111"/>
      <c r="N41" s="112"/>
    </row>
    <row r="42" spans="1:14" ht="14.4" x14ac:dyDescent="0.25">
      <c r="A42" s="99" t="str">
        <f t="shared" si="3"/>
        <v/>
      </c>
      <c r="B42" s="100"/>
      <c r="C42" s="101"/>
      <c r="D42" s="102"/>
      <c r="E42" s="103"/>
      <c r="F42" s="104"/>
      <c r="G42" s="105"/>
      <c r="H42" s="106"/>
      <c r="I42" s="107"/>
      <c r="J42" s="108"/>
      <c r="K42" s="109"/>
      <c r="L42" s="110"/>
      <c r="M42" s="111"/>
      <c r="N42" s="112"/>
    </row>
    <row r="43" spans="1:14" ht="14.4" x14ac:dyDescent="0.25">
      <c r="A43" s="99" t="str">
        <f t="shared" si="3"/>
        <v/>
      </c>
      <c r="B43" s="100"/>
      <c r="C43" s="101"/>
      <c r="D43" s="102"/>
      <c r="E43" s="103"/>
      <c r="F43" s="104"/>
      <c r="G43" s="105"/>
      <c r="H43" s="106"/>
      <c r="I43" s="107"/>
      <c r="J43" s="108"/>
      <c r="K43" s="109"/>
      <c r="L43" s="110"/>
      <c r="M43" s="111"/>
      <c r="N43" s="112"/>
    </row>
    <row r="44" spans="1:14" ht="14.4" x14ac:dyDescent="0.25">
      <c r="A44" s="99" t="str">
        <f t="shared" si="3"/>
        <v/>
      </c>
      <c r="B44" s="100"/>
      <c r="C44" s="101"/>
      <c r="D44" s="102"/>
      <c r="E44" s="103"/>
      <c r="F44" s="104"/>
      <c r="G44" s="105"/>
      <c r="H44" s="106"/>
      <c r="I44" s="107"/>
      <c r="J44" s="108"/>
      <c r="K44" s="109"/>
      <c r="L44" s="110"/>
      <c r="M44" s="111"/>
      <c r="N44" s="112"/>
    </row>
    <row r="45" spans="1:14" ht="14.4" x14ac:dyDescent="0.25">
      <c r="A45" s="99" t="str">
        <f t="shared" si="3"/>
        <v/>
      </c>
      <c r="B45" s="100"/>
      <c r="C45" s="101"/>
      <c r="D45" s="102"/>
      <c r="E45" s="103"/>
      <c r="F45" s="104"/>
      <c r="G45" s="105"/>
      <c r="H45" s="106"/>
      <c r="I45" s="107"/>
      <c r="J45" s="108"/>
      <c r="K45" s="109"/>
      <c r="L45" s="110"/>
      <c r="M45" s="111"/>
      <c r="N45" s="112"/>
    </row>
    <row r="46" spans="1:14" ht="14.4" x14ac:dyDescent="0.25">
      <c r="A46" s="99" t="str">
        <f t="shared" si="3"/>
        <v/>
      </c>
      <c r="B46" s="100"/>
      <c r="C46" s="101"/>
      <c r="D46" s="102"/>
      <c r="E46" s="103"/>
      <c r="F46" s="104"/>
      <c r="G46" s="105"/>
      <c r="H46" s="106"/>
      <c r="I46" s="107"/>
      <c r="J46" s="108"/>
      <c r="K46" s="109"/>
      <c r="L46" s="110"/>
      <c r="M46" s="111"/>
      <c r="N46" s="112"/>
    </row>
    <row r="47" spans="1:14" ht="14.4" x14ac:dyDescent="0.25">
      <c r="A47" s="99" t="str">
        <f t="shared" si="3"/>
        <v/>
      </c>
      <c r="B47" s="100"/>
      <c r="C47" s="101"/>
      <c r="D47" s="102"/>
      <c r="E47" s="103"/>
      <c r="F47" s="104"/>
      <c r="G47" s="105"/>
      <c r="H47" s="106"/>
      <c r="I47" s="107"/>
      <c r="J47" s="108"/>
      <c r="K47" s="109"/>
      <c r="L47" s="110"/>
      <c r="M47" s="111"/>
      <c r="N47" s="112"/>
    </row>
    <row r="48" spans="1:14" ht="14.4" x14ac:dyDescent="0.25">
      <c r="A48" s="99" t="str">
        <f t="shared" si="3"/>
        <v/>
      </c>
      <c r="B48" s="100"/>
      <c r="C48" s="101"/>
      <c r="D48" s="102"/>
      <c r="E48" s="103"/>
      <c r="F48" s="104"/>
      <c r="G48" s="105"/>
      <c r="H48" s="106"/>
      <c r="I48" s="107"/>
      <c r="J48" s="108"/>
      <c r="K48" s="109"/>
      <c r="L48" s="110"/>
      <c r="M48" s="111"/>
      <c r="N48" s="112"/>
    </row>
    <row r="49" spans="1:14" ht="14.4" x14ac:dyDescent="0.25">
      <c r="A49" s="99" t="str">
        <f t="shared" si="3"/>
        <v/>
      </c>
      <c r="B49" s="100"/>
      <c r="C49" s="101"/>
      <c r="D49" s="102"/>
      <c r="E49" s="103"/>
      <c r="F49" s="104"/>
      <c r="G49" s="105"/>
      <c r="H49" s="106"/>
      <c r="I49" s="107"/>
      <c r="J49" s="108"/>
      <c r="K49" s="109"/>
      <c r="L49" s="110"/>
      <c r="M49" s="111"/>
      <c r="N49" s="112"/>
    </row>
    <row r="50" spans="1:14" ht="14.4" x14ac:dyDescent="0.25">
      <c r="A50" s="99" t="str">
        <f t="shared" si="3"/>
        <v/>
      </c>
      <c r="B50" s="100"/>
      <c r="C50" s="101"/>
      <c r="D50" s="102"/>
      <c r="E50" s="103"/>
      <c r="F50" s="104"/>
      <c r="G50" s="105"/>
      <c r="H50" s="106"/>
      <c r="I50" s="107"/>
      <c r="J50" s="108"/>
      <c r="K50" s="109"/>
      <c r="L50" s="110"/>
      <c r="M50" s="111"/>
      <c r="N50" s="112"/>
    </row>
    <row r="51" spans="1:14" ht="14.4" x14ac:dyDescent="0.25">
      <c r="A51" s="99" t="str">
        <f t="shared" si="3"/>
        <v/>
      </c>
      <c r="B51" s="100"/>
      <c r="C51" s="101"/>
      <c r="D51" s="102"/>
      <c r="E51" s="103"/>
      <c r="F51" s="104"/>
      <c r="G51" s="105"/>
      <c r="H51" s="106"/>
      <c r="I51" s="107"/>
      <c r="J51" s="108"/>
      <c r="K51" s="109"/>
      <c r="L51" s="110"/>
      <c r="M51" s="111"/>
      <c r="N51" s="112"/>
    </row>
    <row r="52" spans="1:14" ht="14.4" x14ac:dyDescent="0.25">
      <c r="A52" s="99" t="str">
        <f t="shared" si="3"/>
        <v/>
      </c>
      <c r="B52" s="100"/>
      <c r="C52" s="101"/>
      <c r="D52" s="102"/>
      <c r="E52" s="103"/>
      <c r="F52" s="104"/>
      <c r="G52" s="105"/>
      <c r="H52" s="106"/>
      <c r="I52" s="107"/>
      <c r="J52" s="108"/>
      <c r="K52" s="109"/>
      <c r="L52" s="110"/>
      <c r="M52" s="111"/>
      <c r="N52" s="112"/>
    </row>
    <row r="53" spans="1:14" ht="14.4" x14ac:dyDescent="0.25">
      <c r="A53" s="99" t="str">
        <f t="shared" si="3"/>
        <v/>
      </c>
      <c r="B53" s="100"/>
      <c r="C53" s="101"/>
      <c r="D53" s="102"/>
      <c r="E53" s="103"/>
      <c r="F53" s="104"/>
      <c r="G53" s="105"/>
      <c r="H53" s="106"/>
      <c r="I53" s="107"/>
      <c r="J53" s="108"/>
      <c r="K53" s="109"/>
      <c r="L53" s="110"/>
      <c r="M53" s="111"/>
      <c r="N53" s="112"/>
    </row>
    <row r="54" spans="1:14" ht="14.4" x14ac:dyDescent="0.25">
      <c r="A54" s="99" t="str">
        <f t="shared" si="3"/>
        <v/>
      </c>
      <c r="B54" s="100"/>
      <c r="C54" s="101"/>
      <c r="D54" s="102"/>
      <c r="E54" s="103"/>
      <c r="F54" s="104"/>
      <c r="G54" s="105"/>
      <c r="H54" s="106"/>
      <c r="I54" s="107"/>
      <c r="J54" s="108"/>
      <c r="K54" s="109"/>
      <c r="L54" s="110"/>
      <c r="M54" s="111"/>
      <c r="N54" s="112"/>
    </row>
    <row r="55" spans="1:14" ht="14.4" x14ac:dyDescent="0.25">
      <c r="A55" s="99" t="str">
        <f t="shared" si="3"/>
        <v/>
      </c>
      <c r="B55" s="100"/>
      <c r="C55" s="101"/>
      <c r="D55" s="102"/>
      <c r="E55" s="103"/>
      <c r="F55" s="104"/>
      <c r="G55" s="105"/>
      <c r="H55" s="106"/>
      <c r="I55" s="107"/>
      <c r="J55" s="108"/>
      <c r="K55" s="109"/>
      <c r="L55" s="110"/>
      <c r="M55" s="111"/>
      <c r="N55" s="112"/>
    </row>
    <row r="56" spans="1:14" ht="14.4" x14ac:dyDescent="0.25">
      <c r="A56" s="99" t="str">
        <f t="shared" si="3"/>
        <v/>
      </c>
      <c r="B56" s="100"/>
      <c r="C56" s="101"/>
      <c r="D56" s="102"/>
      <c r="E56" s="103"/>
      <c r="F56" s="104"/>
      <c r="G56" s="105"/>
      <c r="H56" s="106"/>
      <c r="I56" s="107"/>
      <c r="J56" s="108"/>
      <c r="K56" s="109"/>
      <c r="L56" s="110"/>
      <c r="M56" s="111"/>
      <c r="N56" s="112"/>
    </row>
    <row r="57" spans="1:14" ht="14.4" x14ac:dyDescent="0.25">
      <c r="A57" s="99" t="str">
        <f t="shared" si="3"/>
        <v/>
      </c>
      <c r="B57" s="100"/>
      <c r="C57" s="101"/>
      <c r="D57" s="102"/>
      <c r="E57" s="103"/>
      <c r="F57" s="104"/>
      <c r="G57" s="105"/>
      <c r="H57" s="106"/>
      <c r="I57" s="107"/>
      <c r="J57" s="108"/>
      <c r="K57" s="109"/>
      <c r="L57" s="110"/>
      <c r="M57" s="111"/>
      <c r="N57" s="112"/>
    </row>
    <row r="58" spans="1:14" ht="14.4" x14ac:dyDescent="0.25">
      <c r="A58" s="99" t="str">
        <f t="shared" si="3"/>
        <v/>
      </c>
      <c r="B58" s="100"/>
      <c r="C58" s="101"/>
      <c r="D58" s="102"/>
      <c r="E58" s="103"/>
      <c r="F58" s="104"/>
      <c r="G58" s="105"/>
      <c r="H58" s="106"/>
      <c r="I58" s="107"/>
      <c r="J58" s="108"/>
      <c r="K58" s="109"/>
      <c r="L58" s="110"/>
      <c r="M58" s="111"/>
      <c r="N58" s="112"/>
    </row>
    <row r="59" spans="1:14" ht="14.4" x14ac:dyDescent="0.25">
      <c r="A59" s="99" t="str">
        <f t="shared" si="3"/>
        <v/>
      </c>
      <c r="B59" s="100"/>
      <c r="C59" s="101"/>
      <c r="D59" s="102"/>
      <c r="E59" s="103"/>
      <c r="F59" s="104"/>
      <c r="G59" s="105"/>
      <c r="H59" s="106"/>
      <c r="I59" s="107"/>
      <c r="J59" s="108"/>
      <c r="K59" s="109"/>
      <c r="L59" s="110"/>
      <c r="M59" s="111"/>
      <c r="N59" s="112"/>
    </row>
    <row r="60" spans="1:14" ht="14.4" x14ac:dyDescent="0.25">
      <c r="A60" s="99" t="str">
        <f t="shared" si="3"/>
        <v/>
      </c>
      <c r="B60" s="100"/>
      <c r="C60" s="101"/>
      <c r="D60" s="102"/>
      <c r="E60" s="103"/>
      <c r="F60" s="104"/>
      <c r="G60" s="105"/>
      <c r="H60" s="106"/>
      <c r="I60" s="107"/>
      <c r="J60" s="108"/>
      <c r="K60" s="109"/>
      <c r="L60" s="110"/>
      <c r="M60" s="111"/>
      <c r="N60" s="112"/>
    </row>
    <row r="61" spans="1:14" ht="14.4" x14ac:dyDescent="0.25">
      <c r="A61" s="99" t="str">
        <f t="shared" si="3"/>
        <v/>
      </c>
      <c r="B61" s="100"/>
      <c r="C61" s="101"/>
      <c r="D61" s="102"/>
      <c r="E61" s="103"/>
      <c r="F61" s="104"/>
      <c r="G61" s="105"/>
      <c r="H61" s="106"/>
      <c r="I61" s="107"/>
      <c r="J61" s="108"/>
      <c r="K61" s="109"/>
      <c r="L61" s="110"/>
      <c r="M61" s="111"/>
      <c r="N61" s="112"/>
    </row>
    <row r="62" spans="1:14" ht="14.4" x14ac:dyDescent="0.25">
      <c r="A62" s="99" t="str">
        <f t="shared" si="3"/>
        <v/>
      </c>
      <c r="B62" s="100"/>
      <c r="C62" s="101"/>
      <c r="D62" s="102"/>
      <c r="E62" s="103"/>
      <c r="F62" s="104"/>
      <c r="G62" s="105"/>
      <c r="H62" s="106"/>
      <c r="I62" s="107"/>
      <c r="J62" s="108"/>
      <c r="K62" s="109"/>
      <c r="L62" s="110"/>
      <c r="M62" s="111"/>
      <c r="N62" s="112"/>
    </row>
    <row r="63" spans="1:14" ht="14.4" x14ac:dyDescent="0.25">
      <c r="A63" s="99" t="str">
        <f t="shared" si="3"/>
        <v/>
      </c>
      <c r="B63" s="100"/>
      <c r="C63" s="101"/>
      <c r="D63" s="102"/>
      <c r="E63" s="103"/>
      <c r="F63" s="104"/>
      <c r="G63" s="105"/>
      <c r="H63" s="106"/>
      <c r="I63" s="107"/>
      <c r="J63" s="108"/>
      <c r="K63" s="109"/>
      <c r="L63" s="110"/>
      <c r="M63" s="111"/>
      <c r="N63" s="112"/>
    </row>
    <row r="64" spans="1:14" ht="14.4" x14ac:dyDescent="0.25">
      <c r="A64" s="99" t="str">
        <f t="shared" si="3"/>
        <v/>
      </c>
      <c r="B64" s="100"/>
      <c r="C64" s="101"/>
      <c r="D64" s="102"/>
      <c r="E64" s="103"/>
      <c r="F64" s="104"/>
      <c r="G64" s="105"/>
      <c r="H64" s="106"/>
      <c r="I64" s="107"/>
      <c r="J64" s="108"/>
      <c r="K64" s="109"/>
      <c r="L64" s="110"/>
      <c r="M64" s="111"/>
      <c r="N64" s="112"/>
    </row>
    <row r="65" spans="1:14" ht="14.4" x14ac:dyDescent="0.25">
      <c r="A65" s="99" t="str">
        <f t="shared" si="3"/>
        <v/>
      </c>
      <c r="B65" s="100"/>
      <c r="C65" s="101"/>
      <c r="D65" s="102"/>
      <c r="E65" s="103"/>
      <c r="F65" s="104"/>
      <c r="G65" s="105"/>
      <c r="H65" s="106"/>
      <c r="I65" s="107"/>
      <c r="J65" s="108"/>
      <c r="K65" s="109"/>
      <c r="L65" s="110"/>
      <c r="M65" s="111"/>
      <c r="N65" s="112"/>
    </row>
    <row r="66" spans="1:14" ht="14.4" x14ac:dyDescent="0.25">
      <c r="A66" s="99" t="str">
        <f t="shared" si="3"/>
        <v/>
      </c>
      <c r="B66" s="100"/>
      <c r="C66" s="101"/>
      <c r="D66" s="102"/>
      <c r="E66" s="103"/>
      <c r="F66" s="104"/>
      <c r="G66" s="105"/>
      <c r="H66" s="106"/>
      <c r="I66" s="107"/>
      <c r="J66" s="108"/>
      <c r="K66" s="109"/>
      <c r="L66" s="110"/>
      <c r="M66" s="111"/>
      <c r="N66" s="112"/>
    </row>
    <row r="67" spans="1:14" ht="14.4" x14ac:dyDescent="0.25">
      <c r="A67" s="99" t="str">
        <f t="shared" si="3"/>
        <v/>
      </c>
      <c r="B67" s="100"/>
      <c r="C67" s="101"/>
      <c r="D67" s="102"/>
      <c r="E67" s="103"/>
      <c r="F67" s="104"/>
      <c r="G67" s="105"/>
      <c r="H67" s="106"/>
      <c r="I67" s="107"/>
      <c r="J67" s="108"/>
      <c r="K67" s="109"/>
      <c r="L67" s="110"/>
      <c r="M67" s="111"/>
      <c r="N67" s="112"/>
    </row>
    <row r="68" spans="1:14" ht="14.4" x14ac:dyDescent="0.25">
      <c r="A68" s="99" t="str">
        <f t="shared" si="3"/>
        <v/>
      </c>
      <c r="B68" s="100"/>
      <c r="C68" s="101"/>
      <c r="D68" s="102"/>
      <c r="E68" s="103"/>
      <c r="F68" s="104"/>
      <c r="G68" s="105"/>
      <c r="H68" s="106"/>
      <c r="I68" s="107"/>
      <c r="J68" s="108"/>
      <c r="K68" s="109"/>
      <c r="L68" s="110"/>
      <c r="M68" s="111"/>
      <c r="N68" s="112"/>
    </row>
    <row r="69" spans="1:14" ht="14.4" x14ac:dyDescent="0.25">
      <c r="A69" s="99" t="str">
        <f t="shared" si="3"/>
        <v/>
      </c>
      <c r="B69" s="100"/>
      <c r="C69" s="101"/>
      <c r="D69" s="102"/>
      <c r="E69" s="103"/>
      <c r="F69" s="104"/>
      <c r="G69" s="105"/>
      <c r="H69" s="106"/>
      <c r="I69" s="107"/>
      <c r="J69" s="108"/>
      <c r="K69" s="109"/>
      <c r="L69" s="110"/>
      <c r="M69" s="111"/>
      <c r="N69" s="112"/>
    </row>
    <row r="70" spans="1:14" ht="14.4" x14ac:dyDescent="0.25">
      <c r="A70" s="99" t="str">
        <f t="shared" ref="A70:A100" si="4">CONCATENATE(B70,C70,D70)</f>
        <v/>
      </c>
      <c r="B70" s="100"/>
      <c r="C70" s="101"/>
      <c r="D70" s="102"/>
      <c r="E70" s="103"/>
      <c r="F70" s="104"/>
      <c r="G70" s="105"/>
      <c r="H70" s="106"/>
      <c r="I70" s="107"/>
      <c r="J70" s="108"/>
      <c r="K70" s="109"/>
      <c r="L70" s="110"/>
      <c r="M70" s="111"/>
      <c r="N70" s="112"/>
    </row>
    <row r="71" spans="1:14" ht="14.4" x14ac:dyDescent="0.25">
      <c r="A71" s="99" t="str">
        <f t="shared" si="4"/>
        <v/>
      </c>
      <c r="B71" s="100"/>
      <c r="C71" s="101"/>
      <c r="D71" s="102"/>
      <c r="E71" s="103"/>
      <c r="F71" s="104"/>
      <c r="G71" s="105"/>
      <c r="H71" s="106"/>
      <c r="I71" s="107"/>
      <c r="J71" s="108"/>
      <c r="K71" s="109"/>
      <c r="L71" s="110"/>
      <c r="M71" s="111"/>
      <c r="N71" s="112"/>
    </row>
    <row r="72" spans="1:14" ht="14.4" x14ac:dyDescent="0.25">
      <c r="A72" s="99" t="str">
        <f t="shared" si="4"/>
        <v/>
      </c>
      <c r="B72" s="100"/>
      <c r="C72" s="101"/>
      <c r="D72" s="102"/>
      <c r="E72" s="103"/>
      <c r="F72" s="104"/>
      <c r="G72" s="105"/>
      <c r="H72" s="106"/>
      <c r="I72" s="107"/>
      <c r="J72" s="108"/>
      <c r="K72" s="109"/>
      <c r="L72" s="110"/>
      <c r="M72" s="111"/>
      <c r="N72" s="112"/>
    </row>
    <row r="73" spans="1:14" ht="14.4" x14ac:dyDescent="0.25">
      <c r="A73" s="99" t="str">
        <f t="shared" si="4"/>
        <v/>
      </c>
      <c r="B73" s="100"/>
      <c r="C73" s="101"/>
      <c r="D73" s="102"/>
      <c r="E73" s="103"/>
      <c r="F73" s="104"/>
      <c r="G73" s="105"/>
      <c r="H73" s="106"/>
      <c r="I73" s="107"/>
      <c r="J73" s="108"/>
      <c r="K73" s="109"/>
      <c r="L73" s="110"/>
      <c r="M73" s="111"/>
      <c r="N73" s="112"/>
    </row>
    <row r="74" spans="1:14" ht="14.4" x14ac:dyDescent="0.25">
      <c r="A74" s="99" t="str">
        <f t="shared" si="4"/>
        <v/>
      </c>
      <c r="B74" s="100"/>
      <c r="C74" s="101"/>
      <c r="D74" s="102"/>
      <c r="E74" s="103"/>
      <c r="F74" s="104"/>
      <c r="G74" s="105"/>
      <c r="H74" s="106"/>
      <c r="I74" s="107"/>
      <c r="J74" s="108"/>
      <c r="K74" s="109"/>
      <c r="L74" s="110"/>
      <c r="M74" s="111"/>
      <c r="N74" s="112"/>
    </row>
    <row r="75" spans="1:14" ht="14.4" x14ac:dyDescent="0.25">
      <c r="A75" s="99" t="str">
        <f t="shared" si="4"/>
        <v/>
      </c>
      <c r="B75" s="100"/>
      <c r="C75" s="101"/>
      <c r="D75" s="102"/>
      <c r="E75" s="103"/>
      <c r="F75" s="104"/>
      <c r="G75" s="105"/>
      <c r="H75" s="106"/>
      <c r="I75" s="107"/>
      <c r="J75" s="108"/>
      <c r="K75" s="109"/>
      <c r="L75" s="110"/>
      <c r="M75" s="111"/>
      <c r="N75" s="112"/>
    </row>
    <row r="76" spans="1:14" ht="14.4" x14ac:dyDescent="0.25">
      <c r="A76" s="99" t="str">
        <f t="shared" si="4"/>
        <v/>
      </c>
      <c r="B76" s="100"/>
      <c r="C76" s="101"/>
      <c r="D76" s="102"/>
      <c r="E76" s="103"/>
      <c r="F76" s="104"/>
      <c r="G76" s="105"/>
      <c r="H76" s="106"/>
      <c r="I76" s="107"/>
      <c r="J76" s="108"/>
      <c r="K76" s="109"/>
      <c r="L76" s="110"/>
      <c r="M76" s="111"/>
      <c r="N76" s="112"/>
    </row>
    <row r="77" spans="1:14" ht="14.4" x14ac:dyDescent="0.25">
      <c r="A77" s="99" t="str">
        <f t="shared" si="4"/>
        <v/>
      </c>
      <c r="B77" s="100"/>
      <c r="C77" s="101"/>
      <c r="D77" s="102"/>
      <c r="E77" s="103"/>
      <c r="F77" s="104"/>
      <c r="G77" s="105"/>
      <c r="H77" s="106"/>
      <c r="I77" s="107"/>
      <c r="J77" s="108"/>
      <c r="K77" s="109"/>
      <c r="L77" s="110"/>
      <c r="M77" s="111"/>
      <c r="N77" s="112"/>
    </row>
    <row r="78" spans="1:14" ht="14.4" x14ac:dyDescent="0.25">
      <c r="A78" s="99" t="str">
        <f t="shared" si="4"/>
        <v/>
      </c>
      <c r="B78" s="100"/>
      <c r="C78" s="101"/>
      <c r="D78" s="102"/>
      <c r="E78" s="103"/>
      <c r="F78" s="104"/>
      <c r="G78" s="105"/>
      <c r="H78" s="106"/>
      <c r="I78" s="107"/>
      <c r="J78" s="108"/>
      <c r="K78" s="109"/>
      <c r="L78" s="110"/>
      <c r="M78" s="111"/>
      <c r="N78" s="112"/>
    </row>
    <row r="79" spans="1:14" ht="14.4" x14ac:dyDescent="0.25">
      <c r="A79" s="99" t="str">
        <f t="shared" si="4"/>
        <v/>
      </c>
      <c r="B79" s="100"/>
      <c r="C79" s="101"/>
      <c r="D79" s="102"/>
      <c r="E79" s="103"/>
      <c r="F79" s="104"/>
      <c r="G79" s="105"/>
      <c r="H79" s="106"/>
      <c r="I79" s="107"/>
      <c r="J79" s="108"/>
      <c r="K79" s="109"/>
      <c r="L79" s="110"/>
      <c r="M79" s="111"/>
      <c r="N79" s="112"/>
    </row>
    <row r="80" spans="1:14" ht="14.4" x14ac:dyDescent="0.25">
      <c r="A80" s="99" t="str">
        <f t="shared" si="4"/>
        <v/>
      </c>
      <c r="B80" s="100"/>
      <c r="C80" s="101"/>
      <c r="D80" s="102"/>
      <c r="E80" s="103"/>
      <c r="F80" s="104"/>
      <c r="G80" s="105"/>
      <c r="H80" s="106"/>
      <c r="I80" s="107"/>
      <c r="J80" s="108"/>
      <c r="K80" s="109"/>
      <c r="L80" s="110"/>
      <c r="M80" s="111"/>
      <c r="N80" s="112"/>
    </row>
    <row r="81" spans="1:14" ht="14.4" x14ac:dyDescent="0.25">
      <c r="A81" s="99" t="str">
        <f t="shared" si="4"/>
        <v/>
      </c>
      <c r="B81" s="100"/>
      <c r="C81" s="101"/>
      <c r="D81" s="102"/>
      <c r="E81" s="103"/>
      <c r="F81" s="104"/>
      <c r="G81" s="105"/>
      <c r="H81" s="106"/>
      <c r="I81" s="107"/>
      <c r="J81" s="108"/>
      <c r="K81" s="109"/>
      <c r="L81" s="110"/>
      <c r="M81" s="111"/>
      <c r="N81" s="112"/>
    </row>
    <row r="82" spans="1:14" ht="14.4" x14ac:dyDescent="0.25">
      <c r="A82" s="99" t="str">
        <f t="shared" si="4"/>
        <v/>
      </c>
      <c r="B82" s="100"/>
      <c r="C82" s="101"/>
      <c r="D82" s="102"/>
      <c r="E82" s="103"/>
      <c r="F82" s="104"/>
      <c r="G82" s="105"/>
      <c r="H82" s="106"/>
      <c r="I82" s="107"/>
      <c r="J82" s="108"/>
      <c r="K82" s="109"/>
      <c r="L82" s="110"/>
      <c r="M82" s="111"/>
      <c r="N82" s="112"/>
    </row>
    <row r="83" spans="1:14" ht="14.4" x14ac:dyDescent="0.25">
      <c r="A83" s="99" t="str">
        <f t="shared" si="4"/>
        <v/>
      </c>
      <c r="B83" s="100"/>
      <c r="C83" s="101"/>
      <c r="D83" s="102"/>
      <c r="E83" s="103"/>
      <c r="F83" s="104"/>
      <c r="G83" s="105"/>
      <c r="H83" s="106"/>
      <c r="I83" s="107"/>
      <c r="J83" s="108"/>
      <c r="K83" s="109"/>
      <c r="L83" s="110"/>
      <c r="M83" s="111"/>
      <c r="N83" s="112"/>
    </row>
    <row r="84" spans="1:14" ht="14.4" x14ac:dyDescent="0.25">
      <c r="A84" s="99" t="str">
        <f t="shared" si="4"/>
        <v/>
      </c>
      <c r="B84" s="100"/>
      <c r="C84" s="101"/>
      <c r="D84" s="102"/>
      <c r="E84" s="103"/>
      <c r="F84" s="104"/>
      <c r="G84" s="105"/>
      <c r="H84" s="106"/>
      <c r="I84" s="107"/>
      <c r="J84" s="108"/>
      <c r="K84" s="109"/>
      <c r="L84" s="110"/>
      <c r="M84" s="111"/>
      <c r="N84" s="112"/>
    </row>
    <row r="85" spans="1:14" ht="14.4" x14ac:dyDescent="0.25">
      <c r="A85" s="99" t="str">
        <f t="shared" si="4"/>
        <v/>
      </c>
      <c r="B85" s="100"/>
      <c r="C85" s="101"/>
      <c r="D85" s="102"/>
      <c r="E85" s="103"/>
      <c r="F85" s="104"/>
      <c r="G85" s="105"/>
      <c r="H85" s="106"/>
      <c r="I85" s="107"/>
      <c r="J85" s="108"/>
      <c r="K85" s="109"/>
      <c r="L85" s="110"/>
      <c r="M85" s="111"/>
      <c r="N85" s="112"/>
    </row>
    <row r="86" spans="1:14" ht="14.4" x14ac:dyDescent="0.25">
      <c r="A86" s="99" t="str">
        <f t="shared" si="4"/>
        <v/>
      </c>
      <c r="B86" s="100"/>
      <c r="C86" s="101"/>
      <c r="D86" s="102"/>
      <c r="E86" s="103"/>
      <c r="F86" s="104"/>
      <c r="G86" s="105"/>
      <c r="H86" s="106"/>
      <c r="I86" s="107"/>
      <c r="J86" s="108"/>
      <c r="K86" s="109"/>
      <c r="L86" s="110"/>
      <c r="M86" s="111"/>
      <c r="N86" s="112"/>
    </row>
    <row r="87" spans="1:14" ht="14.4" x14ac:dyDescent="0.25">
      <c r="A87" s="99" t="str">
        <f t="shared" si="4"/>
        <v/>
      </c>
      <c r="B87" s="100"/>
      <c r="C87" s="101"/>
      <c r="D87" s="102"/>
      <c r="E87" s="103"/>
      <c r="F87" s="104"/>
      <c r="G87" s="105"/>
      <c r="H87" s="106"/>
      <c r="I87" s="107"/>
      <c r="J87" s="108"/>
      <c r="K87" s="109"/>
      <c r="L87" s="110"/>
      <c r="M87" s="111"/>
      <c r="N87" s="112"/>
    </row>
    <row r="88" spans="1:14" ht="14.4" x14ac:dyDescent="0.25">
      <c r="A88" s="99" t="str">
        <f t="shared" si="4"/>
        <v/>
      </c>
      <c r="B88" s="100"/>
      <c r="C88" s="101"/>
      <c r="D88" s="102"/>
      <c r="E88" s="113"/>
      <c r="F88" s="104"/>
      <c r="G88" s="105"/>
      <c r="H88" s="106"/>
      <c r="I88" s="107"/>
      <c r="J88" s="108"/>
      <c r="K88" s="109"/>
      <c r="L88" s="110"/>
      <c r="M88" s="111"/>
      <c r="N88" s="112"/>
    </row>
    <row r="89" spans="1:14" ht="14.4" x14ac:dyDescent="0.25">
      <c r="A89" s="99" t="str">
        <f t="shared" si="4"/>
        <v/>
      </c>
      <c r="B89" s="100"/>
      <c r="C89" s="101"/>
      <c r="D89" s="102"/>
      <c r="E89" s="113"/>
      <c r="F89" s="104"/>
      <c r="G89" s="105"/>
      <c r="H89" s="106"/>
      <c r="I89" s="107"/>
      <c r="J89" s="108"/>
      <c r="K89" s="109"/>
      <c r="L89" s="110"/>
      <c r="M89" s="111"/>
      <c r="N89" s="112"/>
    </row>
    <row r="90" spans="1:14" ht="14.4" x14ac:dyDescent="0.25">
      <c r="A90" s="99" t="str">
        <f t="shared" si="4"/>
        <v/>
      </c>
      <c r="B90" s="100"/>
      <c r="C90" s="101"/>
      <c r="D90" s="102"/>
      <c r="E90" s="113"/>
      <c r="F90" s="104"/>
      <c r="G90" s="105"/>
      <c r="H90" s="106"/>
      <c r="I90" s="107"/>
      <c r="J90" s="108"/>
      <c r="K90" s="109"/>
      <c r="L90" s="110"/>
      <c r="M90" s="111"/>
      <c r="N90" s="112"/>
    </row>
    <row r="91" spans="1:14" ht="14.4" x14ac:dyDescent="0.25">
      <c r="A91" s="99" t="str">
        <f t="shared" si="4"/>
        <v/>
      </c>
      <c r="B91" s="100"/>
      <c r="C91" s="101"/>
      <c r="D91" s="102"/>
      <c r="E91" s="113"/>
      <c r="F91" s="104"/>
      <c r="G91" s="105"/>
      <c r="H91" s="106"/>
      <c r="I91" s="107"/>
      <c r="J91" s="108"/>
      <c r="K91" s="109"/>
      <c r="L91" s="110"/>
      <c r="M91" s="111"/>
      <c r="N91" s="112"/>
    </row>
    <row r="92" spans="1:14" ht="14.4" x14ac:dyDescent="0.25">
      <c r="A92" s="99" t="str">
        <f t="shared" si="4"/>
        <v/>
      </c>
      <c r="B92" s="100"/>
      <c r="C92" s="101"/>
      <c r="D92" s="102"/>
      <c r="E92" s="113"/>
      <c r="F92" s="104"/>
      <c r="G92" s="105"/>
      <c r="H92" s="106"/>
      <c r="I92" s="107"/>
      <c r="J92" s="108"/>
      <c r="K92" s="109"/>
      <c r="L92" s="110"/>
      <c r="M92" s="111"/>
      <c r="N92" s="112"/>
    </row>
    <row r="93" spans="1:14" ht="14.4" x14ac:dyDescent="0.25">
      <c r="A93" s="99" t="str">
        <f t="shared" si="4"/>
        <v/>
      </c>
      <c r="B93" s="100"/>
      <c r="C93" s="101"/>
      <c r="D93" s="102"/>
      <c r="E93" s="113"/>
      <c r="F93" s="104"/>
      <c r="G93" s="105"/>
      <c r="H93" s="106"/>
      <c r="I93" s="107"/>
      <c r="J93" s="108"/>
      <c r="K93" s="109"/>
      <c r="L93" s="110"/>
      <c r="M93" s="111"/>
      <c r="N93" s="112"/>
    </row>
    <row r="94" spans="1:14" ht="14.4" x14ac:dyDescent="0.25">
      <c r="A94" s="99" t="str">
        <f t="shared" si="4"/>
        <v/>
      </c>
      <c r="B94" s="100"/>
      <c r="C94" s="101"/>
      <c r="D94" s="102"/>
      <c r="E94" s="113"/>
      <c r="F94" s="104"/>
      <c r="G94" s="105"/>
      <c r="H94" s="106"/>
      <c r="I94" s="107"/>
      <c r="J94" s="108"/>
      <c r="K94" s="109"/>
      <c r="L94" s="110"/>
      <c r="M94" s="111"/>
      <c r="N94" s="112"/>
    </row>
    <row r="95" spans="1:14" ht="14.4" x14ac:dyDescent="0.25">
      <c r="A95" s="99" t="str">
        <f t="shared" si="4"/>
        <v/>
      </c>
      <c r="B95" s="100"/>
      <c r="C95" s="101"/>
      <c r="D95" s="102"/>
      <c r="E95" s="113"/>
      <c r="F95" s="104"/>
      <c r="G95" s="105"/>
      <c r="H95" s="106"/>
      <c r="I95" s="107"/>
      <c r="J95" s="108"/>
      <c r="K95" s="109"/>
      <c r="L95" s="110"/>
      <c r="M95" s="111"/>
      <c r="N95" s="112"/>
    </row>
    <row r="96" spans="1:14" ht="14.4" x14ac:dyDescent="0.25">
      <c r="A96" s="99" t="str">
        <f t="shared" si="4"/>
        <v/>
      </c>
      <c r="B96" s="100"/>
      <c r="C96" s="101"/>
      <c r="D96" s="102"/>
      <c r="E96" s="113"/>
      <c r="F96" s="104"/>
      <c r="G96" s="105"/>
      <c r="H96" s="106"/>
      <c r="I96" s="107"/>
      <c r="J96" s="108"/>
      <c r="K96" s="109"/>
      <c r="L96" s="110"/>
      <c r="M96" s="111"/>
      <c r="N96" s="112"/>
    </row>
    <row r="97" spans="1:14" ht="14.4" x14ac:dyDescent="0.25">
      <c r="A97" s="99" t="str">
        <f t="shared" si="4"/>
        <v/>
      </c>
      <c r="B97" s="100"/>
      <c r="C97" s="101"/>
      <c r="D97" s="102"/>
      <c r="E97" s="113"/>
      <c r="F97" s="104"/>
      <c r="G97" s="105"/>
      <c r="H97" s="106"/>
      <c r="I97" s="107"/>
      <c r="J97" s="108"/>
      <c r="K97" s="109"/>
      <c r="L97" s="110"/>
      <c r="M97" s="111"/>
      <c r="N97" s="112"/>
    </row>
    <row r="98" spans="1:14" ht="14.4" x14ac:dyDescent="0.25">
      <c r="A98" s="99" t="str">
        <f t="shared" si="4"/>
        <v/>
      </c>
      <c r="B98" s="100"/>
      <c r="C98" s="101"/>
      <c r="D98" s="102"/>
      <c r="E98" s="113"/>
      <c r="F98" s="104"/>
      <c r="G98" s="105"/>
      <c r="H98" s="106"/>
      <c r="I98" s="107"/>
      <c r="J98" s="108"/>
      <c r="K98" s="109"/>
      <c r="L98" s="110"/>
      <c r="M98" s="111"/>
      <c r="N98" s="112"/>
    </row>
    <row r="99" spans="1:14" ht="14.4" x14ac:dyDescent="0.25">
      <c r="A99" s="99" t="str">
        <f t="shared" si="4"/>
        <v/>
      </c>
      <c r="B99" s="100"/>
      <c r="C99" s="101"/>
      <c r="D99" s="102"/>
      <c r="E99" s="113"/>
      <c r="F99" s="104"/>
      <c r="G99" s="105"/>
      <c r="H99" s="106"/>
      <c r="I99" s="107"/>
      <c r="J99" s="108"/>
      <c r="K99" s="109"/>
      <c r="L99" s="110"/>
      <c r="M99" s="111"/>
      <c r="N99" s="112"/>
    </row>
    <row r="100" spans="1:14" ht="15" thickBot="1" x14ac:dyDescent="0.3">
      <c r="A100" s="99" t="str">
        <f t="shared" si="4"/>
        <v/>
      </c>
      <c r="B100" s="114"/>
      <c r="C100" s="115"/>
      <c r="D100" s="116"/>
      <c r="E100" s="117"/>
      <c r="F100" s="118"/>
      <c r="G100" s="119"/>
      <c r="H100" s="120"/>
      <c r="I100" s="121"/>
      <c r="J100" s="122"/>
      <c r="K100" s="123"/>
      <c r="L100" s="124"/>
      <c r="M100" s="125">
        <f t="shared" ref="M100" si="5">IF(L100=1,7,IF(L100=2,6,IF(L100=3,5,IF(L100=4,4,IF(L100=5,3,IF(L100=6,2,IF(L100&gt;=6,1,0)))))))</f>
        <v>0</v>
      </c>
      <c r="N100" s="126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67" type="noConversion"/>
  <conditionalFormatting sqref="C1:D5">
    <cfRule type="duplicateValues" dxfId="55" priority="735"/>
  </conditionalFormatting>
  <conditionalFormatting sqref="C6:D32">
    <cfRule type="duplicateValues" dxfId="54" priority="732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C24E-700A-40C5-B658-8890088668BD}">
  <sheetPr codeName="Sheet27">
    <tabColor rgb="FFFFCCFF"/>
  </sheetPr>
  <dimension ref="A1:N98"/>
  <sheetViews>
    <sheetView topLeftCell="A31" workbookViewId="0">
      <selection activeCell="D23" sqref="D23"/>
    </sheetView>
  </sheetViews>
  <sheetFormatPr defaultColWidth="9.109375" defaultRowHeight="13.2" x14ac:dyDescent="0.25"/>
  <cols>
    <col min="1" max="1" width="37" style="92" customWidth="1"/>
    <col min="2" max="2" width="9.109375" style="367" bestFit="1"/>
    <col min="3" max="3" width="18.6640625" style="368" bestFit="1" customWidth="1"/>
    <col min="4" max="4" width="28.33203125" style="369" customWidth="1"/>
    <col min="5" max="5" width="12" style="367" bestFit="1" customWidth="1"/>
    <col min="6" max="6" width="16" style="368" bestFit="1" customWidth="1"/>
    <col min="7" max="7" width="9.33203125" style="367" bestFit="1" customWidth="1"/>
    <col min="8" max="8" width="10" style="367" bestFit="1" customWidth="1"/>
    <col min="9" max="9" width="9.5546875" style="367" bestFit="1" customWidth="1"/>
    <col min="10" max="10" width="14.33203125" style="367" bestFit="1" customWidth="1"/>
    <col min="11" max="11" width="14.88671875" style="367" bestFit="1" customWidth="1"/>
    <col min="12" max="12" width="8.33203125" style="367" bestFit="1" customWidth="1"/>
    <col min="13" max="13" width="14.88671875" style="367" bestFit="1" customWidth="1"/>
    <col min="14" max="14" width="33.109375" style="367" bestFit="1" customWidth="1"/>
    <col min="15" max="16384" width="9.109375" style="92"/>
  </cols>
  <sheetData>
    <row r="1" spans="1:14" ht="22.5" customHeight="1" thickBot="1" x14ac:dyDescent="0.3">
      <c r="A1" s="88">
        <f>SUM(A2-1)</f>
        <v>41</v>
      </c>
      <c r="B1" s="946" t="s">
        <v>56</v>
      </c>
      <c r="C1" s="947"/>
      <c r="D1" s="341" t="s">
        <v>30</v>
      </c>
      <c r="E1" s="888" t="s">
        <v>414</v>
      </c>
      <c r="F1" s="889"/>
      <c r="G1" s="889"/>
      <c r="H1" s="889"/>
      <c r="I1" s="889"/>
      <c r="J1" s="889"/>
      <c r="K1" s="342" t="s">
        <v>31</v>
      </c>
      <c r="L1" s="890">
        <v>45403</v>
      </c>
      <c r="M1" s="891"/>
      <c r="N1" s="342" t="s">
        <v>57</v>
      </c>
    </row>
    <row r="2" spans="1:14" ht="22.5" customHeight="1" thickBot="1" x14ac:dyDescent="0.3">
      <c r="A2" s="93">
        <f>COUNTA(_xlfn.UNIQUE(D6:D198))</f>
        <v>42</v>
      </c>
      <c r="B2" s="948" t="s">
        <v>58</v>
      </c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" t="s">
        <v>59</v>
      </c>
    </row>
    <row r="3" spans="1:14" ht="14.4" thickBot="1" x14ac:dyDescent="0.3">
      <c r="A3" s="870" t="s">
        <v>60</v>
      </c>
      <c r="B3" s="933" t="s">
        <v>32</v>
      </c>
      <c r="C3" s="936" t="s">
        <v>33</v>
      </c>
      <c r="D3" s="939" t="s">
        <v>34</v>
      </c>
      <c r="E3" s="942" t="s">
        <v>61</v>
      </c>
      <c r="F3" s="939" t="s">
        <v>39</v>
      </c>
      <c r="G3" s="950" t="s">
        <v>62</v>
      </c>
      <c r="H3" s="951"/>
      <c r="I3" s="951"/>
      <c r="J3" s="951"/>
      <c r="K3" s="952"/>
      <c r="L3" s="953" t="s">
        <v>27</v>
      </c>
      <c r="M3" s="956" t="s">
        <v>37</v>
      </c>
      <c r="N3" s="343" t="s">
        <v>63</v>
      </c>
    </row>
    <row r="4" spans="1:14" ht="14.4" thickBot="1" x14ac:dyDescent="0.3">
      <c r="A4" s="871"/>
      <c r="B4" s="934"/>
      <c r="C4" s="937"/>
      <c r="D4" s="940"/>
      <c r="E4" s="943"/>
      <c r="F4" s="949"/>
      <c r="G4" s="959" t="s">
        <v>29</v>
      </c>
      <c r="H4" s="961" t="s">
        <v>24</v>
      </c>
      <c r="I4" s="961" t="s">
        <v>41</v>
      </c>
      <c r="J4" s="961" t="s">
        <v>35</v>
      </c>
      <c r="K4" s="939" t="s">
        <v>36</v>
      </c>
      <c r="L4" s="954"/>
      <c r="M4" s="957"/>
      <c r="N4" s="344">
        <v>1</v>
      </c>
    </row>
    <row r="5" spans="1:14" ht="14.4" thickBot="1" x14ac:dyDescent="0.3">
      <c r="A5" s="872"/>
      <c r="B5" s="935"/>
      <c r="C5" s="938"/>
      <c r="D5" s="941"/>
      <c r="E5" s="944" t="s">
        <v>38</v>
      </c>
      <c r="F5" s="945"/>
      <c r="G5" s="960"/>
      <c r="H5" s="962"/>
      <c r="I5" s="962"/>
      <c r="J5" s="962"/>
      <c r="K5" s="941"/>
      <c r="L5" s="955"/>
      <c r="M5" s="958"/>
      <c r="N5" s="345">
        <f>IF(N4=1,0,IF(N4=2,1,IF(N4=3,2,0)))</f>
        <v>0</v>
      </c>
    </row>
    <row r="6" spans="1:14" ht="15.6" x14ac:dyDescent="0.3">
      <c r="A6" s="99" t="str">
        <f t="shared" ref="A6:A37" si="0">CONCATENATE(B6,C6,D6)</f>
        <v>PrepHarper Lee-NewlandEbony Rose Spotlight</v>
      </c>
      <c r="B6" s="129" t="s">
        <v>29</v>
      </c>
      <c r="C6" s="297" t="s">
        <v>374</v>
      </c>
      <c r="D6" s="297" t="s">
        <v>388</v>
      </c>
      <c r="E6" s="297">
        <v>6020121</v>
      </c>
      <c r="F6" s="297" t="s">
        <v>429</v>
      </c>
      <c r="G6" s="301">
        <v>66</v>
      </c>
      <c r="H6" s="129"/>
      <c r="I6" s="346"/>
      <c r="J6" s="347"/>
      <c r="K6" s="348"/>
      <c r="L6" s="349">
        <v>1</v>
      </c>
      <c r="M6" s="350">
        <f t="shared" ref="M6:M69" si="1">IF(L6=1,7,IF(L6=2,6,IF(L6=3,5,IF(L6=4,4,IF(L6=5,3,IF(L6=6,2,IF(L6&gt;=6,1,0)))))))</f>
        <v>7</v>
      </c>
      <c r="N6" s="197">
        <f>SUM(M6+$N$5)</f>
        <v>7</v>
      </c>
    </row>
    <row r="7" spans="1:14" ht="15.6" x14ac:dyDescent="0.3">
      <c r="A7" s="99" t="str">
        <f t="shared" si="0"/>
        <v>PrepLilly DelsimoneCharisma Lillian</v>
      </c>
      <c r="B7" s="129" t="s">
        <v>29</v>
      </c>
      <c r="C7" s="297" t="s">
        <v>480</v>
      </c>
      <c r="D7" s="297" t="s">
        <v>431</v>
      </c>
      <c r="E7" s="297">
        <v>6027825</v>
      </c>
      <c r="F7" s="297" t="s">
        <v>429</v>
      </c>
      <c r="G7" s="301">
        <v>66</v>
      </c>
      <c r="H7" s="129"/>
      <c r="I7" s="346"/>
      <c r="J7" s="347"/>
      <c r="K7" s="348"/>
      <c r="L7" s="349">
        <v>1</v>
      </c>
      <c r="M7" s="350">
        <f t="shared" si="1"/>
        <v>7</v>
      </c>
      <c r="N7" s="197">
        <f t="shared" ref="N7:N70" si="2">SUM(M7+$N$5)</f>
        <v>7</v>
      </c>
    </row>
    <row r="8" spans="1:14" ht="15.6" x14ac:dyDescent="0.3">
      <c r="A8" s="99" t="str">
        <f t="shared" si="0"/>
        <v>PrepMorgan FallsPopstar</v>
      </c>
      <c r="B8" s="129" t="s">
        <v>29</v>
      </c>
      <c r="C8" s="297" t="s">
        <v>435</v>
      </c>
      <c r="D8" s="297" t="s">
        <v>436</v>
      </c>
      <c r="E8" s="297">
        <v>6028938</v>
      </c>
      <c r="F8" s="297" t="s">
        <v>429</v>
      </c>
      <c r="G8" s="301">
        <v>65.66</v>
      </c>
      <c r="H8" s="129"/>
      <c r="I8" s="346"/>
      <c r="J8" s="347"/>
      <c r="K8" s="348"/>
      <c r="L8" s="349">
        <v>3</v>
      </c>
      <c r="M8" s="350">
        <f t="shared" si="1"/>
        <v>5</v>
      </c>
      <c r="N8" s="197">
        <f t="shared" si="2"/>
        <v>5</v>
      </c>
    </row>
    <row r="9" spans="1:14" ht="15.6" x14ac:dyDescent="0.3">
      <c r="A9" s="99" t="str">
        <f t="shared" si="0"/>
        <v>PrepHarriet DickinsonGeorge</v>
      </c>
      <c r="B9" s="129" t="s">
        <v>29</v>
      </c>
      <c r="C9" s="297" t="s">
        <v>620</v>
      </c>
      <c r="D9" s="297" t="s">
        <v>621</v>
      </c>
      <c r="E9" s="297">
        <v>9124769</v>
      </c>
      <c r="F9" s="297" t="s">
        <v>200</v>
      </c>
      <c r="G9" s="314">
        <v>63.66</v>
      </c>
      <c r="H9" s="129"/>
      <c r="I9" s="346"/>
      <c r="J9" s="347"/>
      <c r="K9" s="348"/>
      <c r="L9" s="349">
        <v>4</v>
      </c>
      <c r="M9" s="350">
        <v>0</v>
      </c>
      <c r="N9" s="197">
        <f t="shared" si="2"/>
        <v>0</v>
      </c>
    </row>
    <row r="10" spans="1:14" ht="15.6" x14ac:dyDescent="0.3">
      <c r="A10" s="99" t="str">
        <f t="shared" si="0"/>
        <v>PrepMakayla RobertsOmega Park Solitaire</v>
      </c>
      <c r="B10" s="129" t="s">
        <v>29</v>
      </c>
      <c r="C10" s="297" t="s">
        <v>430</v>
      </c>
      <c r="D10" s="297" t="s">
        <v>474</v>
      </c>
      <c r="E10" s="297">
        <v>6027332</v>
      </c>
      <c r="F10" s="297" t="s">
        <v>429</v>
      </c>
      <c r="G10" s="297">
        <v>60.33</v>
      </c>
      <c r="H10" s="300"/>
      <c r="I10" s="346"/>
      <c r="J10" s="347"/>
      <c r="K10" s="348"/>
      <c r="L10" s="349">
        <v>5</v>
      </c>
      <c r="M10" s="350">
        <f t="shared" si="1"/>
        <v>3</v>
      </c>
      <c r="N10" s="197">
        <f t="shared" si="2"/>
        <v>3</v>
      </c>
    </row>
    <row r="11" spans="1:14" ht="15.6" x14ac:dyDescent="0.3">
      <c r="A11" s="99" t="str">
        <f t="shared" si="0"/>
        <v>PrepChloe RobertsGosh</v>
      </c>
      <c r="B11" s="129" t="s">
        <v>29</v>
      </c>
      <c r="C11" s="297" t="s">
        <v>437</v>
      </c>
      <c r="D11" s="297" t="s">
        <v>438</v>
      </c>
      <c r="E11" s="297">
        <v>6024364</v>
      </c>
      <c r="F11" s="297" t="s">
        <v>429</v>
      </c>
      <c r="G11" s="297">
        <v>60.33</v>
      </c>
      <c r="H11" s="300"/>
      <c r="I11" s="346"/>
      <c r="J11" s="347"/>
      <c r="K11" s="348"/>
      <c r="L11" s="349">
        <v>5</v>
      </c>
      <c r="M11" s="350">
        <f t="shared" si="1"/>
        <v>3</v>
      </c>
      <c r="N11" s="197">
        <f t="shared" si="2"/>
        <v>3</v>
      </c>
    </row>
    <row r="12" spans="1:14" ht="15.6" x14ac:dyDescent="0.3">
      <c r="A12" s="99" t="str">
        <f t="shared" si="0"/>
        <v>PrepIsabella ChapmanAstra</v>
      </c>
      <c r="B12" s="129" t="s">
        <v>29</v>
      </c>
      <c r="C12" s="297" t="s">
        <v>622</v>
      </c>
      <c r="D12" s="297" t="s">
        <v>442</v>
      </c>
      <c r="E12" s="297">
        <v>9102495</v>
      </c>
      <c r="F12" s="297" t="s">
        <v>443</v>
      </c>
      <c r="G12" s="297">
        <v>67.33</v>
      </c>
      <c r="H12" s="300"/>
      <c r="I12" s="346"/>
      <c r="J12" s="347"/>
      <c r="K12" s="348"/>
      <c r="L12" s="349">
        <v>1</v>
      </c>
      <c r="M12" s="350">
        <f t="shared" si="1"/>
        <v>7</v>
      </c>
      <c r="N12" s="197">
        <f t="shared" si="2"/>
        <v>7</v>
      </c>
    </row>
    <row r="13" spans="1:14" ht="15.6" x14ac:dyDescent="0.3">
      <c r="A13" s="99" t="str">
        <f t="shared" si="0"/>
        <v>PrepJess TooheyDuke</v>
      </c>
      <c r="B13" s="129" t="s">
        <v>29</v>
      </c>
      <c r="C13" s="297" t="s">
        <v>439</v>
      </c>
      <c r="D13" s="297" t="s">
        <v>440</v>
      </c>
      <c r="E13" s="297">
        <v>9101628</v>
      </c>
      <c r="F13" s="297" t="s">
        <v>429</v>
      </c>
      <c r="G13" s="297">
        <v>63.33</v>
      </c>
      <c r="H13" s="314"/>
      <c r="I13" s="346"/>
      <c r="J13" s="347"/>
      <c r="K13" s="348"/>
      <c r="L13" s="349">
        <v>2</v>
      </c>
      <c r="M13" s="350">
        <f t="shared" si="1"/>
        <v>6</v>
      </c>
      <c r="N13" s="197">
        <f t="shared" si="2"/>
        <v>6</v>
      </c>
    </row>
    <row r="14" spans="1:14" ht="15.6" x14ac:dyDescent="0.3">
      <c r="A14" s="99" t="str">
        <f t="shared" si="0"/>
        <v>PrepTatum HandMightiness</v>
      </c>
      <c r="B14" s="129" t="s">
        <v>29</v>
      </c>
      <c r="C14" s="297" t="s">
        <v>463</v>
      </c>
      <c r="D14" s="297" t="s">
        <v>464</v>
      </c>
      <c r="E14" s="297">
        <v>6022032</v>
      </c>
      <c r="F14" s="297" t="s">
        <v>429</v>
      </c>
      <c r="G14" s="297">
        <v>62.66</v>
      </c>
      <c r="H14" s="300"/>
      <c r="I14" s="346"/>
      <c r="J14" s="347"/>
      <c r="K14" s="348"/>
      <c r="L14" s="349">
        <v>3</v>
      </c>
      <c r="M14" s="350">
        <f t="shared" si="1"/>
        <v>5</v>
      </c>
      <c r="N14" s="197">
        <f t="shared" si="2"/>
        <v>5</v>
      </c>
    </row>
    <row r="15" spans="1:14" ht="15.6" x14ac:dyDescent="0.3">
      <c r="A15" s="99" t="str">
        <f t="shared" si="0"/>
        <v>PrepJessica HamertonYes Hes A Ladies Man</v>
      </c>
      <c r="B15" s="129" t="s">
        <v>29</v>
      </c>
      <c r="C15" s="297" t="s">
        <v>623</v>
      </c>
      <c r="D15" s="297" t="s">
        <v>650</v>
      </c>
      <c r="E15" s="297" t="s">
        <v>624</v>
      </c>
      <c r="F15" s="297" t="s">
        <v>429</v>
      </c>
      <c r="G15" s="297">
        <v>62.66</v>
      </c>
      <c r="H15" s="300"/>
      <c r="I15" s="346"/>
      <c r="J15" s="347"/>
      <c r="K15" s="348"/>
      <c r="L15" s="349">
        <v>3</v>
      </c>
      <c r="M15" s="350">
        <f t="shared" si="1"/>
        <v>5</v>
      </c>
      <c r="N15" s="197">
        <f t="shared" si="2"/>
        <v>5</v>
      </c>
    </row>
    <row r="16" spans="1:14" ht="15.6" x14ac:dyDescent="0.3">
      <c r="A16" s="99" t="str">
        <f t="shared" si="0"/>
        <v>PrepBreanna SchofieldSileby Krystal Nile</v>
      </c>
      <c r="B16" s="129" t="s">
        <v>29</v>
      </c>
      <c r="C16" s="297" t="s">
        <v>625</v>
      </c>
      <c r="D16" s="297" t="s">
        <v>626</v>
      </c>
      <c r="E16" s="297">
        <v>9115526</v>
      </c>
      <c r="F16" s="297" t="s">
        <v>429</v>
      </c>
      <c r="G16" s="297">
        <v>58.33</v>
      </c>
      <c r="H16" s="300"/>
      <c r="I16" s="346"/>
      <c r="J16" s="347"/>
      <c r="K16" s="348"/>
      <c r="L16" s="349">
        <v>5</v>
      </c>
      <c r="M16" s="350">
        <f t="shared" si="1"/>
        <v>3</v>
      </c>
      <c r="N16" s="197">
        <f t="shared" si="2"/>
        <v>3</v>
      </c>
    </row>
    <row r="17" spans="1:14" ht="15.6" x14ac:dyDescent="0.3">
      <c r="A17" s="99" t="str">
        <f t="shared" si="0"/>
        <v>PrepEmelia CasottiElvis</v>
      </c>
      <c r="B17" s="129" t="s">
        <v>29</v>
      </c>
      <c r="C17" s="297" t="s">
        <v>627</v>
      </c>
      <c r="D17" s="297" t="s">
        <v>628</v>
      </c>
      <c r="E17" s="297">
        <v>1050228</v>
      </c>
      <c r="F17" s="297" t="s">
        <v>429</v>
      </c>
      <c r="G17" s="297">
        <v>57</v>
      </c>
      <c r="H17" s="300"/>
      <c r="I17" s="346"/>
      <c r="J17" s="347"/>
      <c r="K17" s="348"/>
      <c r="L17" s="349">
        <v>6</v>
      </c>
      <c r="M17" s="350">
        <f t="shared" si="1"/>
        <v>2</v>
      </c>
      <c r="N17" s="197">
        <f t="shared" si="2"/>
        <v>2</v>
      </c>
    </row>
    <row r="18" spans="1:14" ht="15.6" x14ac:dyDescent="0.3">
      <c r="A18" s="99" t="str">
        <f t="shared" si="0"/>
        <v>PrepPhoenia Van Der LaanSileby Knightingale</v>
      </c>
      <c r="B18" s="129" t="s">
        <v>29</v>
      </c>
      <c r="C18" s="297" t="s">
        <v>629</v>
      </c>
      <c r="D18" s="297" t="s">
        <v>630</v>
      </c>
      <c r="E18" s="297">
        <v>9001824</v>
      </c>
      <c r="F18" s="297" t="s">
        <v>429</v>
      </c>
      <c r="G18" s="297">
        <v>51.66</v>
      </c>
      <c r="H18" s="300"/>
      <c r="I18" s="346"/>
      <c r="J18" s="347"/>
      <c r="K18" s="348"/>
      <c r="L18" s="349">
        <v>7</v>
      </c>
      <c r="M18" s="350">
        <f t="shared" si="1"/>
        <v>1</v>
      </c>
      <c r="N18" s="197">
        <f t="shared" si="2"/>
        <v>1</v>
      </c>
    </row>
    <row r="19" spans="1:14" ht="15.6" x14ac:dyDescent="0.3">
      <c r="A19" s="99" t="str">
        <f t="shared" si="0"/>
        <v>PrelimHailey SnymanGordon Park Smarty Pants</v>
      </c>
      <c r="B19" s="129" t="s">
        <v>24</v>
      </c>
      <c r="C19" s="297" t="s">
        <v>257</v>
      </c>
      <c r="D19" s="297" t="s">
        <v>258</v>
      </c>
      <c r="E19" s="297">
        <v>6025131</v>
      </c>
      <c r="F19" s="297" t="s">
        <v>429</v>
      </c>
      <c r="G19" s="297"/>
      <c r="H19" s="300">
        <v>67.67</v>
      </c>
      <c r="I19" s="346"/>
      <c r="J19" s="347"/>
      <c r="K19" s="348"/>
      <c r="L19" s="349">
        <v>1</v>
      </c>
      <c r="M19" s="350">
        <f t="shared" si="1"/>
        <v>7</v>
      </c>
      <c r="N19" s="197">
        <f t="shared" si="2"/>
        <v>7</v>
      </c>
    </row>
    <row r="20" spans="1:14" ht="15.6" x14ac:dyDescent="0.3">
      <c r="A20" s="99" t="str">
        <f t="shared" si="0"/>
        <v>PrelimMia StephensHolland Park Geneva</v>
      </c>
      <c r="B20" s="129" t="s">
        <v>24</v>
      </c>
      <c r="C20" s="297" t="s">
        <v>259</v>
      </c>
      <c r="D20" s="297" t="s">
        <v>260</v>
      </c>
      <c r="E20" s="297">
        <v>9114813</v>
      </c>
      <c r="F20" s="297" t="s">
        <v>429</v>
      </c>
      <c r="G20" s="297"/>
      <c r="H20" s="300">
        <v>63.75</v>
      </c>
      <c r="I20" s="346"/>
      <c r="J20" s="347"/>
      <c r="K20" s="348"/>
      <c r="L20" s="349">
        <v>2</v>
      </c>
      <c r="M20" s="350">
        <f t="shared" si="1"/>
        <v>6</v>
      </c>
      <c r="N20" s="197">
        <f t="shared" si="2"/>
        <v>6</v>
      </c>
    </row>
    <row r="21" spans="1:14" ht="15.6" x14ac:dyDescent="0.3">
      <c r="A21" s="99" t="str">
        <f t="shared" si="0"/>
        <v>PrelimAva StephensShilo</v>
      </c>
      <c r="B21" s="129" t="s">
        <v>24</v>
      </c>
      <c r="C21" s="297" t="s">
        <v>262</v>
      </c>
      <c r="D21" s="297" t="s">
        <v>263</v>
      </c>
      <c r="E21" s="297">
        <v>9106952</v>
      </c>
      <c r="F21" s="297" t="s">
        <v>429</v>
      </c>
      <c r="G21" s="297"/>
      <c r="H21" s="300">
        <v>63.39</v>
      </c>
      <c r="I21" s="346"/>
      <c r="J21" s="347"/>
      <c r="K21" s="348"/>
      <c r="L21" s="349">
        <v>3</v>
      </c>
      <c r="M21" s="350">
        <f t="shared" si="1"/>
        <v>5</v>
      </c>
      <c r="N21" s="197">
        <f t="shared" si="2"/>
        <v>5</v>
      </c>
    </row>
    <row r="22" spans="1:14" ht="15.6" x14ac:dyDescent="0.3">
      <c r="A22" s="99" t="str">
        <f t="shared" si="0"/>
        <v>PrelimOlivia StephensCimeron Pocket Rocket</v>
      </c>
      <c r="B22" s="129" t="s">
        <v>24</v>
      </c>
      <c r="C22" s="297" t="s">
        <v>261</v>
      </c>
      <c r="D22" s="297" t="s">
        <v>653</v>
      </c>
      <c r="E22" s="297">
        <v>9106953</v>
      </c>
      <c r="F22" s="297" t="s">
        <v>429</v>
      </c>
      <c r="G22" s="297"/>
      <c r="H22" s="300">
        <v>62.5</v>
      </c>
      <c r="I22" s="346"/>
      <c r="J22" s="347"/>
      <c r="K22" s="348"/>
      <c r="L22" s="349">
        <v>4</v>
      </c>
      <c r="M22" s="350">
        <f t="shared" si="1"/>
        <v>4</v>
      </c>
      <c r="N22" s="197">
        <f t="shared" si="2"/>
        <v>4</v>
      </c>
    </row>
    <row r="23" spans="1:14" ht="15.6" x14ac:dyDescent="0.3">
      <c r="A23" s="99" t="str">
        <f t="shared" si="0"/>
        <v>PrelimHaven DickinsonRainbow Downs Samhain</v>
      </c>
      <c r="B23" s="129" t="s">
        <v>24</v>
      </c>
      <c r="C23" s="297" t="s">
        <v>631</v>
      </c>
      <c r="D23" s="297" t="s">
        <v>632</v>
      </c>
      <c r="E23" s="297">
        <v>9102653</v>
      </c>
      <c r="F23" s="297" t="s">
        <v>633</v>
      </c>
      <c r="G23" s="297"/>
      <c r="H23" s="300">
        <v>60.89</v>
      </c>
      <c r="I23" s="346"/>
      <c r="J23" s="347"/>
      <c r="K23" s="348"/>
      <c r="L23" s="349">
        <v>5</v>
      </c>
      <c r="M23" s="350">
        <f t="shared" si="1"/>
        <v>3</v>
      </c>
      <c r="N23" s="197">
        <f t="shared" si="2"/>
        <v>3</v>
      </c>
    </row>
    <row r="24" spans="1:14" ht="15.6" x14ac:dyDescent="0.3">
      <c r="A24" s="99" t="str">
        <f t="shared" si="0"/>
        <v>PrelimJenaveve PageLyngarie Philano'S Gift</v>
      </c>
      <c r="B24" s="129" t="s">
        <v>24</v>
      </c>
      <c r="C24" s="297" t="s">
        <v>212</v>
      </c>
      <c r="D24" s="297" t="s">
        <v>651</v>
      </c>
      <c r="E24" s="297">
        <v>6020436</v>
      </c>
      <c r="F24" s="297" t="s">
        <v>634</v>
      </c>
      <c r="G24" s="297"/>
      <c r="H24" s="300">
        <v>69.099999999999994</v>
      </c>
      <c r="I24" s="346"/>
      <c r="J24" s="347"/>
      <c r="K24" s="348"/>
      <c r="L24" s="349">
        <v>1</v>
      </c>
      <c r="M24" s="350">
        <f t="shared" si="1"/>
        <v>7</v>
      </c>
      <c r="N24" s="197">
        <f t="shared" si="2"/>
        <v>7</v>
      </c>
    </row>
    <row r="25" spans="1:14" ht="15.6" x14ac:dyDescent="0.3">
      <c r="A25" s="99" t="str">
        <f t="shared" si="0"/>
        <v>PrelimCharlee CrispinRowen Bee Gee</v>
      </c>
      <c r="B25" s="129" t="s">
        <v>24</v>
      </c>
      <c r="C25" s="297" t="s">
        <v>635</v>
      </c>
      <c r="D25" s="297" t="s">
        <v>636</v>
      </c>
      <c r="E25" s="297">
        <v>6020575</v>
      </c>
      <c r="F25" s="297" t="s">
        <v>443</v>
      </c>
      <c r="G25" s="297"/>
      <c r="H25" s="314">
        <v>65.53</v>
      </c>
      <c r="I25" s="346"/>
      <c r="J25" s="347"/>
      <c r="K25" s="348"/>
      <c r="L25" s="349">
        <v>2</v>
      </c>
      <c r="M25" s="350">
        <f t="shared" si="1"/>
        <v>6</v>
      </c>
      <c r="N25" s="197">
        <f t="shared" si="2"/>
        <v>6</v>
      </c>
    </row>
    <row r="26" spans="1:14" ht="15.6" x14ac:dyDescent="0.3">
      <c r="A26" s="99" t="str">
        <f t="shared" si="0"/>
        <v>PrelimIsabella ChapmanAstra</v>
      </c>
      <c r="B26" s="129" t="s">
        <v>24</v>
      </c>
      <c r="C26" s="297" t="s">
        <v>622</v>
      </c>
      <c r="D26" s="297" t="s">
        <v>442</v>
      </c>
      <c r="E26" s="297">
        <v>9102495</v>
      </c>
      <c r="F26" s="297" t="s">
        <v>443</v>
      </c>
      <c r="G26" s="297"/>
      <c r="H26" s="300">
        <v>64.64</v>
      </c>
      <c r="I26" s="346"/>
      <c r="J26" s="347"/>
      <c r="K26" s="348"/>
      <c r="L26" s="349">
        <v>3</v>
      </c>
      <c r="M26" s="350">
        <f t="shared" si="1"/>
        <v>5</v>
      </c>
      <c r="N26" s="197">
        <f t="shared" si="2"/>
        <v>5</v>
      </c>
    </row>
    <row r="27" spans="1:14" ht="15.6" x14ac:dyDescent="0.3">
      <c r="A27" s="99" t="str">
        <f t="shared" si="0"/>
        <v>PrelimHayley WassinkWedgewood Delight</v>
      </c>
      <c r="B27" s="129" t="s">
        <v>24</v>
      </c>
      <c r="C27" s="297" t="s">
        <v>447</v>
      </c>
      <c r="D27" s="297" t="s">
        <v>448</v>
      </c>
      <c r="E27" s="297">
        <v>6020342</v>
      </c>
      <c r="F27" s="297" t="s">
        <v>449</v>
      </c>
      <c r="G27" s="297"/>
      <c r="H27" s="339">
        <v>63.03</v>
      </c>
      <c r="I27" s="346"/>
      <c r="J27" s="347"/>
      <c r="K27" s="348"/>
      <c r="L27" s="349">
        <v>4</v>
      </c>
      <c r="M27" s="350">
        <f t="shared" si="1"/>
        <v>4</v>
      </c>
      <c r="N27" s="197">
        <f t="shared" si="2"/>
        <v>4</v>
      </c>
    </row>
    <row r="28" spans="1:14" ht="15.6" x14ac:dyDescent="0.3">
      <c r="A28" s="99" t="str">
        <f t="shared" si="0"/>
        <v>PrelimRomy LenzLeedale Lady Di "Lady"</v>
      </c>
      <c r="B28" s="129" t="s">
        <v>24</v>
      </c>
      <c r="C28" s="297" t="s">
        <v>553</v>
      </c>
      <c r="D28" s="297" t="s">
        <v>637</v>
      </c>
      <c r="E28" s="297">
        <v>6025293</v>
      </c>
      <c r="F28" s="297" t="s">
        <v>555</v>
      </c>
      <c r="G28" s="297"/>
      <c r="H28" s="339">
        <v>66.42</v>
      </c>
      <c r="I28" s="346"/>
      <c r="J28" s="347"/>
      <c r="K28" s="348"/>
      <c r="L28" s="349">
        <v>1</v>
      </c>
      <c r="M28" s="350">
        <f t="shared" si="1"/>
        <v>7</v>
      </c>
      <c r="N28" s="197">
        <f t="shared" si="2"/>
        <v>7</v>
      </c>
    </row>
    <row r="29" spans="1:14" ht="15.6" x14ac:dyDescent="0.3">
      <c r="A29" s="99" t="str">
        <f t="shared" si="0"/>
        <v>PrelimSophie EllisOlympia</v>
      </c>
      <c r="B29" s="129" t="s">
        <v>24</v>
      </c>
      <c r="C29" s="297" t="s">
        <v>452</v>
      </c>
      <c r="D29" s="297" t="s">
        <v>453</v>
      </c>
      <c r="E29" s="297">
        <v>9115519</v>
      </c>
      <c r="F29" s="297" t="s">
        <v>429</v>
      </c>
      <c r="G29" s="297"/>
      <c r="H29" s="300">
        <v>63.75</v>
      </c>
      <c r="I29" s="346"/>
      <c r="J29" s="347"/>
      <c r="K29" s="348"/>
      <c r="L29" s="349">
        <v>2</v>
      </c>
      <c r="M29" s="350">
        <f t="shared" si="1"/>
        <v>6</v>
      </c>
      <c r="N29" s="197">
        <f>SUM(M29+$N$5)</f>
        <v>6</v>
      </c>
    </row>
    <row r="30" spans="1:14" ht="15.6" x14ac:dyDescent="0.3">
      <c r="A30" s="99" t="str">
        <f t="shared" si="0"/>
        <v>PrelimLily McbrideHearts</v>
      </c>
      <c r="B30" s="129" t="s">
        <v>24</v>
      </c>
      <c r="C30" s="297" t="s">
        <v>649</v>
      </c>
      <c r="D30" s="297" t="s">
        <v>638</v>
      </c>
      <c r="E30" s="297">
        <v>6029356</v>
      </c>
      <c r="F30" s="297" t="s">
        <v>555</v>
      </c>
      <c r="G30" s="297"/>
      <c r="H30" s="300">
        <v>63.57</v>
      </c>
      <c r="I30" s="346"/>
      <c r="J30" s="347"/>
      <c r="K30" s="348"/>
      <c r="L30" s="349">
        <v>3</v>
      </c>
      <c r="M30" s="350">
        <f t="shared" si="1"/>
        <v>5</v>
      </c>
      <c r="N30" s="197">
        <f t="shared" si="2"/>
        <v>5</v>
      </c>
    </row>
    <row r="31" spans="1:14" ht="15.6" x14ac:dyDescent="0.3">
      <c r="A31" s="99" t="str">
        <f t="shared" si="0"/>
        <v>PrelimGabrielle SellersBarney</v>
      </c>
      <c r="B31" s="129" t="s">
        <v>24</v>
      </c>
      <c r="C31" s="297" t="s">
        <v>639</v>
      </c>
      <c r="D31" s="297" t="s">
        <v>357</v>
      </c>
      <c r="E31" s="297">
        <v>9124551</v>
      </c>
      <c r="F31" s="297" t="s">
        <v>429</v>
      </c>
      <c r="G31" s="297"/>
      <c r="H31" s="314">
        <v>61.25</v>
      </c>
      <c r="I31" s="346"/>
      <c r="J31" s="347"/>
      <c r="K31" s="348"/>
      <c r="L31" s="349">
        <v>4</v>
      </c>
      <c r="M31" s="350">
        <f t="shared" si="1"/>
        <v>4</v>
      </c>
      <c r="N31" s="197">
        <f t="shared" si="2"/>
        <v>4</v>
      </c>
    </row>
    <row r="32" spans="1:14" ht="15.6" x14ac:dyDescent="0.3">
      <c r="A32" s="99" t="str">
        <f t="shared" si="0"/>
        <v>PrelimTatum HandMightiness</v>
      </c>
      <c r="B32" s="129" t="s">
        <v>24</v>
      </c>
      <c r="C32" s="297" t="s">
        <v>463</v>
      </c>
      <c r="D32" s="297" t="s">
        <v>464</v>
      </c>
      <c r="E32" s="297">
        <v>6022032</v>
      </c>
      <c r="F32" s="297" t="s">
        <v>429</v>
      </c>
      <c r="G32" s="297"/>
      <c r="H32" s="297">
        <v>58.57</v>
      </c>
      <c r="I32" s="300"/>
      <c r="J32" s="347"/>
      <c r="K32" s="348"/>
      <c r="L32" s="349">
        <v>1</v>
      </c>
      <c r="M32" s="350">
        <f t="shared" si="1"/>
        <v>7</v>
      </c>
      <c r="N32" s="197">
        <f t="shared" si="2"/>
        <v>7</v>
      </c>
    </row>
    <row r="33" spans="1:14" ht="15.6" x14ac:dyDescent="0.3">
      <c r="A33" s="99" t="str">
        <f t="shared" si="0"/>
        <v>PrelimElla MacgregorBloomfield Vivo</v>
      </c>
      <c r="B33" s="129" t="s">
        <v>24</v>
      </c>
      <c r="C33" s="297" t="s">
        <v>481</v>
      </c>
      <c r="D33" s="297" t="s">
        <v>444</v>
      </c>
      <c r="E33" s="297">
        <v>6028541</v>
      </c>
      <c r="F33" s="297" t="s">
        <v>429</v>
      </c>
      <c r="G33" s="297"/>
      <c r="H33" s="297">
        <v>58.21</v>
      </c>
      <c r="I33" s="300"/>
      <c r="J33" s="347"/>
      <c r="K33" s="348"/>
      <c r="L33" s="349">
        <v>2</v>
      </c>
      <c r="M33" s="350">
        <f t="shared" si="1"/>
        <v>6</v>
      </c>
      <c r="N33" s="197">
        <f t="shared" si="2"/>
        <v>6</v>
      </c>
    </row>
    <row r="34" spans="1:14" ht="15.6" x14ac:dyDescent="0.3">
      <c r="A34" s="99" t="str">
        <f t="shared" si="0"/>
        <v>NovHailey SnymanGordon Park Smarty Pants</v>
      </c>
      <c r="B34" s="129" t="s">
        <v>73</v>
      </c>
      <c r="C34" s="297" t="s">
        <v>257</v>
      </c>
      <c r="D34" s="297" t="s">
        <v>258</v>
      </c>
      <c r="E34" s="297">
        <v>6025131</v>
      </c>
      <c r="F34" s="297" t="s">
        <v>429</v>
      </c>
      <c r="G34" s="297"/>
      <c r="H34" s="297"/>
      <c r="I34" s="300">
        <v>67.5</v>
      </c>
      <c r="J34" s="347"/>
      <c r="K34" s="348"/>
      <c r="L34" s="349">
        <v>1</v>
      </c>
      <c r="M34" s="350">
        <f t="shared" si="1"/>
        <v>7</v>
      </c>
      <c r="N34" s="197">
        <f t="shared" si="2"/>
        <v>7</v>
      </c>
    </row>
    <row r="35" spans="1:14" ht="15.6" x14ac:dyDescent="0.3">
      <c r="A35" s="99" t="str">
        <f t="shared" si="0"/>
        <v>NovHarpa ByrneMarkin Park Fine Design</v>
      </c>
      <c r="B35" s="129" t="s">
        <v>73</v>
      </c>
      <c r="C35" s="297" t="s">
        <v>445</v>
      </c>
      <c r="D35" s="297" t="s">
        <v>446</v>
      </c>
      <c r="E35" s="297">
        <v>6072558</v>
      </c>
      <c r="F35" s="297" t="s">
        <v>429</v>
      </c>
      <c r="G35" s="297"/>
      <c r="H35" s="297"/>
      <c r="I35" s="300">
        <v>62.5</v>
      </c>
      <c r="J35" s="347"/>
      <c r="K35" s="348"/>
      <c r="L35" s="349">
        <v>2</v>
      </c>
      <c r="M35" s="350">
        <f t="shared" si="1"/>
        <v>6</v>
      </c>
      <c r="N35" s="197">
        <f t="shared" si="2"/>
        <v>6</v>
      </c>
    </row>
    <row r="36" spans="1:14" ht="15.6" x14ac:dyDescent="0.3">
      <c r="A36" s="99" t="str">
        <f t="shared" si="0"/>
        <v>NovOlivia GordonAssila Park Boot Scooter</v>
      </c>
      <c r="B36" s="129" t="s">
        <v>73</v>
      </c>
      <c r="C36" s="297" t="s">
        <v>640</v>
      </c>
      <c r="D36" s="297" t="s">
        <v>641</v>
      </c>
      <c r="E36" s="297">
        <v>6021111</v>
      </c>
      <c r="F36" s="297" t="s">
        <v>642</v>
      </c>
      <c r="G36" s="297"/>
      <c r="H36" s="297"/>
      <c r="I36" s="300">
        <v>56.09</v>
      </c>
      <c r="J36" s="347"/>
      <c r="K36" s="348"/>
      <c r="L36" s="349">
        <v>3</v>
      </c>
      <c r="M36" s="350">
        <f t="shared" si="1"/>
        <v>5</v>
      </c>
      <c r="N36" s="197">
        <f t="shared" si="2"/>
        <v>5</v>
      </c>
    </row>
    <row r="37" spans="1:14" ht="15.6" x14ac:dyDescent="0.3">
      <c r="A37" s="99" t="str">
        <f t="shared" si="0"/>
        <v>NovMadison KainPc Sonic</v>
      </c>
      <c r="B37" s="129" t="s">
        <v>73</v>
      </c>
      <c r="C37" s="297" t="s">
        <v>248</v>
      </c>
      <c r="D37" s="297" t="s">
        <v>477</v>
      </c>
      <c r="E37" s="297">
        <v>6022060</v>
      </c>
      <c r="F37" s="297" t="s">
        <v>429</v>
      </c>
      <c r="G37" s="297"/>
      <c r="H37" s="297"/>
      <c r="I37" s="301">
        <v>71.87</v>
      </c>
      <c r="J37" s="347"/>
      <c r="K37" s="348"/>
      <c r="L37" s="349">
        <v>1</v>
      </c>
      <c r="M37" s="350">
        <f t="shared" si="1"/>
        <v>7</v>
      </c>
      <c r="N37" s="197">
        <f t="shared" si="2"/>
        <v>7</v>
      </c>
    </row>
    <row r="38" spans="1:14" ht="15.6" x14ac:dyDescent="0.3">
      <c r="A38" s="99" t="str">
        <f t="shared" ref="A38:A69" si="3">CONCATENATE(B38,C38,D38)</f>
        <v>NovJenaveve PageLyngarie Philano'S Gift</v>
      </c>
      <c r="B38" s="129" t="s">
        <v>73</v>
      </c>
      <c r="C38" s="297" t="s">
        <v>212</v>
      </c>
      <c r="D38" s="297" t="s">
        <v>651</v>
      </c>
      <c r="E38" s="297">
        <v>6020436</v>
      </c>
      <c r="F38" s="297" t="s">
        <v>634</v>
      </c>
      <c r="G38" s="297"/>
      <c r="H38" s="297"/>
      <c r="I38" s="301">
        <v>71.25</v>
      </c>
      <c r="J38" s="347"/>
      <c r="K38" s="348"/>
      <c r="L38" s="349">
        <v>2</v>
      </c>
      <c r="M38" s="350">
        <f t="shared" si="1"/>
        <v>6</v>
      </c>
      <c r="N38" s="197">
        <f t="shared" si="2"/>
        <v>6</v>
      </c>
    </row>
    <row r="39" spans="1:14" ht="15.6" x14ac:dyDescent="0.3">
      <c r="A39" s="99" t="str">
        <f t="shared" si="3"/>
        <v>NovAlice Lee-BurwoodPelennor Illusion</v>
      </c>
      <c r="B39" s="129" t="s">
        <v>73</v>
      </c>
      <c r="C39" s="297" t="s">
        <v>643</v>
      </c>
      <c r="D39" s="297" t="s">
        <v>644</v>
      </c>
      <c r="E39" s="297">
        <v>9102137</v>
      </c>
      <c r="F39" s="297" t="s">
        <v>642</v>
      </c>
      <c r="G39" s="297"/>
      <c r="H39" s="297"/>
      <c r="I39" s="300">
        <v>63.12</v>
      </c>
      <c r="J39" s="347"/>
      <c r="K39" s="348"/>
      <c r="L39" s="349">
        <v>3</v>
      </c>
      <c r="M39" s="350">
        <f t="shared" si="1"/>
        <v>5</v>
      </c>
      <c r="N39" s="197">
        <f t="shared" si="2"/>
        <v>5</v>
      </c>
    </row>
    <row r="40" spans="1:14" ht="15.6" x14ac:dyDescent="0.3">
      <c r="A40" s="99" t="str">
        <f t="shared" si="3"/>
        <v>NovAnnalyce PageLyngarie Catena</v>
      </c>
      <c r="B40" s="129" t="s">
        <v>73</v>
      </c>
      <c r="C40" s="297" t="s">
        <v>209</v>
      </c>
      <c r="D40" s="297" t="s">
        <v>210</v>
      </c>
      <c r="E40" s="297">
        <v>6020437</v>
      </c>
      <c r="F40" s="297" t="s">
        <v>634</v>
      </c>
      <c r="G40" s="297"/>
      <c r="H40" s="297"/>
      <c r="I40" s="300">
        <v>73.900000000000006</v>
      </c>
      <c r="J40" s="347"/>
      <c r="K40" s="348"/>
      <c r="L40" s="349">
        <v>1</v>
      </c>
      <c r="M40" s="350">
        <f t="shared" si="1"/>
        <v>7</v>
      </c>
      <c r="N40" s="197">
        <f t="shared" si="2"/>
        <v>7</v>
      </c>
    </row>
    <row r="41" spans="1:14" ht="15.6" x14ac:dyDescent="0.3">
      <c r="A41" s="99" t="str">
        <f t="shared" si="3"/>
        <v>NovMia TollarzoDelta Of Ebony Park</v>
      </c>
      <c r="B41" s="129" t="s">
        <v>73</v>
      </c>
      <c r="C41" s="297" t="s">
        <v>244</v>
      </c>
      <c r="D41" s="297" t="s">
        <v>245</v>
      </c>
      <c r="E41" s="297">
        <v>6011292</v>
      </c>
      <c r="F41" s="297" t="s">
        <v>469</v>
      </c>
      <c r="G41" s="297"/>
      <c r="H41" s="297"/>
      <c r="I41" s="314">
        <v>72.650000000000006</v>
      </c>
      <c r="J41" s="347"/>
      <c r="K41" s="348"/>
      <c r="L41" s="349">
        <v>2</v>
      </c>
      <c r="M41" s="350">
        <f t="shared" si="1"/>
        <v>6</v>
      </c>
      <c r="N41" s="197">
        <f t="shared" si="2"/>
        <v>6</v>
      </c>
    </row>
    <row r="42" spans="1:14" ht="15.6" x14ac:dyDescent="0.3">
      <c r="A42" s="99" t="str">
        <f t="shared" si="3"/>
        <v>NovRomy LenzLeedale Lady Di "Lady"</v>
      </c>
      <c r="B42" s="129" t="s">
        <v>73</v>
      </c>
      <c r="C42" s="297" t="s">
        <v>553</v>
      </c>
      <c r="D42" s="297" t="s">
        <v>637</v>
      </c>
      <c r="E42" s="297">
        <v>6025293</v>
      </c>
      <c r="F42" s="297" t="s">
        <v>555</v>
      </c>
      <c r="G42" s="297"/>
      <c r="H42" s="297"/>
      <c r="I42" s="300">
        <v>61.09</v>
      </c>
      <c r="J42" s="347"/>
      <c r="K42" s="348"/>
      <c r="L42" s="349">
        <v>3</v>
      </c>
      <c r="M42" s="350">
        <f t="shared" si="1"/>
        <v>5</v>
      </c>
      <c r="N42" s="197">
        <f t="shared" si="2"/>
        <v>5</v>
      </c>
    </row>
    <row r="43" spans="1:14" ht="15.6" x14ac:dyDescent="0.3">
      <c r="A43" s="99" t="str">
        <f t="shared" si="3"/>
        <v>NovHayley MazurekTranquilla Mondo</v>
      </c>
      <c r="B43" s="129" t="s">
        <v>73</v>
      </c>
      <c r="C43" s="297" t="s">
        <v>645</v>
      </c>
      <c r="D43" s="297" t="s">
        <v>646</v>
      </c>
      <c r="E43" s="297">
        <v>6029089</v>
      </c>
      <c r="F43" s="297" t="s">
        <v>429</v>
      </c>
      <c r="G43" s="297"/>
      <c r="H43" s="297"/>
      <c r="I43" s="300">
        <v>60.93</v>
      </c>
      <c r="J43" s="347"/>
      <c r="K43" s="348"/>
      <c r="L43" s="349">
        <v>4</v>
      </c>
      <c r="M43" s="350">
        <f t="shared" si="1"/>
        <v>4</v>
      </c>
      <c r="N43" s="197">
        <f t="shared" si="2"/>
        <v>4</v>
      </c>
    </row>
    <row r="44" spans="1:14" ht="15.6" x14ac:dyDescent="0.3">
      <c r="A44" s="99" t="str">
        <f t="shared" si="3"/>
        <v>NovShannon MeakinsKarma Park Esprit</v>
      </c>
      <c r="B44" s="129" t="s">
        <v>73</v>
      </c>
      <c r="C44" s="297" t="s">
        <v>225</v>
      </c>
      <c r="D44" s="297" t="s">
        <v>226</v>
      </c>
      <c r="E44" s="297">
        <v>9103428</v>
      </c>
      <c r="F44" s="297" t="s">
        <v>429</v>
      </c>
      <c r="G44" s="297"/>
      <c r="H44" s="297"/>
      <c r="I44" s="297">
        <v>69.680000000000007</v>
      </c>
      <c r="J44" s="301"/>
      <c r="K44" s="348"/>
      <c r="L44" s="349">
        <v>1</v>
      </c>
      <c r="M44" s="350">
        <f t="shared" si="1"/>
        <v>7</v>
      </c>
      <c r="N44" s="197">
        <f t="shared" si="2"/>
        <v>7</v>
      </c>
    </row>
    <row r="45" spans="1:14" ht="15.6" x14ac:dyDescent="0.3">
      <c r="A45" s="99" t="str">
        <f t="shared" si="3"/>
        <v>NovTiffani TongShippyshippybangbang</v>
      </c>
      <c r="B45" s="129" t="s">
        <v>73</v>
      </c>
      <c r="C45" s="297" t="s">
        <v>231</v>
      </c>
      <c r="D45" s="297" t="s">
        <v>232</v>
      </c>
      <c r="E45" s="297">
        <v>6020091</v>
      </c>
      <c r="F45" s="297" t="s">
        <v>647</v>
      </c>
      <c r="G45" s="297"/>
      <c r="H45" s="297"/>
      <c r="I45" s="297">
        <v>62.34</v>
      </c>
      <c r="J45" s="351"/>
      <c r="K45" s="348"/>
      <c r="L45" s="349">
        <v>2</v>
      </c>
      <c r="M45" s="350">
        <f t="shared" si="1"/>
        <v>6</v>
      </c>
      <c r="N45" s="197">
        <f t="shared" si="2"/>
        <v>6</v>
      </c>
    </row>
    <row r="46" spans="1:14" ht="15.6" x14ac:dyDescent="0.3">
      <c r="A46" s="99" t="str">
        <f t="shared" si="3"/>
        <v>NovTiffani TongTamara Flaming Halo</v>
      </c>
      <c r="B46" s="129" t="s">
        <v>73</v>
      </c>
      <c r="C46" s="297" t="s">
        <v>231</v>
      </c>
      <c r="D46" s="297" t="s">
        <v>234</v>
      </c>
      <c r="E46" s="352">
        <v>6020091</v>
      </c>
      <c r="F46" s="352" t="s">
        <v>647</v>
      </c>
      <c r="G46" s="352"/>
      <c r="H46" s="352"/>
      <c r="I46" s="352">
        <v>59.84</v>
      </c>
      <c r="J46" s="340"/>
      <c r="K46" s="348"/>
      <c r="L46" s="349">
        <v>3</v>
      </c>
      <c r="M46" s="350">
        <f t="shared" si="1"/>
        <v>5</v>
      </c>
      <c r="N46" s="197">
        <f t="shared" si="2"/>
        <v>5</v>
      </c>
    </row>
    <row r="47" spans="1:14" ht="15.6" x14ac:dyDescent="0.3">
      <c r="A47" s="99" t="str">
        <f t="shared" si="3"/>
        <v>NovElla MacgregorFour Needed Nz</v>
      </c>
      <c r="B47" s="129" t="s">
        <v>73</v>
      </c>
      <c r="C47" s="297" t="s">
        <v>481</v>
      </c>
      <c r="D47" s="297" t="s">
        <v>478</v>
      </c>
      <c r="E47" s="297">
        <v>6028541</v>
      </c>
      <c r="F47" s="297" t="s">
        <v>429</v>
      </c>
      <c r="G47" s="352"/>
      <c r="H47" s="352"/>
      <c r="I47" s="352" t="s">
        <v>648</v>
      </c>
      <c r="J47" s="353"/>
      <c r="K47" s="348"/>
      <c r="L47" s="349">
        <v>0</v>
      </c>
      <c r="M47" s="350">
        <f t="shared" si="1"/>
        <v>0</v>
      </c>
      <c r="N47" s="197">
        <f t="shared" si="2"/>
        <v>0</v>
      </c>
    </row>
    <row r="48" spans="1:14" ht="15.6" x14ac:dyDescent="0.3">
      <c r="A48" s="99" t="str">
        <f t="shared" si="3"/>
        <v>ElemMia TollarzoDallu Stanley</v>
      </c>
      <c r="B48" s="129" t="s">
        <v>16</v>
      </c>
      <c r="C48" s="297" t="s">
        <v>244</v>
      </c>
      <c r="D48" s="297" t="s">
        <v>242</v>
      </c>
      <c r="E48" s="352">
        <v>6011292</v>
      </c>
      <c r="F48" s="352" t="s">
        <v>469</v>
      </c>
      <c r="G48" s="352"/>
      <c r="H48" s="352"/>
      <c r="I48" s="352"/>
      <c r="J48" s="340">
        <v>67.75</v>
      </c>
      <c r="K48" s="348"/>
      <c r="L48" s="349">
        <v>1</v>
      </c>
      <c r="M48" s="350">
        <f t="shared" si="1"/>
        <v>7</v>
      </c>
      <c r="N48" s="197">
        <f t="shared" si="2"/>
        <v>7</v>
      </c>
    </row>
    <row r="49" spans="1:14" ht="15.6" x14ac:dyDescent="0.3">
      <c r="A49" s="99" t="str">
        <f t="shared" si="3"/>
        <v>ElemAnnalyce PageLyngarie Catena</v>
      </c>
      <c r="B49" s="129" t="s">
        <v>16</v>
      </c>
      <c r="C49" s="297" t="s">
        <v>209</v>
      </c>
      <c r="D49" s="297" t="s">
        <v>210</v>
      </c>
      <c r="E49" s="297">
        <v>6020437</v>
      </c>
      <c r="F49" s="297" t="s">
        <v>634</v>
      </c>
      <c r="G49" s="352"/>
      <c r="H49" s="352"/>
      <c r="I49" s="352"/>
      <c r="J49" s="353">
        <v>67.5</v>
      </c>
      <c r="K49" s="348"/>
      <c r="L49" s="349">
        <v>2</v>
      </c>
      <c r="M49" s="350">
        <f t="shared" si="1"/>
        <v>6</v>
      </c>
      <c r="N49" s="197">
        <f t="shared" si="2"/>
        <v>6</v>
      </c>
    </row>
    <row r="50" spans="1:14" ht="15.6" x14ac:dyDescent="0.3">
      <c r="A50" s="99" t="str">
        <f t="shared" si="3"/>
        <v>ElemMia TollarzoDelta Of Ebony Park</v>
      </c>
      <c r="B50" s="129" t="s">
        <v>16</v>
      </c>
      <c r="C50" s="297" t="s">
        <v>244</v>
      </c>
      <c r="D50" s="297" t="s">
        <v>245</v>
      </c>
      <c r="E50" s="354">
        <v>6011292</v>
      </c>
      <c r="F50" s="355" t="s">
        <v>469</v>
      </c>
      <c r="G50" s="354"/>
      <c r="H50" s="129"/>
      <c r="I50" s="346"/>
      <c r="J50" s="314">
        <v>67.25</v>
      </c>
      <c r="K50" s="314"/>
      <c r="L50" s="349">
        <v>3</v>
      </c>
      <c r="M50" s="350">
        <f t="shared" si="1"/>
        <v>5</v>
      </c>
      <c r="N50" s="197">
        <f t="shared" si="2"/>
        <v>5</v>
      </c>
    </row>
    <row r="51" spans="1:14" ht="14.4" x14ac:dyDescent="0.25">
      <c r="A51" s="99" t="str">
        <f t="shared" si="3"/>
        <v>ElemAleska WearneBertie De Lux</v>
      </c>
      <c r="B51" s="129" t="s">
        <v>16</v>
      </c>
      <c r="C51" s="130" t="s">
        <v>221</v>
      </c>
      <c r="D51" s="131" t="s">
        <v>479</v>
      </c>
      <c r="E51" s="354">
        <v>6027376</v>
      </c>
      <c r="F51" s="355" t="s">
        <v>429</v>
      </c>
      <c r="G51" s="354"/>
      <c r="H51" s="129"/>
      <c r="I51" s="346"/>
      <c r="J51" s="347">
        <v>62.37</v>
      </c>
      <c r="K51" s="348"/>
      <c r="L51" s="349">
        <v>4</v>
      </c>
      <c r="M51" s="350">
        <f t="shared" si="1"/>
        <v>4</v>
      </c>
      <c r="N51" s="197">
        <f t="shared" si="2"/>
        <v>4</v>
      </c>
    </row>
    <row r="52" spans="1:14" ht="15.6" x14ac:dyDescent="0.3">
      <c r="A52" s="99" t="str">
        <f t="shared" si="3"/>
        <v xml:space="preserve">MedMia Tollarzo Dallu Stanley </v>
      </c>
      <c r="B52" s="129" t="s">
        <v>14</v>
      </c>
      <c r="C52" s="297" t="s">
        <v>184</v>
      </c>
      <c r="D52" s="297" t="s">
        <v>186</v>
      </c>
      <c r="E52" s="354">
        <v>6011292</v>
      </c>
      <c r="F52" s="355" t="s">
        <v>469</v>
      </c>
      <c r="G52" s="356"/>
      <c r="H52" s="129"/>
      <c r="I52" s="346"/>
      <c r="J52" s="347"/>
      <c r="K52" s="348">
        <v>62.56</v>
      </c>
      <c r="L52" s="349">
        <v>1</v>
      </c>
      <c r="M52" s="350">
        <f t="shared" si="1"/>
        <v>7</v>
      </c>
      <c r="N52" s="197">
        <f>SUM(M52+$N$5)</f>
        <v>7</v>
      </c>
    </row>
    <row r="53" spans="1:14" ht="15.6" x14ac:dyDescent="0.3">
      <c r="A53" s="99" t="str">
        <f t="shared" si="3"/>
        <v/>
      </c>
      <c r="B53" s="129"/>
      <c r="C53" s="297"/>
      <c r="D53" s="297"/>
      <c r="E53" s="354"/>
      <c r="F53" s="355"/>
      <c r="G53" s="356"/>
      <c r="H53" s="129"/>
      <c r="I53" s="346"/>
      <c r="J53" s="347"/>
      <c r="K53" s="348"/>
      <c r="L53" s="349"/>
      <c r="M53" s="350">
        <f t="shared" si="1"/>
        <v>0</v>
      </c>
      <c r="N53" s="197">
        <f t="shared" ref="N53:N65" si="4">SUM(M53+$N$5)</f>
        <v>0</v>
      </c>
    </row>
    <row r="54" spans="1:14" ht="15.6" x14ac:dyDescent="0.3">
      <c r="A54" s="99" t="str">
        <f t="shared" si="3"/>
        <v/>
      </c>
      <c r="B54" s="129"/>
      <c r="C54" s="297"/>
      <c r="D54" s="297"/>
      <c r="E54" s="354"/>
      <c r="F54" s="355"/>
      <c r="G54" s="356"/>
      <c r="H54" s="129"/>
      <c r="I54" s="346"/>
      <c r="J54" s="347"/>
      <c r="K54" s="348"/>
      <c r="L54" s="349"/>
      <c r="M54" s="350">
        <f t="shared" si="1"/>
        <v>0</v>
      </c>
      <c r="N54" s="197">
        <f t="shared" si="4"/>
        <v>0</v>
      </c>
    </row>
    <row r="55" spans="1:14" ht="15.6" x14ac:dyDescent="0.3">
      <c r="A55" s="99" t="str">
        <f t="shared" si="3"/>
        <v/>
      </c>
      <c r="B55" s="129"/>
      <c r="C55" s="297"/>
      <c r="D55" s="297"/>
      <c r="E55" s="354"/>
      <c r="F55" s="297"/>
      <c r="G55" s="297"/>
      <c r="H55" s="351"/>
      <c r="I55" s="346"/>
      <c r="J55" s="347"/>
      <c r="K55" s="348"/>
      <c r="L55" s="349"/>
      <c r="M55" s="350">
        <f t="shared" si="1"/>
        <v>0</v>
      </c>
      <c r="N55" s="197">
        <f t="shared" si="4"/>
        <v>0</v>
      </c>
    </row>
    <row r="56" spans="1:14" ht="15.6" x14ac:dyDescent="0.3">
      <c r="A56" s="99" t="str">
        <f t="shared" si="3"/>
        <v/>
      </c>
      <c r="B56" s="129"/>
      <c r="C56" s="297"/>
      <c r="D56" s="297"/>
      <c r="E56" s="297"/>
      <c r="F56" s="297"/>
      <c r="G56" s="297"/>
      <c r="H56" s="351"/>
      <c r="I56" s="346"/>
      <c r="J56" s="347"/>
      <c r="K56" s="348"/>
      <c r="L56" s="349"/>
      <c r="M56" s="350">
        <f t="shared" si="1"/>
        <v>0</v>
      </c>
      <c r="N56" s="197">
        <f t="shared" si="4"/>
        <v>0</v>
      </c>
    </row>
    <row r="57" spans="1:14" ht="15.6" x14ac:dyDescent="0.3">
      <c r="A57" s="99" t="str">
        <f t="shared" si="3"/>
        <v/>
      </c>
      <c r="B57" s="129"/>
      <c r="C57" s="297"/>
      <c r="D57" s="297"/>
      <c r="E57" s="297"/>
      <c r="F57" s="297"/>
      <c r="G57" s="297"/>
      <c r="H57" s="351"/>
      <c r="I57" s="346"/>
      <c r="J57" s="347"/>
      <c r="K57" s="348"/>
      <c r="L57" s="349"/>
      <c r="M57" s="350">
        <f t="shared" si="1"/>
        <v>0</v>
      </c>
      <c r="N57" s="197">
        <f t="shared" si="4"/>
        <v>0</v>
      </c>
    </row>
    <row r="58" spans="1:14" ht="15.6" x14ac:dyDescent="0.3">
      <c r="A58" s="99" t="str">
        <f t="shared" si="3"/>
        <v/>
      </c>
      <c r="B58" s="129"/>
      <c r="C58" s="297"/>
      <c r="D58" s="297"/>
      <c r="E58" s="297"/>
      <c r="F58" s="297"/>
      <c r="G58" s="297"/>
      <c r="H58" s="351"/>
      <c r="I58" s="346"/>
      <c r="J58" s="347"/>
      <c r="K58" s="348"/>
      <c r="L58" s="349"/>
      <c r="M58" s="350">
        <f t="shared" si="1"/>
        <v>0</v>
      </c>
      <c r="N58" s="197">
        <f t="shared" si="4"/>
        <v>0</v>
      </c>
    </row>
    <row r="59" spans="1:14" ht="15.6" x14ac:dyDescent="0.3">
      <c r="A59" s="99" t="str">
        <f t="shared" si="3"/>
        <v/>
      </c>
      <c r="B59" s="129"/>
      <c r="C59" s="297"/>
      <c r="D59" s="297"/>
      <c r="E59" s="297"/>
      <c r="F59" s="297"/>
      <c r="G59" s="297"/>
      <c r="H59" s="351"/>
      <c r="I59" s="346"/>
      <c r="J59" s="347"/>
      <c r="K59" s="348"/>
      <c r="L59" s="349"/>
      <c r="M59" s="350">
        <f t="shared" si="1"/>
        <v>0</v>
      </c>
      <c r="N59" s="197">
        <f t="shared" si="4"/>
        <v>0</v>
      </c>
    </row>
    <row r="60" spans="1:14" ht="15.6" x14ac:dyDescent="0.3">
      <c r="A60" s="99" t="str">
        <f t="shared" si="3"/>
        <v/>
      </c>
      <c r="B60" s="129"/>
      <c r="C60" s="297"/>
      <c r="D60" s="297"/>
      <c r="E60" s="297"/>
      <c r="F60" s="297"/>
      <c r="G60" s="297"/>
      <c r="H60" s="351"/>
      <c r="I60" s="346"/>
      <c r="J60" s="347"/>
      <c r="K60" s="348"/>
      <c r="L60" s="349"/>
      <c r="M60" s="350">
        <f t="shared" si="1"/>
        <v>0</v>
      </c>
      <c r="N60" s="197">
        <f t="shared" si="4"/>
        <v>0</v>
      </c>
    </row>
    <row r="61" spans="1:14" ht="15.6" x14ac:dyDescent="0.3">
      <c r="A61" s="99" t="str">
        <f t="shared" si="3"/>
        <v/>
      </c>
      <c r="B61" s="129"/>
      <c r="C61" s="297"/>
      <c r="D61" s="297"/>
      <c r="E61" s="354"/>
      <c r="F61" s="297"/>
      <c r="G61" s="297"/>
      <c r="H61" s="351"/>
      <c r="I61" s="346"/>
      <c r="J61" s="347"/>
      <c r="K61" s="348"/>
      <c r="L61" s="349"/>
      <c r="M61" s="350">
        <f t="shared" si="1"/>
        <v>0</v>
      </c>
      <c r="N61" s="197">
        <f t="shared" si="4"/>
        <v>0</v>
      </c>
    </row>
    <row r="62" spans="1:14" ht="15.6" x14ac:dyDescent="0.3">
      <c r="A62" s="99" t="str">
        <f t="shared" si="3"/>
        <v/>
      </c>
      <c r="B62" s="129"/>
      <c r="C62" s="297"/>
      <c r="D62" s="297"/>
      <c r="E62" s="297"/>
      <c r="F62" s="297"/>
      <c r="G62" s="297"/>
      <c r="H62" s="297"/>
      <c r="I62" s="301"/>
      <c r="J62" s="347"/>
      <c r="K62" s="348"/>
      <c r="L62" s="349"/>
      <c r="M62" s="350">
        <f t="shared" si="1"/>
        <v>0</v>
      </c>
      <c r="N62" s="197">
        <f t="shared" si="4"/>
        <v>0</v>
      </c>
    </row>
    <row r="63" spans="1:14" ht="15.6" x14ac:dyDescent="0.3">
      <c r="A63" s="99" t="str">
        <f t="shared" si="3"/>
        <v/>
      </c>
      <c r="B63" s="300"/>
      <c r="C63" s="297"/>
      <c r="D63" s="297"/>
      <c r="E63" s="297"/>
      <c r="F63" s="297"/>
      <c r="G63" s="297"/>
      <c r="H63" s="297"/>
      <c r="I63" s="301"/>
      <c r="J63" s="301"/>
      <c r="K63" s="348"/>
      <c r="L63" s="349"/>
      <c r="M63" s="350">
        <f t="shared" si="1"/>
        <v>0</v>
      </c>
      <c r="N63" s="197">
        <f t="shared" si="4"/>
        <v>0</v>
      </c>
    </row>
    <row r="64" spans="1:14" ht="14.4" x14ac:dyDescent="0.25">
      <c r="A64" s="99" t="str">
        <f t="shared" si="3"/>
        <v/>
      </c>
      <c r="B64" s="129"/>
      <c r="C64" s="130" t="s">
        <v>40</v>
      </c>
      <c r="D64" s="131" t="s">
        <v>40</v>
      </c>
      <c r="E64" s="354"/>
      <c r="F64" s="355"/>
      <c r="G64" s="354"/>
      <c r="H64" s="129"/>
      <c r="I64" s="346"/>
      <c r="J64" s="347"/>
      <c r="K64" s="348"/>
      <c r="L64" s="349"/>
      <c r="M64" s="350">
        <f t="shared" si="1"/>
        <v>0</v>
      </c>
      <c r="N64" s="197">
        <f t="shared" si="4"/>
        <v>0</v>
      </c>
    </row>
    <row r="65" spans="1:14" ht="14.4" x14ac:dyDescent="0.25">
      <c r="A65" s="99" t="str">
        <f t="shared" si="3"/>
        <v/>
      </c>
      <c r="B65" s="129"/>
      <c r="C65" s="130" t="s">
        <v>40</v>
      </c>
      <c r="D65" s="131" t="s">
        <v>40</v>
      </c>
      <c r="E65" s="354"/>
      <c r="F65" s="355"/>
      <c r="G65" s="354"/>
      <c r="H65" s="129"/>
      <c r="I65" s="346"/>
      <c r="J65" s="347"/>
      <c r="K65" s="348"/>
      <c r="L65" s="349"/>
      <c r="M65" s="350">
        <f t="shared" si="1"/>
        <v>0</v>
      </c>
      <c r="N65" s="197">
        <f t="shared" si="4"/>
        <v>0</v>
      </c>
    </row>
    <row r="66" spans="1:14" ht="14.4" x14ac:dyDescent="0.25">
      <c r="A66" s="99" t="str">
        <f t="shared" si="3"/>
        <v/>
      </c>
      <c r="B66" s="129"/>
      <c r="C66" s="130" t="s">
        <v>40</v>
      </c>
      <c r="D66" s="131" t="s">
        <v>40</v>
      </c>
      <c r="E66" s="354"/>
      <c r="F66" s="355"/>
      <c r="G66" s="354"/>
      <c r="H66" s="129"/>
      <c r="I66" s="346"/>
      <c r="J66" s="347"/>
      <c r="K66" s="348"/>
      <c r="L66" s="349"/>
      <c r="M66" s="350">
        <f t="shared" si="1"/>
        <v>0</v>
      </c>
      <c r="N66" s="197">
        <f t="shared" si="2"/>
        <v>0</v>
      </c>
    </row>
    <row r="67" spans="1:14" ht="14.4" x14ac:dyDescent="0.25">
      <c r="A67" s="99" t="str">
        <f t="shared" si="3"/>
        <v/>
      </c>
      <c r="B67" s="129"/>
      <c r="C67" s="130" t="s">
        <v>40</v>
      </c>
      <c r="D67" s="131" t="s">
        <v>40</v>
      </c>
      <c r="E67" s="354"/>
      <c r="F67" s="355"/>
      <c r="G67" s="354"/>
      <c r="H67" s="129"/>
      <c r="I67" s="346"/>
      <c r="J67" s="347"/>
      <c r="K67" s="348"/>
      <c r="L67" s="349"/>
      <c r="M67" s="350">
        <f t="shared" si="1"/>
        <v>0</v>
      </c>
      <c r="N67" s="197">
        <f t="shared" si="2"/>
        <v>0</v>
      </c>
    </row>
    <row r="68" spans="1:14" ht="14.4" x14ac:dyDescent="0.25">
      <c r="A68" s="99" t="str">
        <f t="shared" si="3"/>
        <v/>
      </c>
      <c r="B68" s="129"/>
      <c r="C68" s="130" t="s">
        <v>40</v>
      </c>
      <c r="D68" s="131" t="s">
        <v>40</v>
      </c>
      <c r="E68" s="354"/>
      <c r="F68" s="355"/>
      <c r="G68" s="354"/>
      <c r="H68" s="129"/>
      <c r="I68" s="346"/>
      <c r="J68" s="347"/>
      <c r="K68" s="348"/>
      <c r="L68" s="349"/>
      <c r="M68" s="350">
        <f t="shared" si="1"/>
        <v>0</v>
      </c>
      <c r="N68" s="197">
        <f t="shared" si="2"/>
        <v>0</v>
      </c>
    </row>
    <row r="69" spans="1:14" ht="14.4" x14ac:dyDescent="0.25">
      <c r="A69" s="99" t="str">
        <f t="shared" si="3"/>
        <v/>
      </c>
      <c r="B69" s="129"/>
      <c r="C69" s="130" t="s">
        <v>40</v>
      </c>
      <c r="D69" s="131" t="s">
        <v>40</v>
      </c>
      <c r="E69" s="354"/>
      <c r="F69" s="355"/>
      <c r="G69" s="354"/>
      <c r="H69" s="129"/>
      <c r="I69" s="346"/>
      <c r="J69" s="347"/>
      <c r="K69" s="348"/>
      <c r="L69" s="349"/>
      <c r="M69" s="350">
        <f t="shared" si="1"/>
        <v>0</v>
      </c>
      <c r="N69" s="197">
        <f t="shared" si="2"/>
        <v>0</v>
      </c>
    </row>
    <row r="70" spans="1:14" ht="14.4" x14ac:dyDescent="0.25">
      <c r="A70" s="99" t="str">
        <f t="shared" ref="A70:A98" si="5">CONCATENATE(B70,C70,D70)</f>
        <v/>
      </c>
      <c r="B70" s="129"/>
      <c r="C70" s="130" t="s">
        <v>40</v>
      </c>
      <c r="D70" s="131" t="s">
        <v>40</v>
      </c>
      <c r="E70" s="354"/>
      <c r="F70" s="355"/>
      <c r="G70" s="354"/>
      <c r="H70" s="129"/>
      <c r="I70" s="346"/>
      <c r="J70" s="347"/>
      <c r="K70" s="348"/>
      <c r="L70" s="349"/>
      <c r="M70" s="350">
        <f t="shared" ref="M70:M98" si="6">IF(L70=1,7,IF(L70=2,6,IF(L70=3,5,IF(L70=4,4,IF(L70=5,3,IF(L70=6,2,IF(L70&gt;=6,1,0)))))))</f>
        <v>0</v>
      </c>
      <c r="N70" s="197">
        <f t="shared" si="2"/>
        <v>0</v>
      </c>
    </row>
    <row r="71" spans="1:14" ht="14.4" x14ac:dyDescent="0.25">
      <c r="A71" s="99" t="str">
        <f t="shared" si="5"/>
        <v/>
      </c>
      <c r="B71" s="129"/>
      <c r="C71" s="130" t="s">
        <v>40</v>
      </c>
      <c r="D71" s="131" t="s">
        <v>40</v>
      </c>
      <c r="E71" s="354"/>
      <c r="F71" s="355"/>
      <c r="G71" s="354"/>
      <c r="H71" s="129"/>
      <c r="I71" s="346"/>
      <c r="J71" s="347"/>
      <c r="K71" s="348"/>
      <c r="L71" s="349"/>
      <c r="M71" s="350">
        <f t="shared" si="6"/>
        <v>0</v>
      </c>
      <c r="N71" s="197">
        <f t="shared" ref="N71:N98" si="7">SUM(M71+$N$5)</f>
        <v>0</v>
      </c>
    </row>
    <row r="72" spans="1:14" ht="14.4" x14ac:dyDescent="0.25">
      <c r="A72" s="99" t="str">
        <f t="shared" si="5"/>
        <v/>
      </c>
      <c r="B72" s="129"/>
      <c r="C72" s="130" t="s">
        <v>40</v>
      </c>
      <c r="D72" s="131" t="s">
        <v>40</v>
      </c>
      <c r="E72" s="354"/>
      <c r="F72" s="355"/>
      <c r="G72" s="354"/>
      <c r="H72" s="129"/>
      <c r="I72" s="346"/>
      <c r="J72" s="347"/>
      <c r="K72" s="348"/>
      <c r="L72" s="349"/>
      <c r="M72" s="350">
        <f t="shared" si="6"/>
        <v>0</v>
      </c>
      <c r="N72" s="197">
        <f t="shared" si="7"/>
        <v>0</v>
      </c>
    </row>
    <row r="73" spans="1:14" ht="14.4" x14ac:dyDescent="0.25">
      <c r="A73" s="99" t="str">
        <f t="shared" si="5"/>
        <v/>
      </c>
      <c r="B73" s="129"/>
      <c r="C73" s="130" t="s">
        <v>40</v>
      </c>
      <c r="D73" s="131" t="s">
        <v>40</v>
      </c>
      <c r="E73" s="354"/>
      <c r="F73" s="355"/>
      <c r="G73" s="354"/>
      <c r="H73" s="129"/>
      <c r="I73" s="346"/>
      <c r="J73" s="347"/>
      <c r="K73" s="348"/>
      <c r="L73" s="349"/>
      <c r="M73" s="350">
        <f t="shared" si="6"/>
        <v>0</v>
      </c>
      <c r="N73" s="197">
        <f t="shared" si="7"/>
        <v>0</v>
      </c>
    </row>
    <row r="74" spans="1:14" ht="14.4" x14ac:dyDescent="0.25">
      <c r="A74" s="99" t="str">
        <f t="shared" si="5"/>
        <v/>
      </c>
      <c r="B74" s="129"/>
      <c r="C74" s="130" t="s">
        <v>40</v>
      </c>
      <c r="D74" s="131" t="s">
        <v>40</v>
      </c>
      <c r="E74" s="354"/>
      <c r="F74" s="355"/>
      <c r="G74" s="354"/>
      <c r="H74" s="129"/>
      <c r="I74" s="346"/>
      <c r="J74" s="347"/>
      <c r="K74" s="348"/>
      <c r="L74" s="349"/>
      <c r="M74" s="350">
        <f t="shared" si="6"/>
        <v>0</v>
      </c>
      <c r="N74" s="197">
        <f t="shared" si="7"/>
        <v>0</v>
      </c>
    </row>
    <row r="75" spans="1:14" ht="14.4" x14ac:dyDescent="0.25">
      <c r="A75" s="99" t="str">
        <f t="shared" si="5"/>
        <v/>
      </c>
      <c r="B75" s="129"/>
      <c r="C75" s="130" t="s">
        <v>40</v>
      </c>
      <c r="D75" s="131" t="s">
        <v>40</v>
      </c>
      <c r="E75" s="354"/>
      <c r="F75" s="355"/>
      <c r="G75" s="354"/>
      <c r="H75" s="129"/>
      <c r="I75" s="346"/>
      <c r="J75" s="347"/>
      <c r="K75" s="348"/>
      <c r="L75" s="349"/>
      <c r="M75" s="350">
        <f t="shared" si="6"/>
        <v>0</v>
      </c>
      <c r="N75" s="197">
        <f t="shared" si="7"/>
        <v>0</v>
      </c>
    </row>
    <row r="76" spans="1:14" ht="14.4" x14ac:dyDescent="0.25">
      <c r="A76" s="99" t="str">
        <f t="shared" si="5"/>
        <v/>
      </c>
      <c r="B76" s="129"/>
      <c r="C76" s="130" t="s">
        <v>40</v>
      </c>
      <c r="D76" s="131" t="s">
        <v>40</v>
      </c>
      <c r="E76" s="354"/>
      <c r="F76" s="355"/>
      <c r="G76" s="354"/>
      <c r="H76" s="129"/>
      <c r="I76" s="346"/>
      <c r="J76" s="347"/>
      <c r="K76" s="348"/>
      <c r="L76" s="349"/>
      <c r="M76" s="350">
        <f t="shared" si="6"/>
        <v>0</v>
      </c>
      <c r="N76" s="197">
        <f t="shared" si="7"/>
        <v>0</v>
      </c>
    </row>
    <row r="77" spans="1:14" ht="14.4" x14ac:dyDescent="0.25">
      <c r="A77" s="99" t="str">
        <f t="shared" si="5"/>
        <v/>
      </c>
      <c r="B77" s="129"/>
      <c r="C77" s="130" t="s">
        <v>40</v>
      </c>
      <c r="D77" s="131" t="s">
        <v>40</v>
      </c>
      <c r="E77" s="354"/>
      <c r="F77" s="355"/>
      <c r="G77" s="354"/>
      <c r="H77" s="129"/>
      <c r="I77" s="346"/>
      <c r="J77" s="347"/>
      <c r="K77" s="348"/>
      <c r="L77" s="349"/>
      <c r="M77" s="350">
        <f t="shared" si="6"/>
        <v>0</v>
      </c>
      <c r="N77" s="197">
        <f t="shared" si="7"/>
        <v>0</v>
      </c>
    </row>
    <row r="78" spans="1:14" ht="14.4" x14ac:dyDescent="0.25">
      <c r="A78" s="99" t="str">
        <f t="shared" si="5"/>
        <v/>
      </c>
      <c r="B78" s="129"/>
      <c r="C78" s="130" t="s">
        <v>40</v>
      </c>
      <c r="D78" s="131" t="s">
        <v>40</v>
      </c>
      <c r="E78" s="354"/>
      <c r="F78" s="355"/>
      <c r="G78" s="354"/>
      <c r="H78" s="129"/>
      <c r="I78" s="346"/>
      <c r="J78" s="347"/>
      <c r="K78" s="348"/>
      <c r="L78" s="349"/>
      <c r="M78" s="350">
        <f t="shared" si="6"/>
        <v>0</v>
      </c>
      <c r="N78" s="197">
        <f t="shared" si="7"/>
        <v>0</v>
      </c>
    </row>
    <row r="79" spans="1:14" ht="14.4" x14ac:dyDescent="0.25">
      <c r="A79" s="99" t="str">
        <f t="shared" si="5"/>
        <v/>
      </c>
      <c r="B79" s="129"/>
      <c r="C79" s="130" t="s">
        <v>40</v>
      </c>
      <c r="D79" s="131" t="s">
        <v>40</v>
      </c>
      <c r="E79" s="354"/>
      <c r="F79" s="355"/>
      <c r="G79" s="354"/>
      <c r="H79" s="129"/>
      <c r="I79" s="346"/>
      <c r="J79" s="347"/>
      <c r="K79" s="348"/>
      <c r="L79" s="349"/>
      <c r="M79" s="350">
        <f t="shared" si="6"/>
        <v>0</v>
      </c>
      <c r="N79" s="197">
        <f t="shared" si="7"/>
        <v>0</v>
      </c>
    </row>
    <row r="80" spans="1:14" ht="14.4" x14ac:dyDescent="0.25">
      <c r="A80" s="99" t="str">
        <f t="shared" si="5"/>
        <v/>
      </c>
      <c r="B80" s="129"/>
      <c r="C80" s="130" t="s">
        <v>40</v>
      </c>
      <c r="D80" s="131" t="s">
        <v>40</v>
      </c>
      <c r="E80" s="354"/>
      <c r="F80" s="355"/>
      <c r="G80" s="354"/>
      <c r="H80" s="129"/>
      <c r="I80" s="346"/>
      <c r="J80" s="347"/>
      <c r="K80" s="348"/>
      <c r="L80" s="349"/>
      <c r="M80" s="350">
        <f t="shared" si="6"/>
        <v>0</v>
      </c>
      <c r="N80" s="197">
        <f t="shared" si="7"/>
        <v>0</v>
      </c>
    </row>
    <row r="81" spans="1:14" ht="14.4" x14ac:dyDescent="0.25">
      <c r="A81" s="99" t="str">
        <f t="shared" si="5"/>
        <v/>
      </c>
      <c r="B81" s="129"/>
      <c r="C81" s="130" t="s">
        <v>40</v>
      </c>
      <c r="D81" s="131" t="s">
        <v>40</v>
      </c>
      <c r="E81" s="354"/>
      <c r="F81" s="355"/>
      <c r="G81" s="354"/>
      <c r="H81" s="129"/>
      <c r="I81" s="346"/>
      <c r="J81" s="347"/>
      <c r="K81" s="348"/>
      <c r="L81" s="349"/>
      <c r="M81" s="350">
        <f t="shared" si="6"/>
        <v>0</v>
      </c>
      <c r="N81" s="197">
        <f t="shared" si="7"/>
        <v>0</v>
      </c>
    </row>
    <row r="82" spans="1:14" ht="14.4" x14ac:dyDescent="0.25">
      <c r="A82" s="99" t="str">
        <f t="shared" si="5"/>
        <v/>
      </c>
      <c r="B82" s="129"/>
      <c r="C82" s="130" t="s">
        <v>40</v>
      </c>
      <c r="D82" s="131" t="s">
        <v>40</v>
      </c>
      <c r="E82" s="354"/>
      <c r="F82" s="355"/>
      <c r="G82" s="354"/>
      <c r="H82" s="129"/>
      <c r="I82" s="346"/>
      <c r="J82" s="347"/>
      <c r="K82" s="348"/>
      <c r="L82" s="349"/>
      <c r="M82" s="350">
        <f t="shared" si="6"/>
        <v>0</v>
      </c>
      <c r="N82" s="197">
        <f t="shared" si="7"/>
        <v>0</v>
      </c>
    </row>
    <row r="83" spans="1:14" ht="14.4" x14ac:dyDescent="0.25">
      <c r="A83" s="99" t="str">
        <f t="shared" si="5"/>
        <v/>
      </c>
      <c r="B83" s="129"/>
      <c r="C83" s="130" t="s">
        <v>40</v>
      </c>
      <c r="D83" s="131" t="s">
        <v>40</v>
      </c>
      <c r="E83" s="354"/>
      <c r="F83" s="355"/>
      <c r="G83" s="354"/>
      <c r="H83" s="129"/>
      <c r="I83" s="346"/>
      <c r="J83" s="347"/>
      <c r="K83" s="348"/>
      <c r="L83" s="349"/>
      <c r="M83" s="350">
        <f t="shared" si="6"/>
        <v>0</v>
      </c>
      <c r="N83" s="197">
        <f t="shared" si="7"/>
        <v>0</v>
      </c>
    </row>
    <row r="84" spans="1:14" ht="14.4" x14ac:dyDescent="0.25">
      <c r="A84" s="99" t="str">
        <f t="shared" si="5"/>
        <v/>
      </c>
      <c r="B84" s="129"/>
      <c r="C84" s="130" t="s">
        <v>40</v>
      </c>
      <c r="D84" s="131" t="s">
        <v>40</v>
      </c>
      <c r="E84" s="354"/>
      <c r="F84" s="355"/>
      <c r="G84" s="354"/>
      <c r="H84" s="129"/>
      <c r="I84" s="346"/>
      <c r="J84" s="347"/>
      <c r="K84" s="348"/>
      <c r="L84" s="349"/>
      <c r="M84" s="350">
        <f t="shared" si="6"/>
        <v>0</v>
      </c>
      <c r="N84" s="197">
        <f t="shared" si="7"/>
        <v>0</v>
      </c>
    </row>
    <row r="85" spans="1:14" ht="14.4" x14ac:dyDescent="0.25">
      <c r="A85" s="99" t="str">
        <f t="shared" si="5"/>
        <v/>
      </c>
      <c r="B85" s="129"/>
      <c r="C85" s="130" t="s">
        <v>40</v>
      </c>
      <c r="D85" s="131" t="s">
        <v>40</v>
      </c>
      <c r="E85" s="354"/>
      <c r="F85" s="355"/>
      <c r="G85" s="354"/>
      <c r="H85" s="129"/>
      <c r="I85" s="346"/>
      <c r="J85" s="347"/>
      <c r="K85" s="348"/>
      <c r="L85" s="349"/>
      <c r="M85" s="350">
        <f t="shared" si="6"/>
        <v>0</v>
      </c>
      <c r="N85" s="197">
        <f t="shared" si="7"/>
        <v>0</v>
      </c>
    </row>
    <row r="86" spans="1:14" ht="14.4" x14ac:dyDescent="0.25">
      <c r="A86" s="99" t="str">
        <f t="shared" si="5"/>
        <v/>
      </c>
      <c r="B86" s="129"/>
      <c r="C86" s="130" t="s">
        <v>40</v>
      </c>
      <c r="D86" s="131" t="s">
        <v>40</v>
      </c>
      <c r="E86" s="354"/>
      <c r="F86" s="355"/>
      <c r="G86" s="354"/>
      <c r="H86" s="129"/>
      <c r="I86" s="346"/>
      <c r="J86" s="347"/>
      <c r="K86" s="348"/>
      <c r="L86" s="349"/>
      <c r="M86" s="350">
        <f t="shared" si="6"/>
        <v>0</v>
      </c>
      <c r="N86" s="197">
        <f t="shared" si="7"/>
        <v>0</v>
      </c>
    </row>
    <row r="87" spans="1:14" ht="14.4" x14ac:dyDescent="0.25">
      <c r="A87" s="99" t="str">
        <f t="shared" si="5"/>
        <v/>
      </c>
      <c r="B87" s="129"/>
      <c r="C87" s="130" t="s">
        <v>40</v>
      </c>
      <c r="D87" s="131" t="s">
        <v>40</v>
      </c>
      <c r="E87" s="354"/>
      <c r="F87" s="355"/>
      <c r="G87" s="354"/>
      <c r="H87" s="129"/>
      <c r="I87" s="346"/>
      <c r="J87" s="347"/>
      <c r="K87" s="348"/>
      <c r="L87" s="349"/>
      <c r="M87" s="350">
        <f t="shared" si="6"/>
        <v>0</v>
      </c>
      <c r="N87" s="197">
        <f t="shared" si="7"/>
        <v>0</v>
      </c>
    </row>
    <row r="88" spans="1:14" ht="14.4" x14ac:dyDescent="0.25">
      <c r="A88" s="99" t="str">
        <f t="shared" si="5"/>
        <v/>
      </c>
      <c r="B88" s="129"/>
      <c r="C88" s="130" t="s">
        <v>40</v>
      </c>
      <c r="D88" s="131" t="s">
        <v>40</v>
      </c>
      <c r="E88" s="354"/>
      <c r="F88" s="355"/>
      <c r="G88" s="354"/>
      <c r="H88" s="129"/>
      <c r="I88" s="346"/>
      <c r="J88" s="347"/>
      <c r="K88" s="348"/>
      <c r="L88" s="349"/>
      <c r="M88" s="350">
        <f t="shared" si="6"/>
        <v>0</v>
      </c>
      <c r="N88" s="197">
        <f t="shared" si="7"/>
        <v>0</v>
      </c>
    </row>
    <row r="89" spans="1:14" ht="14.4" x14ac:dyDescent="0.25">
      <c r="A89" s="99" t="str">
        <f t="shared" si="5"/>
        <v/>
      </c>
      <c r="B89" s="129"/>
      <c r="C89" s="130" t="s">
        <v>40</v>
      </c>
      <c r="D89" s="131" t="s">
        <v>40</v>
      </c>
      <c r="E89" s="354"/>
      <c r="F89" s="355"/>
      <c r="G89" s="354"/>
      <c r="H89" s="129"/>
      <c r="I89" s="346"/>
      <c r="J89" s="347"/>
      <c r="K89" s="348"/>
      <c r="L89" s="349"/>
      <c r="M89" s="350">
        <f t="shared" si="6"/>
        <v>0</v>
      </c>
      <c r="N89" s="197">
        <f t="shared" si="7"/>
        <v>0</v>
      </c>
    </row>
    <row r="90" spans="1:14" ht="14.4" x14ac:dyDescent="0.25">
      <c r="A90" s="99" t="str">
        <f t="shared" si="5"/>
        <v/>
      </c>
      <c r="B90" s="129"/>
      <c r="C90" s="130" t="s">
        <v>40</v>
      </c>
      <c r="D90" s="131" t="s">
        <v>40</v>
      </c>
      <c r="E90" s="354"/>
      <c r="F90" s="355"/>
      <c r="G90" s="354"/>
      <c r="H90" s="129"/>
      <c r="I90" s="346"/>
      <c r="J90" s="347"/>
      <c r="K90" s="348"/>
      <c r="L90" s="349"/>
      <c r="M90" s="350">
        <f t="shared" si="6"/>
        <v>0</v>
      </c>
      <c r="N90" s="197">
        <f t="shared" si="7"/>
        <v>0</v>
      </c>
    </row>
    <row r="91" spans="1:14" ht="14.4" x14ac:dyDescent="0.25">
      <c r="A91" s="99" t="str">
        <f t="shared" si="5"/>
        <v/>
      </c>
      <c r="B91" s="129"/>
      <c r="C91" s="130" t="s">
        <v>40</v>
      </c>
      <c r="D91" s="131" t="s">
        <v>40</v>
      </c>
      <c r="E91" s="354"/>
      <c r="F91" s="355"/>
      <c r="G91" s="354"/>
      <c r="H91" s="129"/>
      <c r="I91" s="346"/>
      <c r="J91" s="347"/>
      <c r="K91" s="348"/>
      <c r="L91" s="349"/>
      <c r="M91" s="350">
        <f t="shared" si="6"/>
        <v>0</v>
      </c>
      <c r="N91" s="197">
        <f t="shared" si="7"/>
        <v>0</v>
      </c>
    </row>
    <row r="92" spans="1:14" ht="14.4" x14ac:dyDescent="0.25">
      <c r="A92" s="99" t="str">
        <f t="shared" si="5"/>
        <v/>
      </c>
      <c r="B92" s="129"/>
      <c r="C92" s="130" t="s">
        <v>40</v>
      </c>
      <c r="D92" s="131" t="s">
        <v>40</v>
      </c>
      <c r="E92" s="354"/>
      <c r="F92" s="355"/>
      <c r="G92" s="354"/>
      <c r="H92" s="129"/>
      <c r="I92" s="346"/>
      <c r="J92" s="347"/>
      <c r="K92" s="348"/>
      <c r="L92" s="349"/>
      <c r="M92" s="350">
        <f t="shared" si="6"/>
        <v>0</v>
      </c>
      <c r="N92" s="197">
        <f t="shared" si="7"/>
        <v>0</v>
      </c>
    </row>
    <row r="93" spans="1:14" ht="14.4" x14ac:dyDescent="0.25">
      <c r="A93" s="99" t="str">
        <f t="shared" si="5"/>
        <v/>
      </c>
      <c r="B93" s="129"/>
      <c r="C93" s="130" t="s">
        <v>40</v>
      </c>
      <c r="D93" s="131" t="s">
        <v>40</v>
      </c>
      <c r="E93" s="354"/>
      <c r="F93" s="355"/>
      <c r="G93" s="354"/>
      <c r="H93" s="129"/>
      <c r="I93" s="346"/>
      <c r="J93" s="347"/>
      <c r="K93" s="348"/>
      <c r="L93" s="349"/>
      <c r="M93" s="350">
        <f t="shared" si="6"/>
        <v>0</v>
      </c>
      <c r="N93" s="197">
        <f t="shared" si="7"/>
        <v>0</v>
      </c>
    </row>
    <row r="94" spans="1:14" ht="14.4" x14ac:dyDescent="0.25">
      <c r="A94" s="99" t="str">
        <f t="shared" si="5"/>
        <v/>
      </c>
      <c r="B94" s="129"/>
      <c r="C94" s="130" t="s">
        <v>40</v>
      </c>
      <c r="D94" s="131" t="s">
        <v>40</v>
      </c>
      <c r="E94" s="354"/>
      <c r="F94" s="355"/>
      <c r="G94" s="354"/>
      <c r="H94" s="129"/>
      <c r="I94" s="346"/>
      <c r="J94" s="347"/>
      <c r="K94" s="348"/>
      <c r="L94" s="349"/>
      <c r="M94" s="350">
        <f t="shared" si="6"/>
        <v>0</v>
      </c>
      <c r="N94" s="197">
        <f t="shared" si="7"/>
        <v>0</v>
      </c>
    </row>
    <row r="95" spans="1:14" ht="14.4" x14ac:dyDescent="0.25">
      <c r="A95" s="99" t="str">
        <f t="shared" si="5"/>
        <v/>
      </c>
      <c r="B95" s="129"/>
      <c r="C95" s="130" t="s">
        <v>40</v>
      </c>
      <c r="D95" s="131" t="s">
        <v>40</v>
      </c>
      <c r="E95" s="354"/>
      <c r="F95" s="355"/>
      <c r="G95" s="354"/>
      <c r="H95" s="129"/>
      <c r="I95" s="346"/>
      <c r="J95" s="347"/>
      <c r="K95" s="348"/>
      <c r="L95" s="349"/>
      <c r="M95" s="350">
        <f t="shared" si="6"/>
        <v>0</v>
      </c>
      <c r="N95" s="197">
        <f t="shared" si="7"/>
        <v>0</v>
      </c>
    </row>
    <row r="96" spans="1:14" ht="14.4" x14ac:dyDescent="0.25">
      <c r="A96" s="99" t="str">
        <f t="shared" si="5"/>
        <v/>
      </c>
      <c r="B96" s="129"/>
      <c r="C96" s="130" t="s">
        <v>40</v>
      </c>
      <c r="D96" s="131" t="s">
        <v>40</v>
      </c>
      <c r="E96" s="354"/>
      <c r="F96" s="355"/>
      <c r="G96" s="354"/>
      <c r="H96" s="129"/>
      <c r="I96" s="346"/>
      <c r="J96" s="347"/>
      <c r="K96" s="348"/>
      <c r="L96" s="349"/>
      <c r="M96" s="350">
        <f t="shared" si="6"/>
        <v>0</v>
      </c>
      <c r="N96" s="197">
        <f t="shared" si="7"/>
        <v>0</v>
      </c>
    </row>
    <row r="97" spans="1:14" ht="14.4" x14ac:dyDescent="0.25">
      <c r="A97" s="99" t="str">
        <f t="shared" si="5"/>
        <v/>
      </c>
      <c r="B97" s="129"/>
      <c r="C97" s="130" t="s">
        <v>40</v>
      </c>
      <c r="D97" s="131" t="s">
        <v>40</v>
      </c>
      <c r="E97" s="354"/>
      <c r="F97" s="355"/>
      <c r="G97" s="354"/>
      <c r="H97" s="129"/>
      <c r="I97" s="346"/>
      <c r="J97" s="347"/>
      <c r="K97" s="348"/>
      <c r="L97" s="349"/>
      <c r="M97" s="350">
        <f t="shared" si="6"/>
        <v>0</v>
      </c>
      <c r="N97" s="197">
        <f t="shared" si="7"/>
        <v>0</v>
      </c>
    </row>
    <row r="98" spans="1:14" ht="15" thickBot="1" x14ac:dyDescent="0.3">
      <c r="A98" s="99" t="str">
        <f t="shared" si="5"/>
        <v/>
      </c>
      <c r="B98" s="313"/>
      <c r="C98" s="357" t="s">
        <v>40</v>
      </c>
      <c r="D98" s="358" t="s">
        <v>40</v>
      </c>
      <c r="E98" s="359"/>
      <c r="F98" s="360"/>
      <c r="G98" s="359"/>
      <c r="H98" s="313"/>
      <c r="I98" s="361"/>
      <c r="J98" s="362"/>
      <c r="K98" s="363"/>
      <c r="L98" s="364"/>
      <c r="M98" s="365">
        <f t="shared" si="6"/>
        <v>0</v>
      </c>
      <c r="N98" s="366">
        <f t="shared" si="7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8" type="noConversion"/>
  <conditionalFormatting sqref="C1:D5">
    <cfRule type="duplicateValues" dxfId="53" priority="886"/>
  </conditionalFormatting>
  <conditionalFormatting sqref="C6:D30">
    <cfRule type="duplicateValues" dxfId="52" priority="885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3D4A-26BE-4670-A643-88EF33C5000D}">
  <sheetPr codeName="Sheet29">
    <tabColor rgb="FFFF3399"/>
  </sheetPr>
  <dimension ref="A1:N98"/>
  <sheetViews>
    <sheetView zoomScale="80" zoomScaleNormal="80" workbookViewId="0">
      <selection activeCell="Q19" sqref="Q19"/>
    </sheetView>
  </sheetViews>
  <sheetFormatPr defaultColWidth="9.109375" defaultRowHeight="13.2" x14ac:dyDescent="0.25"/>
  <cols>
    <col min="1" max="1" width="37" style="92" customWidth="1"/>
    <col min="2" max="2" width="9.109375" style="12" bestFit="1"/>
    <col min="3" max="3" width="18.6640625" style="92" bestFit="1" customWidth="1"/>
    <col min="4" max="4" width="17.88671875" style="127" bestFit="1" customWidth="1"/>
    <col min="5" max="5" width="12" style="12" bestFit="1" customWidth="1"/>
    <col min="6" max="6" width="16" style="92" bestFit="1" customWidth="1"/>
    <col min="7" max="7" width="7.109375" style="12" bestFit="1" customWidth="1"/>
    <col min="8" max="8" width="8.6640625" style="12" bestFit="1" customWidth="1"/>
    <col min="9" max="9" width="9.5546875" style="12" bestFit="1" customWidth="1"/>
    <col min="10" max="10" width="14.33203125" style="12" bestFit="1" customWidth="1"/>
    <col min="11" max="11" width="14.88671875" style="12" bestFit="1" customWidth="1"/>
    <col min="12" max="12" width="12.33203125" style="12" bestFit="1" customWidth="1"/>
    <col min="13" max="13" width="14.88671875" style="12" bestFit="1" customWidth="1"/>
    <col min="14" max="14" width="33.109375" style="12" bestFit="1" customWidth="1"/>
    <col min="15" max="16384" width="9.109375" style="92"/>
  </cols>
  <sheetData>
    <row r="1" spans="1:14" ht="22.5" customHeight="1" thickBot="1" x14ac:dyDescent="0.3">
      <c r="A1" s="88">
        <f>SUM(A2-1)</f>
        <v>26</v>
      </c>
      <c r="B1" s="527" t="s">
        <v>56</v>
      </c>
      <c r="C1" s="528"/>
      <c r="D1" s="89" t="s">
        <v>30</v>
      </c>
      <c r="E1" s="888" t="s">
        <v>162</v>
      </c>
      <c r="F1" s="889"/>
      <c r="G1" s="889"/>
      <c r="H1" s="889"/>
      <c r="I1" s="889"/>
      <c r="J1" s="894"/>
      <c r="K1" s="91" t="s">
        <v>31</v>
      </c>
      <c r="L1" s="922">
        <v>45409</v>
      </c>
      <c r="M1" s="923"/>
      <c r="N1" s="91" t="s">
        <v>57</v>
      </c>
    </row>
    <row r="2" spans="1:14" ht="22.5" customHeight="1" thickBot="1" x14ac:dyDescent="0.3">
      <c r="A2" s="93">
        <f>COUNTA(_xlfn.UNIQUE(D6:D198))</f>
        <v>27</v>
      </c>
      <c r="B2" s="531" t="s">
        <v>58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94" t="s">
        <v>59</v>
      </c>
    </row>
    <row r="3" spans="1:14" ht="14.4" thickBot="1" x14ac:dyDescent="0.3">
      <c r="A3" s="870" t="s">
        <v>60</v>
      </c>
      <c r="B3" s="536" t="s">
        <v>32</v>
      </c>
      <c r="C3" s="538" t="s">
        <v>33</v>
      </c>
      <c r="D3" s="532" t="s">
        <v>34</v>
      </c>
      <c r="E3" s="541" t="s">
        <v>61</v>
      </c>
      <c r="F3" s="532" t="s">
        <v>39</v>
      </c>
      <c r="G3" s="529" t="s">
        <v>62</v>
      </c>
      <c r="H3" s="530"/>
      <c r="I3" s="530"/>
      <c r="J3" s="530"/>
      <c r="K3" s="544"/>
      <c r="L3" s="534" t="s">
        <v>27</v>
      </c>
      <c r="M3" s="870" t="s">
        <v>37</v>
      </c>
      <c r="N3" s="95" t="s">
        <v>63</v>
      </c>
    </row>
    <row r="4" spans="1:14" ht="14.4" thickBot="1" x14ac:dyDescent="0.3">
      <c r="A4" s="871"/>
      <c r="B4" s="537"/>
      <c r="C4" s="539"/>
      <c r="D4" s="540"/>
      <c r="E4" s="542"/>
      <c r="F4" s="533"/>
      <c r="G4" s="546" t="s">
        <v>29</v>
      </c>
      <c r="H4" s="548" t="s">
        <v>24</v>
      </c>
      <c r="I4" s="548" t="s">
        <v>41</v>
      </c>
      <c r="J4" s="548" t="s">
        <v>35</v>
      </c>
      <c r="K4" s="532" t="s">
        <v>36</v>
      </c>
      <c r="L4" s="535"/>
      <c r="M4" s="871"/>
      <c r="N4" s="97">
        <v>0</v>
      </c>
    </row>
    <row r="5" spans="1:14" ht="14.4" thickBot="1" x14ac:dyDescent="0.3">
      <c r="A5" s="872"/>
      <c r="B5" s="550"/>
      <c r="C5" s="551"/>
      <c r="D5" s="543"/>
      <c r="E5" s="552" t="s">
        <v>38</v>
      </c>
      <c r="F5" s="553"/>
      <c r="G5" s="547"/>
      <c r="H5" s="549"/>
      <c r="I5" s="549"/>
      <c r="J5" s="549"/>
      <c r="K5" s="543"/>
      <c r="L5" s="545"/>
      <c r="M5" s="872"/>
      <c r="N5" s="98">
        <f>IF(N4=1,0,IF(N4=2,1,IF(N4=3,2,0)))</f>
        <v>0</v>
      </c>
    </row>
    <row r="6" spans="1:14" ht="14.4" x14ac:dyDescent="0.25">
      <c r="A6" s="99" t="str">
        <f t="shared" ref="A6:A37" si="0">CONCATENATE(B6,C6,D6)</f>
        <v>PrepMia BradshawAscot Magnum Silk</v>
      </c>
      <c r="B6" s="100" t="s">
        <v>29</v>
      </c>
      <c r="C6" s="130" t="s">
        <v>372</v>
      </c>
      <c r="D6" s="131" t="s">
        <v>373</v>
      </c>
      <c r="E6" s="113" t="s">
        <v>803</v>
      </c>
      <c r="F6" s="104"/>
      <c r="G6" s="113">
        <v>65.332999999999998</v>
      </c>
      <c r="H6" s="100"/>
      <c r="I6" s="152"/>
      <c r="J6" s="180"/>
      <c r="K6" s="181"/>
      <c r="L6" s="110">
        <v>1</v>
      </c>
      <c r="M6" s="111">
        <f t="shared" ref="M6:M69" si="1">IF(L6=1,7,IF(L6=2,6,IF(L6=3,5,IF(L6=4,4,IF(L6=5,3,IF(L6=6,2,IF(L6&gt;=6,1,0)))))))</f>
        <v>7</v>
      </c>
      <c r="N6" s="112">
        <f>SUM(M6+$N$5)</f>
        <v>7</v>
      </c>
    </row>
    <row r="7" spans="1:14" ht="14.4" x14ac:dyDescent="0.25">
      <c r="A7" s="99" t="str">
        <f t="shared" si="0"/>
        <v>PrepNell HoworthMarvel</v>
      </c>
      <c r="B7" s="100" t="s">
        <v>29</v>
      </c>
      <c r="C7" s="130" t="s">
        <v>804</v>
      </c>
      <c r="D7" s="102" t="s">
        <v>805</v>
      </c>
      <c r="E7" s="113" t="s">
        <v>806</v>
      </c>
      <c r="F7" s="104" t="s">
        <v>200</v>
      </c>
      <c r="G7" s="113">
        <v>65.332999999999998</v>
      </c>
      <c r="H7" s="100"/>
      <c r="I7" s="152"/>
      <c r="J7" s="180"/>
      <c r="K7" s="181"/>
      <c r="L7" s="110">
        <v>1</v>
      </c>
      <c r="M7" s="111">
        <f t="shared" si="1"/>
        <v>7</v>
      </c>
      <c r="N7" s="112">
        <f t="shared" ref="N7:N70" si="2">SUM(M7+$N$5)</f>
        <v>7</v>
      </c>
    </row>
    <row r="8" spans="1:14" ht="14.4" x14ac:dyDescent="0.25">
      <c r="A8" s="99" t="str">
        <f t="shared" si="0"/>
        <v>PrepMaisie ReevesKarma Park Bo Peep</v>
      </c>
      <c r="B8" s="100" t="s">
        <v>29</v>
      </c>
      <c r="C8" s="101" t="s">
        <v>807</v>
      </c>
      <c r="D8" s="102" t="s">
        <v>808</v>
      </c>
      <c r="E8" s="113" t="s">
        <v>803</v>
      </c>
      <c r="F8" s="104"/>
      <c r="G8" s="113">
        <v>61.332999999999998</v>
      </c>
      <c r="H8" s="100"/>
      <c r="I8" s="152"/>
      <c r="J8" s="180"/>
      <c r="K8" s="181"/>
      <c r="L8" s="110">
        <v>2</v>
      </c>
      <c r="M8" s="111">
        <f t="shared" si="1"/>
        <v>6</v>
      </c>
      <c r="N8" s="112">
        <f t="shared" si="2"/>
        <v>6</v>
      </c>
    </row>
    <row r="9" spans="1:14" ht="14.4" x14ac:dyDescent="0.25">
      <c r="A9" s="99" t="str">
        <f t="shared" si="0"/>
        <v>PrepWillow PopeSpringwater Lamont</v>
      </c>
      <c r="B9" s="100" t="s">
        <v>29</v>
      </c>
      <c r="C9" s="101" t="s">
        <v>809</v>
      </c>
      <c r="D9" s="131" t="s">
        <v>810</v>
      </c>
      <c r="E9" s="113" t="s">
        <v>803</v>
      </c>
      <c r="F9" s="104"/>
      <c r="G9" s="113">
        <v>61</v>
      </c>
      <c r="H9" s="100"/>
      <c r="I9" s="152"/>
      <c r="J9" s="180"/>
      <c r="K9" s="181"/>
      <c r="L9" s="110">
        <v>3</v>
      </c>
      <c r="M9" s="111">
        <f t="shared" si="1"/>
        <v>5</v>
      </c>
      <c r="N9" s="112">
        <f t="shared" si="2"/>
        <v>5</v>
      </c>
    </row>
    <row r="10" spans="1:14" ht="14.4" x14ac:dyDescent="0.25">
      <c r="A10" s="99" t="str">
        <f t="shared" si="0"/>
        <v>PrepMaisie ReevesJudaroo Peppercorn</v>
      </c>
      <c r="B10" s="100" t="s">
        <v>29</v>
      </c>
      <c r="C10" s="101" t="s">
        <v>807</v>
      </c>
      <c r="D10" s="102" t="s">
        <v>811</v>
      </c>
      <c r="E10" s="113" t="s">
        <v>803</v>
      </c>
      <c r="F10" s="104"/>
      <c r="G10" s="113">
        <v>60.667000000000002</v>
      </c>
      <c r="H10" s="100"/>
      <c r="I10" s="152"/>
      <c r="J10" s="180"/>
      <c r="K10" s="181"/>
      <c r="L10" s="110">
        <v>4</v>
      </c>
      <c r="M10" s="111">
        <f t="shared" si="1"/>
        <v>4</v>
      </c>
      <c r="N10" s="112">
        <f t="shared" si="2"/>
        <v>4</v>
      </c>
    </row>
    <row r="11" spans="1:14" ht="14.4" x14ac:dyDescent="0.25">
      <c r="A11" s="99" t="str">
        <f t="shared" si="0"/>
        <v>PrepCaedy AtwellGlamorvid Love Song</v>
      </c>
      <c r="B11" s="100" t="s">
        <v>29</v>
      </c>
      <c r="C11" s="101" t="s">
        <v>682</v>
      </c>
      <c r="D11" s="102" t="s">
        <v>706</v>
      </c>
      <c r="E11" s="113" t="s">
        <v>803</v>
      </c>
      <c r="F11" s="104"/>
      <c r="G11" s="113">
        <v>59.667000000000002</v>
      </c>
      <c r="H11" s="100"/>
      <c r="I11" s="152"/>
      <c r="J11" s="180"/>
      <c r="K11" s="181"/>
      <c r="L11" s="110">
        <v>5</v>
      </c>
      <c r="M11" s="111">
        <f t="shared" si="1"/>
        <v>3</v>
      </c>
      <c r="N11" s="112">
        <f t="shared" si="2"/>
        <v>3</v>
      </c>
    </row>
    <row r="12" spans="1:14" ht="14.4" x14ac:dyDescent="0.25">
      <c r="A12" s="99" t="str">
        <f t="shared" si="0"/>
        <v>PrelimRuby DouglasOakover Too Much Chatter</v>
      </c>
      <c r="B12" s="100" t="s">
        <v>24</v>
      </c>
      <c r="C12" s="101" t="s">
        <v>255</v>
      </c>
      <c r="D12" s="102" t="s">
        <v>256</v>
      </c>
      <c r="E12" s="113" t="s">
        <v>812</v>
      </c>
      <c r="F12" s="104" t="s">
        <v>200</v>
      </c>
      <c r="G12" s="113"/>
      <c r="H12" s="100">
        <v>72.856999999999999</v>
      </c>
      <c r="I12" s="152"/>
      <c r="J12" s="180"/>
      <c r="K12" s="181"/>
      <c r="L12" s="110">
        <v>1</v>
      </c>
      <c r="M12" s="111">
        <f t="shared" si="1"/>
        <v>7</v>
      </c>
      <c r="N12" s="112">
        <f t="shared" si="2"/>
        <v>7</v>
      </c>
    </row>
    <row r="13" spans="1:14" ht="14.4" x14ac:dyDescent="0.25">
      <c r="A13" s="99" t="str">
        <f t="shared" si="0"/>
        <v>PrelimElla AtwellKarma Park Tops Delight</v>
      </c>
      <c r="B13" s="100" t="s">
        <v>24</v>
      </c>
      <c r="C13" s="101" t="s">
        <v>567</v>
      </c>
      <c r="D13" s="131" t="s">
        <v>578</v>
      </c>
      <c r="E13" s="113" t="s">
        <v>812</v>
      </c>
      <c r="F13" s="104"/>
      <c r="G13" s="113"/>
      <c r="H13" s="100">
        <v>70.179000000000002</v>
      </c>
      <c r="I13" s="152"/>
      <c r="J13" s="180"/>
      <c r="K13" s="181"/>
      <c r="L13" s="110">
        <v>2</v>
      </c>
      <c r="M13" s="111">
        <f t="shared" si="1"/>
        <v>6</v>
      </c>
      <c r="N13" s="112">
        <f t="shared" si="2"/>
        <v>6</v>
      </c>
    </row>
    <row r="14" spans="1:14" ht="14.4" x14ac:dyDescent="0.25">
      <c r="A14" s="99" t="str">
        <f t="shared" si="0"/>
        <v>PrelimMia BradshawAscot Magnum Silk</v>
      </c>
      <c r="B14" s="100" t="s">
        <v>24</v>
      </c>
      <c r="C14" s="101" t="s">
        <v>372</v>
      </c>
      <c r="D14" s="102" t="s">
        <v>373</v>
      </c>
      <c r="E14" s="113" t="s">
        <v>803</v>
      </c>
      <c r="F14" s="104"/>
      <c r="G14" s="113"/>
      <c r="H14" s="100">
        <v>70.179000000000002</v>
      </c>
      <c r="I14" s="152"/>
      <c r="J14" s="180"/>
      <c r="K14" s="181"/>
      <c r="L14" s="110">
        <v>1</v>
      </c>
      <c r="M14" s="111">
        <f t="shared" si="1"/>
        <v>7</v>
      </c>
      <c r="N14" s="112">
        <f t="shared" si="2"/>
        <v>7</v>
      </c>
    </row>
    <row r="15" spans="1:14" ht="14.4" x14ac:dyDescent="0.25">
      <c r="A15" s="99" t="str">
        <f t="shared" si="0"/>
        <v>PrelimAva BowlesKazwood Park Love Always</v>
      </c>
      <c r="B15" s="100" t="s">
        <v>24</v>
      </c>
      <c r="C15" s="101" t="s">
        <v>774</v>
      </c>
      <c r="D15" s="102" t="s">
        <v>775</v>
      </c>
      <c r="E15" s="113" t="s">
        <v>803</v>
      </c>
      <c r="F15" s="104" t="s">
        <v>200</v>
      </c>
      <c r="G15" s="113"/>
      <c r="H15" s="100">
        <v>69.463999999999999</v>
      </c>
      <c r="I15" s="152"/>
      <c r="J15" s="180"/>
      <c r="K15" s="181"/>
      <c r="L15" s="110">
        <v>2</v>
      </c>
      <c r="M15" s="111">
        <f t="shared" si="1"/>
        <v>6</v>
      </c>
      <c r="N15" s="112">
        <f t="shared" si="2"/>
        <v>6</v>
      </c>
    </row>
    <row r="16" spans="1:14" ht="14.4" x14ac:dyDescent="0.25">
      <c r="A16" s="99" t="str">
        <f t="shared" si="0"/>
        <v>PrelimIndia CurtinBrayside Blackjack</v>
      </c>
      <c r="B16" s="129" t="s">
        <v>24</v>
      </c>
      <c r="C16" s="101" t="s">
        <v>699</v>
      </c>
      <c r="D16" s="102" t="s">
        <v>468</v>
      </c>
      <c r="E16" s="113" t="s">
        <v>812</v>
      </c>
      <c r="F16" s="104" t="s">
        <v>200</v>
      </c>
      <c r="G16" s="113"/>
      <c r="H16" s="100">
        <v>69.106999999999999</v>
      </c>
      <c r="I16" s="152"/>
      <c r="J16" s="180"/>
      <c r="K16" s="181"/>
      <c r="L16" s="110">
        <v>3</v>
      </c>
      <c r="M16" s="111">
        <f t="shared" si="1"/>
        <v>5</v>
      </c>
      <c r="N16" s="112">
        <f t="shared" si="2"/>
        <v>5</v>
      </c>
    </row>
    <row r="17" spans="1:14" ht="14.4" x14ac:dyDescent="0.25">
      <c r="A17" s="99" t="str">
        <f t="shared" si="0"/>
        <v>PrelimNicola LachenichtEllington Evening</v>
      </c>
      <c r="B17" s="129" t="s">
        <v>24</v>
      </c>
      <c r="C17" s="101" t="s">
        <v>768</v>
      </c>
      <c r="D17" s="102" t="s">
        <v>769</v>
      </c>
      <c r="E17" s="113" t="s">
        <v>813</v>
      </c>
      <c r="F17" s="104" t="s">
        <v>200</v>
      </c>
      <c r="G17" s="113"/>
      <c r="H17" s="100">
        <v>68.929000000000002</v>
      </c>
      <c r="I17" s="152"/>
      <c r="J17" s="180"/>
      <c r="K17" s="181"/>
      <c r="L17" s="110">
        <v>1</v>
      </c>
      <c r="M17" s="111">
        <f t="shared" si="1"/>
        <v>7</v>
      </c>
      <c r="N17" s="112">
        <f t="shared" si="2"/>
        <v>7</v>
      </c>
    </row>
    <row r="18" spans="1:14" ht="14.4" x14ac:dyDescent="0.25">
      <c r="A18" s="99" t="str">
        <f t="shared" si="0"/>
        <v>PrelimHadlee BaldacchinoMira Makin Waves</v>
      </c>
      <c r="B18" s="129" t="s">
        <v>24</v>
      </c>
      <c r="C18" s="101" t="s">
        <v>308</v>
      </c>
      <c r="D18" s="102" t="s">
        <v>311</v>
      </c>
      <c r="E18" s="113" t="s">
        <v>814</v>
      </c>
      <c r="F18" s="104" t="s">
        <v>200</v>
      </c>
      <c r="G18" s="113"/>
      <c r="H18" s="100">
        <v>67.5</v>
      </c>
      <c r="I18" s="152"/>
      <c r="J18" s="180"/>
      <c r="K18" s="181"/>
      <c r="L18" s="110">
        <v>1</v>
      </c>
      <c r="M18" s="111">
        <f t="shared" si="1"/>
        <v>7</v>
      </c>
      <c r="N18" s="112">
        <f t="shared" si="2"/>
        <v>7</v>
      </c>
    </row>
    <row r="19" spans="1:14" ht="14.4" x14ac:dyDescent="0.25">
      <c r="A19" s="99" t="str">
        <f t="shared" si="0"/>
        <v>PrelimHannah DuncanWesswood I Believe</v>
      </c>
      <c r="B19" s="129" t="s">
        <v>24</v>
      </c>
      <c r="C19" s="101" t="s">
        <v>815</v>
      </c>
      <c r="D19" s="102" t="s">
        <v>816</v>
      </c>
      <c r="E19" s="113" t="s">
        <v>814</v>
      </c>
      <c r="F19" s="104" t="s">
        <v>200</v>
      </c>
      <c r="G19" s="113"/>
      <c r="H19" s="100">
        <v>66.070999999999998</v>
      </c>
      <c r="I19" s="152"/>
      <c r="J19" s="180"/>
      <c r="K19" s="181"/>
      <c r="L19" s="110">
        <v>2</v>
      </c>
      <c r="M19" s="111">
        <f t="shared" si="1"/>
        <v>6</v>
      </c>
      <c r="N19" s="112">
        <f t="shared" si="2"/>
        <v>6</v>
      </c>
    </row>
    <row r="20" spans="1:14" ht="14.4" x14ac:dyDescent="0.25">
      <c r="A20" s="99" t="str">
        <f t="shared" si="0"/>
        <v>PrelimZara OfficerLimehill Royal Jester</v>
      </c>
      <c r="B20" s="129" t="s">
        <v>24</v>
      </c>
      <c r="C20" s="130" t="s">
        <v>691</v>
      </c>
      <c r="D20" s="131" t="s">
        <v>817</v>
      </c>
      <c r="E20" s="113" t="s">
        <v>812</v>
      </c>
      <c r="F20" s="104" t="s">
        <v>200</v>
      </c>
      <c r="G20" s="113"/>
      <c r="H20" s="100">
        <v>65.893000000000001</v>
      </c>
      <c r="I20" s="152"/>
      <c r="J20" s="180"/>
      <c r="K20" s="181"/>
      <c r="L20" s="110">
        <v>4</v>
      </c>
      <c r="M20" s="111">
        <f t="shared" si="1"/>
        <v>4</v>
      </c>
      <c r="N20" s="112">
        <f t="shared" si="2"/>
        <v>4</v>
      </c>
    </row>
    <row r="21" spans="1:14" ht="14.4" x14ac:dyDescent="0.25">
      <c r="A21" s="99" t="str">
        <f t="shared" si="0"/>
        <v>PrelimZoe DayEkolee Crystal Fire</v>
      </c>
      <c r="B21" s="129" t="s">
        <v>24</v>
      </c>
      <c r="C21" s="101" t="s">
        <v>350</v>
      </c>
      <c r="D21" s="102" t="s">
        <v>351</v>
      </c>
      <c r="E21" s="113" t="s">
        <v>812</v>
      </c>
      <c r="F21" s="104" t="s">
        <v>200</v>
      </c>
      <c r="G21" s="113"/>
      <c r="H21" s="100">
        <v>65.179000000000002</v>
      </c>
      <c r="I21" s="152"/>
      <c r="J21" s="180"/>
      <c r="K21" s="181"/>
      <c r="L21" s="110">
        <v>5</v>
      </c>
      <c r="M21" s="111">
        <f t="shared" si="1"/>
        <v>3</v>
      </c>
      <c r="N21" s="112">
        <f t="shared" si="2"/>
        <v>3</v>
      </c>
    </row>
    <row r="22" spans="1:14" ht="14.4" x14ac:dyDescent="0.25">
      <c r="A22" s="99" t="str">
        <f t="shared" si="0"/>
        <v>PrelimEmily PotterRicochet Jimblebar</v>
      </c>
      <c r="B22" s="129" t="s">
        <v>24</v>
      </c>
      <c r="C22" s="101" t="s">
        <v>556</v>
      </c>
      <c r="D22" s="102" t="s">
        <v>818</v>
      </c>
      <c r="E22" s="113" t="s">
        <v>814</v>
      </c>
      <c r="F22" s="104"/>
      <c r="G22" s="113"/>
      <c r="H22" s="100">
        <v>63.213999999999999</v>
      </c>
      <c r="I22" s="152"/>
      <c r="J22" s="180"/>
      <c r="K22" s="181"/>
      <c r="L22" s="110">
        <v>3</v>
      </c>
      <c r="M22" s="111">
        <f t="shared" si="1"/>
        <v>5</v>
      </c>
      <c r="N22" s="112">
        <f t="shared" si="2"/>
        <v>5</v>
      </c>
    </row>
    <row r="23" spans="1:14" ht="14.4" x14ac:dyDescent="0.25">
      <c r="A23" s="99" t="str">
        <f t="shared" si="0"/>
        <v>PrelimHadlee BaldacchinoTalaq Citi</v>
      </c>
      <c r="B23" s="100" t="s">
        <v>24</v>
      </c>
      <c r="C23" s="101" t="s">
        <v>308</v>
      </c>
      <c r="D23" s="102" t="s">
        <v>309</v>
      </c>
      <c r="E23" s="113" t="s">
        <v>814</v>
      </c>
      <c r="F23" s="104" t="s">
        <v>200</v>
      </c>
      <c r="G23" s="113"/>
      <c r="H23" s="100">
        <v>61.963999999999999</v>
      </c>
      <c r="I23" s="152"/>
      <c r="J23" s="180"/>
      <c r="K23" s="181"/>
      <c r="L23" s="110">
        <v>4</v>
      </c>
      <c r="M23" s="111">
        <f t="shared" si="1"/>
        <v>4</v>
      </c>
      <c r="N23" s="112">
        <f t="shared" si="2"/>
        <v>4</v>
      </c>
    </row>
    <row r="24" spans="1:14" ht="14.4" x14ac:dyDescent="0.25">
      <c r="A24" s="99" t="str">
        <f t="shared" si="0"/>
        <v>PrelimCaitlyn DuncanMy Anastasia</v>
      </c>
      <c r="B24" s="100" t="s">
        <v>24</v>
      </c>
      <c r="C24" s="101" t="s">
        <v>819</v>
      </c>
      <c r="D24" s="102" t="s">
        <v>820</v>
      </c>
      <c r="E24" s="113" t="s">
        <v>812</v>
      </c>
      <c r="F24" s="104" t="s">
        <v>200</v>
      </c>
      <c r="G24" s="113"/>
      <c r="H24" s="100">
        <v>60.893000000000001</v>
      </c>
      <c r="I24" s="152"/>
      <c r="J24" s="180"/>
      <c r="K24" s="181"/>
      <c r="L24" s="110">
        <v>6</v>
      </c>
      <c r="M24" s="111">
        <f t="shared" si="1"/>
        <v>2</v>
      </c>
      <c r="N24" s="112">
        <f t="shared" si="2"/>
        <v>2</v>
      </c>
    </row>
    <row r="25" spans="1:14" ht="14.4" x14ac:dyDescent="0.25">
      <c r="A25" s="99" t="str">
        <f t="shared" si="0"/>
        <v>PrelimCaitlyn DuncanPowderbark Eireann</v>
      </c>
      <c r="B25" s="100" t="s">
        <v>24</v>
      </c>
      <c r="C25" s="101" t="s">
        <v>819</v>
      </c>
      <c r="D25" s="102" t="s">
        <v>821</v>
      </c>
      <c r="E25" s="113" t="s">
        <v>812</v>
      </c>
      <c r="F25" s="104" t="s">
        <v>200</v>
      </c>
      <c r="G25" s="113"/>
      <c r="H25" s="100">
        <v>60.179000000000002</v>
      </c>
      <c r="I25" s="152"/>
      <c r="J25" s="180"/>
      <c r="K25" s="181"/>
      <c r="L25" s="110">
        <v>7</v>
      </c>
      <c r="M25" s="111">
        <f t="shared" si="1"/>
        <v>1</v>
      </c>
      <c r="N25" s="112">
        <f t="shared" si="2"/>
        <v>1</v>
      </c>
    </row>
    <row r="26" spans="1:14" ht="14.4" x14ac:dyDescent="0.25">
      <c r="A26" s="99" t="str">
        <f t="shared" si="0"/>
        <v>PrelimPaige ColesOwendale William Of Oz</v>
      </c>
      <c r="B26" s="129" t="s">
        <v>24</v>
      </c>
      <c r="C26" s="101" t="s">
        <v>692</v>
      </c>
      <c r="D26" s="102" t="s">
        <v>716</v>
      </c>
      <c r="E26" s="113" t="s">
        <v>812</v>
      </c>
      <c r="F26" s="104" t="s">
        <v>200</v>
      </c>
      <c r="G26" s="113"/>
      <c r="H26" s="100">
        <v>59.820999999999998</v>
      </c>
      <c r="I26" s="152"/>
      <c r="J26" s="180"/>
      <c r="K26" s="181"/>
      <c r="L26" s="110">
        <v>8</v>
      </c>
      <c r="M26" s="111">
        <f t="shared" si="1"/>
        <v>1</v>
      </c>
      <c r="N26" s="112">
        <f t="shared" si="2"/>
        <v>1</v>
      </c>
    </row>
    <row r="27" spans="1:14" ht="14.4" x14ac:dyDescent="0.25">
      <c r="A27" s="99" t="str">
        <f t="shared" si="0"/>
        <v>NovNell HoworthFlirt With Hal</v>
      </c>
      <c r="B27" s="100" t="s">
        <v>73</v>
      </c>
      <c r="C27" s="101" t="s">
        <v>804</v>
      </c>
      <c r="D27" s="102" t="s">
        <v>822</v>
      </c>
      <c r="E27" s="113" t="s">
        <v>813</v>
      </c>
      <c r="F27" s="104" t="s">
        <v>200</v>
      </c>
      <c r="G27" s="113"/>
      <c r="H27" s="100"/>
      <c r="I27" s="152">
        <v>70.625</v>
      </c>
      <c r="J27" s="180"/>
      <c r="K27" s="181"/>
      <c r="L27" s="110">
        <v>1</v>
      </c>
      <c r="M27" s="111">
        <f t="shared" si="1"/>
        <v>7</v>
      </c>
      <c r="N27" s="112">
        <f t="shared" si="2"/>
        <v>7</v>
      </c>
    </row>
    <row r="28" spans="1:14" ht="14.4" x14ac:dyDescent="0.25">
      <c r="A28" s="99" t="str">
        <f t="shared" si="0"/>
        <v>NovRuby DouglasOakover Too Much Chatter</v>
      </c>
      <c r="B28" s="100" t="s">
        <v>73</v>
      </c>
      <c r="C28" s="101" t="s">
        <v>255</v>
      </c>
      <c r="D28" s="102" t="s">
        <v>256</v>
      </c>
      <c r="E28" s="113" t="s">
        <v>823</v>
      </c>
      <c r="F28" s="104" t="s">
        <v>200</v>
      </c>
      <c r="G28" s="113"/>
      <c r="H28" s="100"/>
      <c r="I28" s="152">
        <v>70.313000000000002</v>
      </c>
      <c r="J28" s="180"/>
      <c r="K28" s="181"/>
      <c r="L28" s="110">
        <v>1</v>
      </c>
      <c r="M28" s="111">
        <f t="shared" si="1"/>
        <v>7</v>
      </c>
      <c r="N28" s="112">
        <f t="shared" si="2"/>
        <v>7</v>
      </c>
    </row>
    <row r="29" spans="1:14" ht="14.4" x14ac:dyDescent="0.25">
      <c r="A29" s="99" t="str">
        <f t="shared" si="0"/>
        <v>NovEllie GilberdNoblewood Casablanca</v>
      </c>
      <c r="B29" s="100" t="s">
        <v>73</v>
      </c>
      <c r="C29" s="101" t="s">
        <v>207</v>
      </c>
      <c r="D29" s="102" t="s">
        <v>208</v>
      </c>
      <c r="E29" s="113" t="s">
        <v>814</v>
      </c>
      <c r="F29" s="104" t="s">
        <v>200</v>
      </c>
      <c r="G29" s="113"/>
      <c r="H29" s="100"/>
      <c r="I29" s="152">
        <v>68.75</v>
      </c>
      <c r="J29" s="180"/>
      <c r="K29" s="181"/>
      <c r="L29" s="110">
        <v>1</v>
      </c>
      <c r="M29" s="111">
        <f t="shared" si="1"/>
        <v>7</v>
      </c>
      <c r="N29" s="112">
        <f t="shared" si="2"/>
        <v>7</v>
      </c>
    </row>
    <row r="30" spans="1:14" ht="14.4" x14ac:dyDescent="0.25">
      <c r="A30" s="99" t="str">
        <f t="shared" si="0"/>
        <v>NovNicola LachenichtEllington Evening</v>
      </c>
      <c r="B30" s="100" t="s">
        <v>73</v>
      </c>
      <c r="C30" s="101" t="s">
        <v>768</v>
      </c>
      <c r="D30" s="102" t="s">
        <v>769</v>
      </c>
      <c r="E30" s="113" t="s">
        <v>813</v>
      </c>
      <c r="F30" s="104" t="s">
        <v>200</v>
      </c>
      <c r="G30" s="113"/>
      <c r="H30" s="100"/>
      <c r="I30" s="152">
        <v>68.593999999999994</v>
      </c>
      <c r="J30" s="180"/>
      <c r="K30" s="181"/>
      <c r="L30" s="110">
        <v>2</v>
      </c>
      <c r="M30" s="111">
        <f t="shared" si="1"/>
        <v>6</v>
      </c>
      <c r="N30" s="112">
        <f t="shared" si="2"/>
        <v>6</v>
      </c>
    </row>
    <row r="31" spans="1:14" ht="14.4" x14ac:dyDescent="0.25">
      <c r="A31" s="99" t="str">
        <f t="shared" si="0"/>
        <v>NovCharvelle MillerKendall Park Odin</v>
      </c>
      <c r="B31" s="100" t="s">
        <v>73</v>
      </c>
      <c r="C31" s="101" t="s">
        <v>190</v>
      </c>
      <c r="D31" s="102" t="s">
        <v>194</v>
      </c>
      <c r="E31" s="113" t="s">
        <v>813</v>
      </c>
      <c r="F31" s="104"/>
      <c r="G31" s="113"/>
      <c r="H31" s="100"/>
      <c r="I31" s="152">
        <v>68.281000000000006</v>
      </c>
      <c r="J31" s="180"/>
      <c r="K31" s="181"/>
      <c r="L31" s="110">
        <v>3</v>
      </c>
      <c r="M31" s="111">
        <f t="shared" si="1"/>
        <v>5</v>
      </c>
      <c r="N31" s="112">
        <f t="shared" si="2"/>
        <v>5</v>
      </c>
    </row>
    <row r="32" spans="1:14" ht="14.4" x14ac:dyDescent="0.25">
      <c r="A32" s="99" t="str">
        <f t="shared" si="0"/>
        <v>NovCaitlin WhitemanPennyroyal Tea</v>
      </c>
      <c r="B32" s="100" t="s">
        <v>73</v>
      </c>
      <c r="C32" s="101" t="s">
        <v>697</v>
      </c>
      <c r="D32" s="102" t="s">
        <v>722</v>
      </c>
      <c r="E32" s="113" t="s">
        <v>813</v>
      </c>
      <c r="F32" s="104"/>
      <c r="G32" s="113"/>
      <c r="H32" s="100"/>
      <c r="I32" s="152">
        <v>67.031000000000006</v>
      </c>
      <c r="J32" s="180"/>
      <c r="K32" s="181"/>
      <c r="L32" s="110">
        <v>4</v>
      </c>
      <c r="M32" s="111">
        <f t="shared" si="1"/>
        <v>4</v>
      </c>
      <c r="N32" s="112">
        <f t="shared" si="2"/>
        <v>4</v>
      </c>
    </row>
    <row r="33" spans="1:14" ht="14.4" x14ac:dyDescent="0.25">
      <c r="A33" s="99" t="str">
        <f t="shared" si="0"/>
        <v>NovElla AtwellKarma Park Tops Delight</v>
      </c>
      <c r="B33" s="100" t="s">
        <v>73</v>
      </c>
      <c r="C33" s="101" t="s">
        <v>567</v>
      </c>
      <c r="D33" s="102" t="s">
        <v>578</v>
      </c>
      <c r="E33" s="113" t="s">
        <v>823</v>
      </c>
      <c r="F33" s="104"/>
      <c r="G33" s="113"/>
      <c r="H33" s="100"/>
      <c r="I33" s="152">
        <v>66.563000000000002</v>
      </c>
      <c r="J33" s="180"/>
      <c r="K33" s="181"/>
      <c r="L33" s="110">
        <v>2</v>
      </c>
      <c r="M33" s="111">
        <f t="shared" si="1"/>
        <v>6</v>
      </c>
      <c r="N33" s="112">
        <f t="shared" si="2"/>
        <v>6</v>
      </c>
    </row>
    <row r="34" spans="1:14" ht="14.4" x14ac:dyDescent="0.25">
      <c r="A34" s="99" t="str">
        <f t="shared" si="0"/>
        <v>NovIndia CurtinBrayside Blackjack</v>
      </c>
      <c r="B34" s="100" t="s">
        <v>73</v>
      </c>
      <c r="C34" s="101" t="s">
        <v>699</v>
      </c>
      <c r="D34" s="102" t="s">
        <v>468</v>
      </c>
      <c r="E34" s="113" t="s">
        <v>823</v>
      </c>
      <c r="F34" s="104" t="s">
        <v>200</v>
      </c>
      <c r="G34" s="113"/>
      <c r="H34" s="100"/>
      <c r="I34" s="152">
        <v>65.468999999999994</v>
      </c>
      <c r="J34" s="180"/>
      <c r="K34" s="181"/>
      <c r="L34" s="110">
        <v>3</v>
      </c>
      <c r="M34" s="111">
        <f t="shared" si="1"/>
        <v>5</v>
      </c>
      <c r="N34" s="112">
        <f t="shared" si="2"/>
        <v>5</v>
      </c>
    </row>
    <row r="35" spans="1:14" ht="14.4" x14ac:dyDescent="0.25">
      <c r="A35" s="99" t="str">
        <f t="shared" si="0"/>
        <v>NovAva BowlesKazwood Park Love Always</v>
      </c>
      <c r="B35" s="100" t="s">
        <v>73</v>
      </c>
      <c r="C35" s="101" t="s">
        <v>774</v>
      </c>
      <c r="D35" s="102" t="s">
        <v>775</v>
      </c>
      <c r="E35" s="113" t="s">
        <v>823</v>
      </c>
      <c r="F35" s="104" t="s">
        <v>200</v>
      </c>
      <c r="G35" s="113"/>
      <c r="H35" s="100"/>
      <c r="I35" s="152">
        <v>63.75</v>
      </c>
      <c r="J35" s="180"/>
      <c r="K35" s="181"/>
      <c r="L35" s="110">
        <v>4</v>
      </c>
      <c r="M35" s="111">
        <f t="shared" si="1"/>
        <v>4</v>
      </c>
      <c r="N35" s="112">
        <f t="shared" si="2"/>
        <v>4</v>
      </c>
    </row>
    <row r="36" spans="1:14" ht="14.4" x14ac:dyDescent="0.25">
      <c r="A36" s="99" t="str">
        <f t="shared" si="0"/>
        <v>NovHadlee BaldacchinoMira Makin Waves</v>
      </c>
      <c r="B36" s="100" t="s">
        <v>73</v>
      </c>
      <c r="C36" s="101" t="s">
        <v>308</v>
      </c>
      <c r="D36" s="102" t="s">
        <v>311</v>
      </c>
      <c r="E36" s="113" t="s">
        <v>814</v>
      </c>
      <c r="F36" s="104" t="s">
        <v>200</v>
      </c>
      <c r="G36" s="113"/>
      <c r="H36" s="100"/>
      <c r="I36" s="152">
        <v>63.594000000000001</v>
      </c>
      <c r="J36" s="180"/>
      <c r="K36" s="181"/>
      <c r="L36" s="110">
        <v>2</v>
      </c>
      <c r="M36" s="111">
        <f t="shared" si="1"/>
        <v>6</v>
      </c>
      <c r="N36" s="112">
        <f t="shared" si="2"/>
        <v>6</v>
      </c>
    </row>
    <row r="37" spans="1:14" ht="14.4" x14ac:dyDescent="0.25">
      <c r="A37" s="99" t="str">
        <f t="shared" si="0"/>
        <v>NovHannah DuncanWesswood I Believe</v>
      </c>
      <c r="B37" s="100" t="s">
        <v>73</v>
      </c>
      <c r="C37" s="101" t="s">
        <v>815</v>
      </c>
      <c r="D37" s="102" t="s">
        <v>816</v>
      </c>
      <c r="E37" s="113" t="s">
        <v>814</v>
      </c>
      <c r="F37" s="104" t="s">
        <v>200</v>
      </c>
      <c r="G37" s="113"/>
      <c r="H37" s="100"/>
      <c r="I37" s="152">
        <v>62.655999999999999</v>
      </c>
      <c r="J37" s="180"/>
      <c r="K37" s="181"/>
      <c r="L37" s="110">
        <v>3</v>
      </c>
      <c r="M37" s="111">
        <f t="shared" si="1"/>
        <v>5</v>
      </c>
      <c r="N37" s="112">
        <f t="shared" si="2"/>
        <v>5</v>
      </c>
    </row>
    <row r="38" spans="1:14" ht="14.4" x14ac:dyDescent="0.25">
      <c r="A38" s="99" t="str">
        <f t="shared" ref="A38:A69" si="3">CONCATENATE(B38,C38,D38)</f>
        <v>NovEmily PotterRicochet Jimblebar</v>
      </c>
      <c r="B38" s="100" t="s">
        <v>73</v>
      </c>
      <c r="C38" s="101" t="s">
        <v>556</v>
      </c>
      <c r="D38" s="102" t="s">
        <v>818</v>
      </c>
      <c r="E38" s="113" t="s">
        <v>814</v>
      </c>
      <c r="F38" s="104"/>
      <c r="G38" s="113"/>
      <c r="H38" s="100"/>
      <c r="I38" s="152">
        <v>57.344000000000001</v>
      </c>
      <c r="J38" s="180"/>
      <c r="K38" s="181"/>
      <c r="L38" s="110">
        <v>4</v>
      </c>
      <c r="M38" s="111">
        <f t="shared" si="1"/>
        <v>4</v>
      </c>
      <c r="N38" s="112">
        <f t="shared" si="2"/>
        <v>4</v>
      </c>
    </row>
    <row r="39" spans="1:14" ht="14.4" x14ac:dyDescent="0.25">
      <c r="A39" s="99" t="str">
        <f t="shared" si="3"/>
        <v>NovLily FitzgeraldClare Downs Riccadonna</v>
      </c>
      <c r="B39" s="100" t="s">
        <v>73</v>
      </c>
      <c r="C39" s="101" t="s">
        <v>687</v>
      </c>
      <c r="D39" s="102" t="s">
        <v>824</v>
      </c>
      <c r="E39" s="113" t="s">
        <v>814</v>
      </c>
      <c r="F39" s="104" t="s">
        <v>298</v>
      </c>
      <c r="G39" s="113"/>
      <c r="H39" s="100"/>
      <c r="I39" s="152">
        <v>54.688000000000002</v>
      </c>
      <c r="J39" s="180"/>
      <c r="K39" s="181"/>
      <c r="L39" s="110">
        <v>5</v>
      </c>
      <c r="M39" s="111">
        <f t="shared" si="1"/>
        <v>3</v>
      </c>
      <c r="N39" s="112">
        <f t="shared" si="2"/>
        <v>3</v>
      </c>
    </row>
    <row r="40" spans="1:14" ht="14.4" x14ac:dyDescent="0.25">
      <c r="A40" s="99" t="str">
        <f t="shared" si="3"/>
        <v>NovHadlee BaldacchinoTalaq Citi</v>
      </c>
      <c r="B40" s="100" t="s">
        <v>73</v>
      </c>
      <c r="C40" s="101" t="s">
        <v>308</v>
      </c>
      <c r="D40" s="102" t="s">
        <v>309</v>
      </c>
      <c r="E40" s="113" t="s">
        <v>814</v>
      </c>
      <c r="F40" s="104" t="s">
        <v>200</v>
      </c>
      <c r="G40" s="113"/>
      <c r="H40" s="100"/>
      <c r="I40" s="152">
        <v>52.813000000000002</v>
      </c>
      <c r="J40" s="180"/>
      <c r="K40" s="181"/>
      <c r="L40" s="110">
        <v>6</v>
      </c>
      <c r="M40" s="111">
        <f t="shared" si="1"/>
        <v>2</v>
      </c>
      <c r="N40" s="112">
        <f t="shared" si="2"/>
        <v>2</v>
      </c>
    </row>
    <row r="41" spans="1:14" ht="14.4" x14ac:dyDescent="0.25">
      <c r="A41" s="99" t="str">
        <f t="shared" si="3"/>
        <v>ElemCharvelle MillerKendall Park Odin</v>
      </c>
      <c r="B41" s="100" t="s">
        <v>16</v>
      </c>
      <c r="C41" s="101" t="s">
        <v>190</v>
      </c>
      <c r="D41" s="102" t="s">
        <v>194</v>
      </c>
      <c r="E41" s="113" t="s">
        <v>813</v>
      </c>
      <c r="F41" s="104"/>
      <c r="G41" s="113"/>
      <c r="H41" s="100"/>
      <c r="I41" s="152"/>
      <c r="J41" s="180">
        <v>61.125</v>
      </c>
      <c r="K41" s="181"/>
      <c r="L41" s="110">
        <v>1</v>
      </c>
      <c r="M41" s="111">
        <f t="shared" si="1"/>
        <v>7</v>
      </c>
      <c r="N41" s="112">
        <f t="shared" si="2"/>
        <v>7</v>
      </c>
    </row>
    <row r="42" spans="1:14" ht="14.4" x14ac:dyDescent="0.25">
      <c r="A42" s="99" t="str">
        <f t="shared" si="3"/>
        <v>ElemEllie GilberdNoblewood Casablanca</v>
      </c>
      <c r="B42" s="100" t="s">
        <v>16</v>
      </c>
      <c r="C42" s="101" t="s">
        <v>207</v>
      </c>
      <c r="D42" s="102" t="s">
        <v>208</v>
      </c>
      <c r="E42" s="113" t="s">
        <v>825</v>
      </c>
      <c r="F42" s="104" t="s">
        <v>200</v>
      </c>
      <c r="G42" s="113"/>
      <c r="H42" s="100"/>
      <c r="I42" s="152"/>
      <c r="J42" s="180">
        <v>61</v>
      </c>
      <c r="K42" s="181"/>
      <c r="L42" s="110">
        <v>1</v>
      </c>
      <c r="M42" s="111">
        <f t="shared" si="1"/>
        <v>7</v>
      </c>
      <c r="N42" s="112">
        <f t="shared" si="2"/>
        <v>7</v>
      </c>
    </row>
    <row r="43" spans="1:14" ht="14.4" x14ac:dyDescent="0.25">
      <c r="A43" s="99" t="str">
        <f t="shared" si="3"/>
        <v>ElemAva ClarkeLancefield Park Armanzi</v>
      </c>
      <c r="B43" s="100" t="s">
        <v>16</v>
      </c>
      <c r="C43" s="101" t="s">
        <v>214</v>
      </c>
      <c r="D43" s="102" t="s">
        <v>215</v>
      </c>
      <c r="E43" s="113" t="s">
        <v>825</v>
      </c>
      <c r="F43" s="104"/>
      <c r="G43" s="113"/>
      <c r="H43" s="100"/>
      <c r="I43" s="152"/>
      <c r="J43" s="180">
        <v>58.625</v>
      </c>
      <c r="K43" s="181"/>
      <c r="L43" s="110">
        <v>2</v>
      </c>
      <c r="M43" s="111">
        <f t="shared" si="1"/>
        <v>6</v>
      </c>
      <c r="N43" s="112">
        <f t="shared" si="2"/>
        <v>6</v>
      </c>
    </row>
    <row r="44" spans="1:14" ht="14.4" x14ac:dyDescent="0.25">
      <c r="A44" s="99" t="str">
        <f t="shared" si="3"/>
        <v>ElemNell HoworthFlirt With Hal</v>
      </c>
      <c r="B44" s="100" t="s">
        <v>16</v>
      </c>
      <c r="C44" s="101" t="s">
        <v>804</v>
      </c>
      <c r="D44" s="102" t="s">
        <v>822</v>
      </c>
      <c r="E44" s="113" t="s">
        <v>813</v>
      </c>
      <c r="F44" s="104" t="s">
        <v>200</v>
      </c>
      <c r="G44" s="113"/>
      <c r="H44" s="100"/>
      <c r="I44" s="152"/>
      <c r="J44" s="180">
        <v>54.5</v>
      </c>
      <c r="K44" s="181"/>
      <c r="L44" s="110">
        <v>2</v>
      </c>
      <c r="M44" s="111">
        <f t="shared" si="1"/>
        <v>6</v>
      </c>
      <c r="N44" s="112">
        <f t="shared" si="2"/>
        <v>6</v>
      </c>
    </row>
    <row r="45" spans="1:14" ht="14.4" x14ac:dyDescent="0.25">
      <c r="A45" s="99" t="str">
        <f t="shared" si="3"/>
        <v/>
      </c>
      <c r="B45" s="100"/>
      <c r="C45" s="101"/>
      <c r="D45" s="102"/>
      <c r="E45" s="113"/>
      <c r="F45" s="104"/>
      <c r="G45" s="113"/>
      <c r="H45" s="100"/>
      <c r="I45" s="152"/>
      <c r="J45" s="180"/>
      <c r="K45" s="181"/>
      <c r="L45" s="110"/>
      <c r="M45" s="111">
        <f t="shared" si="1"/>
        <v>0</v>
      </c>
      <c r="N45" s="112">
        <f t="shared" si="2"/>
        <v>0</v>
      </c>
    </row>
    <row r="46" spans="1:14" ht="14.4" x14ac:dyDescent="0.25">
      <c r="A46" s="99" t="str">
        <f t="shared" si="3"/>
        <v/>
      </c>
      <c r="B46" s="100"/>
      <c r="C46" s="101"/>
      <c r="D46" s="102"/>
      <c r="E46" s="113"/>
      <c r="F46" s="104"/>
      <c r="G46" s="113"/>
      <c r="H46" s="100"/>
      <c r="I46" s="152"/>
      <c r="J46" s="180"/>
      <c r="K46" s="181"/>
      <c r="L46" s="110"/>
      <c r="M46" s="111">
        <f t="shared" si="1"/>
        <v>0</v>
      </c>
      <c r="N46" s="112">
        <f t="shared" si="2"/>
        <v>0</v>
      </c>
    </row>
    <row r="47" spans="1:14" ht="14.4" x14ac:dyDescent="0.25">
      <c r="A47" s="99" t="str">
        <f t="shared" si="3"/>
        <v/>
      </c>
      <c r="B47" s="100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111">
        <f t="shared" si="1"/>
        <v>0</v>
      </c>
      <c r="N47" s="112">
        <f t="shared" si="2"/>
        <v>0</v>
      </c>
    </row>
    <row r="48" spans="1:14" ht="14.4" x14ac:dyDescent="0.25">
      <c r="A48" s="99" t="str">
        <f t="shared" si="3"/>
        <v/>
      </c>
      <c r="B48" s="100"/>
      <c r="C48" s="101"/>
      <c r="D48" s="102"/>
      <c r="E48" s="113"/>
      <c r="F48" s="104"/>
      <c r="G48" s="113"/>
      <c r="H48" s="100"/>
      <c r="I48" s="152"/>
      <c r="J48" s="180"/>
      <c r="K48" s="181"/>
      <c r="L48" s="110"/>
      <c r="M48" s="111">
        <f t="shared" si="1"/>
        <v>0</v>
      </c>
      <c r="N48" s="112">
        <f t="shared" si="2"/>
        <v>0</v>
      </c>
    </row>
    <row r="49" spans="1:14" ht="14.4" x14ac:dyDescent="0.25">
      <c r="A49" s="99" t="str">
        <f t="shared" si="3"/>
        <v/>
      </c>
      <c r="B49" s="100"/>
      <c r="C49" s="101"/>
      <c r="D49" s="102"/>
      <c r="E49" s="113"/>
      <c r="F49" s="104"/>
      <c r="G49" s="113"/>
      <c r="H49" s="100"/>
      <c r="I49" s="152"/>
      <c r="J49" s="180"/>
      <c r="K49" s="181"/>
      <c r="L49" s="110"/>
      <c r="M49" s="111">
        <f t="shared" si="1"/>
        <v>0</v>
      </c>
      <c r="N49" s="112">
        <f t="shared" si="2"/>
        <v>0</v>
      </c>
    </row>
    <row r="50" spans="1:14" ht="14.4" x14ac:dyDescent="0.25">
      <c r="A50" s="99" t="str">
        <f t="shared" si="3"/>
        <v/>
      </c>
      <c r="B50" s="100"/>
      <c r="C50" s="101"/>
      <c r="D50" s="102"/>
      <c r="E50" s="113"/>
      <c r="F50" s="104"/>
      <c r="G50" s="113"/>
      <c r="H50" s="100"/>
      <c r="I50" s="152"/>
      <c r="J50" s="180"/>
      <c r="K50" s="181"/>
      <c r="L50" s="110"/>
      <c r="M50" s="111">
        <f t="shared" si="1"/>
        <v>0</v>
      </c>
      <c r="N50" s="112">
        <f t="shared" si="2"/>
        <v>0</v>
      </c>
    </row>
    <row r="51" spans="1:14" ht="14.4" x14ac:dyDescent="0.25">
      <c r="A51" s="99" t="str">
        <f t="shared" si="3"/>
        <v/>
      </c>
      <c r="B51" s="100"/>
      <c r="C51" s="101"/>
      <c r="D51" s="102"/>
      <c r="E51" s="113"/>
      <c r="F51" s="104"/>
      <c r="G51" s="113"/>
      <c r="H51" s="100"/>
      <c r="I51" s="152"/>
      <c r="J51" s="180"/>
      <c r="K51" s="181"/>
      <c r="L51" s="110"/>
      <c r="M51" s="111">
        <f t="shared" si="1"/>
        <v>0</v>
      </c>
      <c r="N51" s="112">
        <f t="shared" si="2"/>
        <v>0</v>
      </c>
    </row>
    <row r="52" spans="1:14" ht="14.4" x14ac:dyDescent="0.25">
      <c r="A52" s="99" t="str">
        <f t="shared" si="3"/>
        <v/>
      </c>
      <c r="B52" s="100"/>
      <c r="C52" s="101"/>
      <c r="D52" s="102"/>
      <c r="E52" s="113"/>
      <c r="F52" s="104"/>
      <c r="G52" s="113"/>
      <c r="H52" s="100"/>
      <c r="I52" s="152"/>
      <c r="J52" s="180"/>
      <c r="K52" s="181"/>
      <c r="L52" s="110"/>
      <c r="M52" s="111">
        <f t="shared" si="1"/>
        <v>0</v>
      </c>
      <c r="N52" s="112">
        <f t="shared" si="2"/>
        <v>0</v>
      </c>
    </row>
    <row r="53" spans="1:14" ht="14.4" x14ac:dyDescent="0.25">
      <c r="A53" s="99" t="str">
        <f t="shared" si="3"/>
        <v/>
      </c>
      <c r="B53" s="100"/>
      <c r="C53" s="101"/>
      <c r="D53" s="102"/>
      <c r="E53" s="113"/>
      <c r="F53" s="104"/>
      <c r="G53" s="113"/>
      <c r="H53" s="100"/>
      <c r="I53" s="152"/>
      <c r="J53" s="180"/>
      <c r="K53" s="181"/>
      <c r="L53" s="110"/>
      <c r="M53" s="111">
        <f t="shared" si="1"/>
        <v>0</v>
      </c>
      <c r="N53" s="112">
        <f t="shared" si="2"/>
        <v>0</v>
      </c>
    </row>
    <row r="54" spans="1:14" ht="14.4" x14ac:dyDescent="0.25">
      <c r="A54" s="99" t="str">
        <f t="shared" si="3"/>
        <v/>
      </c>
      <c r="B54" s="100"/>
      <c r="C54" s="101"/>
      <c r="D54" s="102"/>
      <c r="E54" s="113"/>
      <c r="F54" s="104"/>
      <c r="G54" s="113"/>
      <c r="H54" s="100"/>
      <c r="I54" s="152"/>
      <c r="J54" s="180"/>
      <c r="K54" s="181"/>
      <c r="L54" s="110"/>
      <c r="M54" s="111">
        <f t="shared" si="1"/>
        <v>0</v>
      </c>
      <c r="N54" s="112">
        <f t="shared" si="2"/>
        <v>0</v>
      </c>
    </row>
    <row r="55" spans="1:14" ht="14.4" x14ac:dyDescent="0.25">
      <c r="A55" s="99" t="str">
        <f t="shared" si="3"/>
        <v/>
      </c>
      <c r="B55" s="100"/>
      <c r="C55" s="101"/>
      <c r="D55" s="102"/>
      <c r="E55" s="113"/>
      <c r="F55" s="104"/>
      <c r="G55" s="113"/>
      <c r="H55" s="100"/>
      <c r="I55" s="152"/>
      <c r="J55" s="180"/>
      <c r="K55" s="181"/>
      <c r="L55" s="110"/>
      <c r="M55" s="111">
        <f t="shared" si="1"/>
        <v>0</v>
      </c>
      <c r="N55" s="112">
        <f t="shared" si="2"/>
        <v>0</v>
      </c>
    </row>
    <row r="56" spans="1:14" ht="14.4" x14ac:dyDescent="0.25">
      <c r="A56" s="99" t="str">
        <f t="shared" si="3"/>
        <v/>
      </c>
      <c r="B56" s="100"/>
      <c r="C56" s="101"/>
      <c r="D56" s="102"/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>
        <f t="shared" si="2"/>
        <v>0</v>
      </c>
    </row>
    <row r="57" spans="1:14" ht="14.4" x14ac:dyDescent="0.25">
      <c r="A57" s="99" t="str">
        <f t="shared" si="3"/>
        <v/>
      </c>
      <c r="B57" s="100"/>
      <c r="C57" s="101"/>
      <c r="D57" s="102"/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>
        <f t="shared" si="2"/>
        <v>0</v>
      </c>
    </row>
    <row r="58" spans="1:14" ht="14.4" x14ac:dyDescent="0.25">
      <c r="A58" s="99" t="str">
        <f t="shared" si="3"/>
        <v/>
      </c>
      <c r="B58" s="100"/>
      <c r="C58" s="101"/>
      <c r="D58" s="102"/>
      <c r="E58" s="113"/>
      <c r="F58" s="104"/>
      <c r="G58" s="113"/>
      <c r="H58" s="100"/>
      <c r="I58" s="152"/>
      <c r="J58" s="180"/>
      <c r="K58" s="181"/>
      <c r="L58" s="110"/>
      <c r="M58" s="111">
        <f t="shared" si="1"/>
        <v>0</v>
      </c>
      <c r="N58" s="112">
        <f t="shared" si="2"/>
        <v>0</v>
      </c>
    </row>
    <row r="59" spans="1:14" ht="14.4" x14ac:dyDescent="0.25">
      <c r="A59" s="99" t="str">
        <f t="shared" si="3"/>
        <v/>
      </c>
      <c r="B59" s="100"/>
      <c r="C59" s="101"/>
      <c r="D59" s="102"/>
      <c r="E59" s="113"/>
      <c r="F59" s="104"/>
      <c r="G59" s="113"/>
      <c r="H59" s="100"/>
      <c r="I59" s="152"/>
      <c r="J59" s="180"/>
      <c r="K59" s="181"/>
      <c r="L59" s="110"/>
      <c r="M59" s="111">
        <f t="shared" si="1"/>
        <v>0</v>
      </c>
      <c r="N59" s="112">
        <f t="shared" si="2"/>
        <v>0</v>
      </c>
    </row>
    <row r="60" spans="1:14" ht="14.4" x14ac:dyDescent="0.25">
      <c r="A60" s="99" t="str">
        <f t="shared" si="3"/>
        <v/>
      </c>
      <c r="B60" s="100"/>
      <c r="C60" s="101"/>
      <c r="D60" s="102"/>
      <c r="E60" s="113"/>
      <c r="F60" s="104"/>
      <c r="G60" s="113"/>
      <c r="H60" s="100"/>
      <c r="I60" s="152"/>
      <c r="J60" s="180"/>
      <c r="K60" s="181"/>
      <c r="L60" s="110"/>
      <c r="M60" s="111">
        <f t="shared" si="1"/>
        <v>0</v>
      </c>
      <c r="N60" s="112">
        <f t="shared" si="2"/>
        <v>0</v>
      </c>
    </row>
    <row r="61" spans="1:14" ht="14.4" x14ac:dyDescent="0.25">
      <c r="A61" s="99" t="str">
        <f t="shared" si="3"/>
        <v/>
      </c>
      <c r="B61" s="100"/>
      <c r="C61" s="101"/>
      <c r="D61" s="102"/>
      <c r="E61" s="113"/>
      <c r="F61" s="104"/>
      <c r="G61" s="113"/>
      <c r="H61" s="100"/>
      <c r="I61" s="152"/>
      <c r="J61" s="180"/>
      <c r="K61" s="181"/>
      <c r="L61" s="110"/>
      <c r="M61" s="111">
        <f t="shared" si="1"/>
        <v>0</v>
      </c>
      <c r="N61" s="112">
        <f t="shared" si="2"/>
        <v>0</v>
      </c>
    </row>
    <row r="62" spans="1:14" ht="14.4" x14ac:dyDescent="0.25">
      <c r="A62" s="99" t="str">
        <f t="shared" si="3"/>
        <v/>
      </c>
      <c r="B62" s="100"/>
      <c r="C62" s="101"/>
      <c r="D62" s="102"/>
      <c r="E62" s="113"/>
      <c r="F62" s="104"/>
      <c r="G62" s="113"/>
      <c r="H62" s="100"/>
      <c r="I62" s="152"/>
      <c r="J62" s="180"/>
      <c r="K62" s="181"/>
      <c r="L62" s="110"/>
      <c r="M62" s="111">
        <f t="shared" si="1"/>
        <v>0</v>
      </c>
      <c r="N62" s="112">
        <f t="shared" si="2"/>
        <v>0</v>
      </c>
    </row>
    <row r="63" spans="1:14" ht="14.4" x14ac:dyDescent="0.25">
      <c r="A63" s="99" t="str">
        <f t="shared" si="3"/>
        <v/>
      </c>
      <c r="B63" s="100"/>
      <c r="C63" s="101"/>
      <c r="D63" s="102"/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>
        <f t="shared" si="2"/>
        <v>0</v>
      </c>
    </row>
    <row r="64" spans="1:14" ht="14.4" x14ac:dyDescent="0.25">
      <c r="A64" s="99" t="str">
        <f t="shared" si="3"/>
        <v/>
      </c>
      <c r="B64" s="100"/>
      <c r="C64" s="101"/>
      <c r="D64" s="102"/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>
        <f t="shared" si="2"/>
        <v>0</v>
      </c>
    </row>
    <row r="65" spans="1:14" ht="14.4" x14ac:dyDescent="0.25">
      <c r="A65" s="99" t="str">
        <f t="shared" si="3"/>
        <v/>
      </c>
      <c r="B65" s="100"/>
      <c r="C65" s="101"/>
      <c r="D65" s="102"/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>
        <f t="shared" si="2"/>
        <v>0</v>
      </c>
    </row>
    <row r="66" spans="1:14" ht="14.4" x14ac:dyDescent="0.25">
      <c r="A66" s="99" t="str">
        <f t="shared" si="3"/>
        <v/>
      </c>
      <c r="B66" s="100"/>
      <c r="C66" s="101"/>
      <c r="D66" s="102"/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>
        <f t="shared" si="2"/>
        <v>0</v>
      </c>
    </row>
    <row r="67" spans="1:14" ht="14.4" x14ac:dyDescent="0.25">
      <c r="A67" s="99" t="str">
        <f t="shared" si="3"/>
        <v/>
      </c>
      <c r="B67" s="100"/>
      <c r="C67" s="101"/>
      <c r="D67" s="102"/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>
        <f t="shared" si="2"/>
        <v>0</v>
      </c>
    </row>
    <row r="68" spans="1:14" ht="14.4" x14ac:dyDescent="0.25">
      <c r="A68" s="99" t="str">
        <f t="shared" si="3"/>
        <v/>
      </c>
      <c r="B68" s="100"/>
      <c r="C68" s="101"/>
      <c r="D68" s="102"/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>
        <f t="shared" si="2"/>
        <v>0</v>
      </c>
    </row>
    <row r="69" spans="1:14" ht="14.4" x14ac:dyDescent="0.25">
      <c r="A69" s="99" t="str">
        <f t="shared" si="3"/>
        <v/>
      </c>
      <c r="B69" s="100"/>
      <c r="C69" s="101"/>
      <c r="D69" s="102"/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>
        <f t="shared" si="2"/>
        <v>0</v>
      </c>
    </row>
    <row r="70" spans="1:14" ht="14.4" x14ac:dyDescent="0.25">
      <c r="A70" s="99" t="str">
        <f t="shared" ref="A70:A98" si="4">CONCATENATE(B70,C70,D70)</f>
        <v/>
      </c>
      <c r="B70" s="100"/>
      <c r="C70" s="101"/>
      <c r="D70" s="102"/>
      <c r="E70" s="113"/>
      <c r="F70" s="104"/>
      <c r="G70" s="113"/>
      <c r="H70" s="100"/>
      <c r="I70" s="152"/>
      <c r="J70" s="180"/>
      <c r="K70" s="181"/>
      <c r="L70" s="110"/>
      <c r="M70" s="111">
        <f t="shared" ref="M70:M98" si="5">IF(L70=1,7,IF(L70=2,6,IF(L70=3,5,IF(L70=4,4,IF(L70=5,3,IF(L70=6,2,IF(L70&gt;=6,1,0)))))))</f>
        <v>0</v>
      </c>
      <c r="N70" s="112">
        <f t="shared" si="2"/>
        <v>0</v>
      </c>
    </row>
    <row r="71" spans="1:14" ht="14.4" x14ac:dyDescent="0.25">
      <c r="A71" s="99" t="str">
        <f t="shared" si="4"/>
        <v/>
      </c>
      <c r="B71" s="100"/>
      <c r="C71" s="101"/>
      <c r="D71" s="102"/>
      <c r="E71" s="113"/>
      <c r="F71" s="104"/>
      <c r="G71" s="113"/>
      <c r="H71" s="100"/>
      <c r="I71" s="152"/>
      <c r="J71" s="180"/>
      <c r="K71" s="181"/>
      <c r="L71" s="110"/>
      <c r="M71" s="111">
        <f t="shared" si="5"/>
        <v>0</v>
      </c>
      <c r="N71" s="112">
        <f t="shared" ref="N71:N98" si="6">SUM(M71+$N$5)</f>
        <v>0</v>
      </c>
    </row>
    <row r="72" spans="1:14" ht="14.4" x14ac:dyDescent="0.25">
      <c r="A72" s="99" t="str">
        <f t="shared" si="4"/>
        <v/>
      </c>
      <c r="B72" s="100"/>
      <c r="C72" s="101"/>
      <c r="D72" s="102"/>
      <c r="E72" s="113"/>
      <c r="F72" s="104"/>
      <c r="G72" s="113"/>
      <c r="H72" s="100"/>
      <c r="I72" s="152"/>
      <c r="J72" s="180"/>
      <c r="K72" s="181"/>
      <c r="L72" s="110"/>
      <c r="M72" s="111">
        <f t="shared" si="5"/>
        <v>0</v>
      </c>
      <c r="N72" s="112">
        <f t="shared" si="6"/>
        <v>0</v>
      </c>
    </row>
    <row r="73" spans="1:14" ht="14.4" x14ac:dyDescent="0.25">
      <c r="A73" s="99" t="str">
        <f t="shared" si="4"/>
        <v/>
      </c>
      <c r="B73" s="100"/>
      <c r="C73" s="101"/>
      <c r="D73" s="102"/>
      <c r="E73" s="113"/>
      <c r="F73" s="104"/>
      <c r="G73" s="113"/>
      <c r="H73" s="100"/>
      <c r="I73" s="152"/>
      <c r="J73" s="180"/>
      <c r="K73" s="181"/>
      <c r="L73" s="110"/>
      <c r="M73" s="111">
        <f t="shared" si="5"/>
        <v>0</v>
      </c>
      <c r="N73" s="112">
        <f t="shared" si="6"/>
        <v>0</v>
      </c>
    </row>
    <row r="74" spans="1:14" ht="14.4" x14ac:dyDescent="0.25">
      <c r="A74" s="99" t="str">
        <f t="shared" si="4"/>
        <v/>
      </c>
      <c r="B74" s="100"/>
      <c r="C74" s="101"/>
      <c r="D74" s="102"/>
      <c r="E74" s="113"/>
      <c r="F74" s="104"/>
      <c r="G74" s="113"/>
      <c r="H74" s="100"/>
      <c r="I74" s="152"/>
      <c r="J74" s="180"/>
      <c r="K74" s="181"/>
      <c r="L74" s="110"/>
      <c r="M74" s="111">
        <f t="shared" si="5"/>
        <v>0</v>
      </c>
      <c r="N74" s="112">
        <f t="shared" si="6"/>
        <v>0</v>
      </c>
    </row>
    <row r="75" spans="1:14" ht="14.4" x14ac:dyDescent="0.25">
      <c r="A75" s="99" t="str">
        <f t="shared" si="4"/>
        <v/>
      </c>
      <c r="B75" s="100"/>
      <c r="C75" s="101"/>
      <c r="D75" s="102"/>
      <c r="E75" s="113"/>
      <c r="F75" s="104"/>
      <c r="G75" s="113"/>
      <c r="H75" s="100"/>
      <c r="I75" s="152"/>
      <c r="J75" s="180"/>
      <c r="K75" s="181"/>
      <c r="L75" s="110"/>
      <c r="M75" s="111">
        <f t="shared" si="5"/>
        <v>0</v>
      </c>
      <c r="N75" s="112">
        <f t="shared" si="6"/>
        <v>0</v>
      </c>
    </row>
    <row r="76" spans="1:14" ht="14.4" x14ac:dyDescent="0.25">
      <c r="A76" s="99" t="str">
        <f t="shared" si="4"/>
        <v/>
      </c>
      <c r="B76" s="100"/>
      <c r="C76" s="101"/>
      <c r="D76" s="102"/>
      <c r="E76" s="113"/>
      <c r="F76" s="104"/>
      <c r="G76" s="113"/>
      <c r="H76" s="100"/>
      <c r="I76" s="152"/>
      <c r="J76" s="180"/>
      <c r="K76" s="181"/>
      <c r="L76" s="110"/>
      <c r="M76" s="111">
        <f t="shared" si="5"/>
        <v>0</v>
      </c>
      <c r="N76" s="112">
        <f t="shared" si="6"/>
        <v>0</v>
      </c>
    </row>
    <row r="77" spans="1:14" ht="14.4" x14ac:dyDescent="0.25">
      <c r="A77" s="99" t="str">
        <f t="shared" si="4"/>
        <v/>
      </c>
      <c r="B77" s="100"/>
      <c r="C77" s="101"/>
      <c r="D77" s="102"/>
      <c r="E77" s="113"/>
      <c r="F77" s="104"/>
      <c r="G77" s="113"/>
      <c r="H77" s="100"/>
      <c r="I77" s="152"/>
      <c r="J77" s="180"/>
      <c r="K77" s="181"/>
      <c r="L77" s="110"/>
      <c r="M77" s="111">
        <f t="shared" si="5"/>
        <v>0</v>
      </c>
      <c r="N77" s="112">
        <f t="shared" si="6"/>
        <v>0</v>
      </c>
    </row>
    <row r="78" spans="1:14" ht="14.4" x14ac:dyDescent="0.25">
      <c r="A78" s="99" t="str">
        <f t="shared" si="4"/>
        <v/>
      </c>
      <c r="B78" s="100"/>
      <c r="C78" s="101"/>
      <c r="D78" s="102"/>
      <c r="E78" s="113"/>
      <c r="F78" s="104"/>
      <c r="G78" s="113"/>
      <c r="H78" s="100"/>
      <c r="I78" s="152"/>
      <c r="J78" s="180"/>
      <c r="K78" s="181"/>
      <c r="L78" s="110"/>
      <c r="M78" s="111">
        <f t="shared" si="5"/>
        <v>0</v>
      </c>
      <c r="N78" s="112">
        <f t="shared" si="6"/>
        <v>0</v>
      </c>
    </row>
    <row r="79" spans="1:14" ht="14.4" x14ac:dyDescent="0.25">
      <c r="A79" s="99" t="str">
        <f t="shared" si="4"/>
        <v/>
      </c>
      <c r="B79" s="100"/>
      <c r="C79" s="101"/>
      <c r="D79" s="102"/>
      <c r="E79" s="113"/>
      <c r="F79" s="104"/>
      <c r="G79" s="113"/>
      <c r="H79" s="100"/>
      <c r="I79" s="152"/>
      <c r="J79" s="180"/>
      <c r="K79" s="181"/>
      <c r="L79" s="110"/>
      <c r="M79" s="111">
        <f t="shared" si="5"/>
        <v>0</v>
      </c>
      <c r="N79" s="112">
        <f t="shared" si="6"/>
        <v>0</v>
      </c>
    </row>
    <row r="80" spans="1:14" ht="14.4" x14ac:dyDescent="0.25">
      <c r="A80" s="99" t="str">
        <f t="shared" si="4"/>
        <v/>
      </c>
      <c r="B80" s="100"/>
      <c r="C80" s="101"/>
      <c r="D80" s="102"/>
      <c r="E80" s="113"/>
      <c r="F80" s="104"/>
      <c r="G80" s="113"/>
      <c r="H80" s="100"/>
      <c r="I80" s="152"/>
      <c r="J80" s="180"/>
      <c r="K80" s="181"/>
      <c r="L80" s="110"/>
      <c r="M80" s="111">
        <f t="shared" si="5"/>
        <v>0</v>
      </c>
      <c r="N80" s="112">
        <f t="shared" si="6"/>
        <v>0</v>
      </c>
    </row>
    <row r="81" spans="1:14" ht="14.4" x14ac:dyDescent="0.25">
      <c r="A81" s="99" t="str">
        <f t="shared" si="4"/>
        <v/>
      </c>
      <c r="B81" s="100"/>
      <c r="C81" s="101"/>
      <c r="D81" s="102"/>
      <c r="E81" s="113"/>
      <c r="F81" s="104"/>
      <c r="G81" s="113"/>
      <c r="H81" s="100"/>
      <c r="I81" s="152"/>
      <c r="J81" s="180"/>
      <c r="K81" s="181"/>
      <c r="L81" s="110"/>
      <c r="M81" s="111">
        <f t="shared" si="5"/>
        <v>0</v>
      </c>
      <c r="N81" s="112">
        <f t="shared" si="6"/>
        <v>0</v>
      </c>
    </row>
    <row r="82" spans="1:14" ht="14.4" x14ac:dyDescent="0.25">
      <c r="A82" s="99" t="str">
        <f t="shared" si="4"/>
        <v/>
      </c>
      <c r="B82" s="100"/>
      <c r="C82" s="101"/>
      <c r="D82" s="102"/>
      <c r="E82" s="113"/>
      <c r="F82" s="104"/>
      <c r="G82" s="113"/>
      <c r="H82" s="100"/>
      <c r="I82" s="152"/>
      <c r="J82" s="180"/>
      <c r="K82" s="181"/>
      <c r="L82" s="110"/>
      <c r="M82" s="111">
        <f t="shared" si="5"/>
        <v>0</v>
      </c>
      <c r="N82" s="112">
        <f t="shared" si="6"/>
        <v>0</v>
      </c>
    </row>
    <row r="83" spans="1:14" ht="14.4" x14ac:dyDescent="0.25">
      <c r="A83" s="99" t="str">
        <f t="shared" si="4"/>
        <v/>
      </c>
      <c r="B83" s="100"/>
      <c r="C83" s="101"/>
      <c r="D83" s="102"/>
      <c r="E83" s="113"/>
      <c r="F83" s="104"/>
      <c r="G83" s="113"/>
      <c r="H83" s="100"/>
      <c r="I83" s="152"/>
      <c r="J83" s="180"/>
      <c r="K83" s="181"/>
      <c r="L83" s="110"/>
      <c r="M83" s="111">
        <f t="shared" si="5"/>
        <v>0</v>
      </c>
      <c r="N83" s="112">
        <f t="shared" si="6"/>
        <v>0</v>
      </c>
    </row>
    <row r="84" spans="1:14" ht="14.4" x14ac:dyDescent="0.25">
      <c r="A84" s="99" t="str">
        <f t="shared" si="4"/>
        <v/>
      </c>
      <c r="B84" s="100"/>
      <c r="C84" s="101"/>
      <c r="D84" s="102"/>
      <c r="E84" s="113"/>
      <c r="F84" s="104"/>
      <c r="G84" s="113"/>
      <c r="H84" s="100"/>
      <c r="I84" s="152"/>
      <c r="J84" s="180"/>
      <c r="K84" s="181"/>
      <c r="L84" s="110"/>
      <c r="M84" s="111">
        <f t="shared" si="5"/>
        <v>0</v>
      </c>
      <c r="N84" s="112">
        <f t="shared" si="6"/>
        <v>0</v>
      </c>
    </row>
    <row r="85" spans="1:14" ht="14.4" x14ac:dyDescent="0.25">
      <c r="A85" s="99" t="str">
        <f t="shared" si="4"/>
        <v/>
      </c>
      <c r="B85" s="100"/>
      <c r="C85" s="101"/>
      <c r="D85" s="102"/>
      <c r="E85" s="113"/>
      <c r="F85" s="104"/>
      <c r="G85" s="113"/>
      <c r="H85" s="100"/>
      <c r="I85" s="152"/>
      <c r="J85" s="180"/>
      <c r="K85" s="181"/>
      <c r="L85" s="110"/>
      <c r="M85" s="111">
        <f t="shared" si="5"/>
        <v>0</v>
      </c>
      <c r="N85" s="112">
        <f t="shared" si="6"/>
        <v>0</v>
      </c>
    </row>
    <row r="86" spans="1:14" ht="14.4" x14ac:dyDescent="0.25">
      <c r="A86" s="99" t="str">
        <f t="shared" si="4"/>
        <v/>
      </c>
      <c r="B86" s="100"/>
      <c r="C86" s="101"/>
      <c r="D86" s="102"/>
      <c r="E86" s="113"/>
      <c r="F86" s="104"/>
      <c r="G86" s="113"/>
      <c r="H86" s="100"/>
      <c r="I86" s="152"/>
      <c r="J86" s="180"/>
      <c r="K86" s="181"/>
      <c r="L86" s="110"/>
      <c r="M86" s="111">
        <f t="shared" si="5"/>
        <v>0</v>
      </c>
      <c r="N86" s="112">
        <f t="shared" si="6"/>
        <v>0</v>
      </c>
    </row>
    <row r="87" spans="1:14" ht="14.4" x14ac:dyDescent="0.25">
      <c r="A87" s="99" t="str">
        <f t="shared" si="4"/>
        <v/>
      </c>
      <c r="B87" s="100"/>
      <c r="C87" s="101"/>
      <c r="D87" s="102"/>
      <c r="E87" s="113"/>
      <c r="F87" s="104"/>
      <c r="G87" s="113"/>
      <c r="H87" s="100"/>
      <c r="I87" s="152"/>
      <c r="J87" s="180"/>
      <c r="K87" s="181"/>
      <c r="L87" s="110"/>
      <c r="M87" s="111">
        <f t="shared" si="5"/>
        <v>0</v>
      </c>
      <c r="N87" s="112">
        <f t="shared" si="6"/>
        <v>0</v>
      </c>
    </row>
    <row r="88" spans="1:14" ht="14.4" x14ac:dyDescent="0.25">
      <c r="A88" s="99" t="str">
        <f t="shared" si="4"/>
        <v/>
      </c>
      <c r="B88" s="100"/>
      <c r="C88" s="101"/>
      <c r="D88" s="102"/>
      <c r="E88" s="113"/>
      <c r="F88" s="104"/>
      <c r="G88" s="113"/>
      <c r="H88" s="100"/>
      <c r="I88" s="152"/>
      <c r="J88" s="180"/>
      <c r="K88" s="181"/>
      <c r="L88" s="110"/>
      <c r="M88" s="111">
        <f t="shared" si="5"/>
        <v>0</v>
      </c>
      <c r="N88" s="112">
        <f t="shared" si="6"/>
        <v>0</v>
      </c>
    </row>
    <row r="89" spans="1:14" ht="14.4" x14ac:dyDescent="0.25">
      <c r="A89" s="99" t="str">
        <f t="shared" si="4"/>
        <v/>
      </c>
      <c r="B89" s="100"/>
      <c r="C89" s="101"/>
      <c r="D89" s="102"/>
      <c r="E89" s="113"/>
      <c r="F89" s="104"/>
      <c r="G89" s="113"/>
      <c r="H89" s="100"/>
      <c r="I89" s="152"/>
      <c r="J89" s="180"/>
      <c r="K89" s="181"/>
      <c r="L89" s="110"/>
      <c r="M89" s="111">
        <f t="shared" si="5"/>
        <v>0</v>
      </c>
      <c r="N89" s="112">
        <f t="shared" si="6"/>
        <v>0</v>
      </c>
    </row>
    <row r="90" spans="1:14" ht="14.4" x14ac:dyDescent="0.25">
      <c r="A90" s="99" t="str">
        <f t="shared" si="4"/>
        <v/>
      </c>
      <c r="B90" s="100"/>
      <c r="C90" s="101"/>
      <c r="D90" s="102"/>
      <c r="E90" s="113"/>
      <c r="F90" s="104"/>
      <c r="G90" s="113"/>
      <c r="H90" s="100"/>
      <c r="I90" s="152"/>
      <c r="J90" s="180"/>
      <c r="K90" s="181"/>
      <c r="L90" s="110"/>
      <c r="M90" s="111">
        <f t="shared" si="5"/>
        <v>0</v>
      </c>
      <c r="N90" s="112">
        <f t="shared" si="6"/>
        <v>0</v>
      </c>
    </row>
    <row r="91" spans="1:14" ht="14.4" x14ac:dyDescent="0.25">
      <c r="A91" s="99" t="str">
        <f t="shared" si="4"/>
        <v/>
      </c>
      <c r="B91" s="100"/>
      <c r="C91" s="101"/>
      <c r="D91" s="102"/>
      <c r="E91" s="113"/>
      <c r="F91" s="104"/>
      <c r="G91" s="113"/>
      <c r="H91" s="100"/>
      <c r="I91" s="152"/>
      <c r="J91" s="180"/>
      <c r="K91" s="181"/>
      <c r="L91" s="110"/>
      <c r="M91" s="111">
        <f t="shared" si="5"/>
        <v>0</v>
      </c>
      <c r="N91" s="112">
        <f t="shared" si="6"/>
        <v>0</v>
      </c>
    </row>
    <row r="92" spans="1:14" ht="14.4" x14ac:dyDescent="0.25">
      <c r="A92" s="99" t="str">
        <f t="shared" si="4"/>
        <v/>
      </c>
      <c r="B92" s="100"/>
      <c r="C92" s="101"/>
      <c r="D92" s="102"/>
      <c r="E92" s="113"/>
      <c r="F92" s="104"/>
      <c r="G92" s="113"/>
      <c r="H92" s="100"/>
      <c r="I92" s="152"/>
      <c r="J92" s="180"/>
      <c r="K92" s="181"/>
      <c r="L92" s="110"/>
      <c r="M92" s="111">
        <f t="shared" si="5"/>
        <v>0</v>
      </c>
      <c r="N92" s="112">
        <f t="shared" si="6"/>
        <v>0</v>
      </c>
    </row>
    <row r="93" spans="1:14" ht="14.4" x14ac:dyDescent="0.25">
      <c r="A93" s="99" t="str">
        <f t="shared" si="4"/>
        <v/>
      </c>
      <c r="B93" s="100"/>
      <c r="C93" s="101"/>
      <c r="D93" s="102"/>
      <c r="E93" s="113"/>
      <c r="F93" s="104"/>
      <c r="G93" s="113"/>
      <c r="H93" s="100"/>
      <c r="I93" s="152"/>
      <c r="J93" s="180"/>
      <c r="K93" s="181"/>
      <c r="L93" s="110"/>
      <c r="M93" s="111">
        <f t="shared" si="5"/>
        <v>0</v>
      </c>
      <c r="N93" s="112">
        <f t="shared" si="6"/>
        <v>0</v>
      </c>
    </row>
    <row r="94" spans="1:14" ht="14.4" x14ac:dyDescent="0.25">
      <c r="A94" s="99" t="str">
        <f t="shared" si="4"/>
        <v/>
      </c>
      <c r="B94" s="100"/>
      <c r="C94" s="101"/>
      <c r="D94" s="102"/>
      <c r="E94" s="113"/>
      <c r="F94" s="104"/>
      <c r="G94" s="113"/>
      <c r="H94" s="100"/>
      <c r="I94" s="152"/>
      <c r="J94" s="180"/>
      <c r="K94" s="181"/>
      <c r="L94" s="110"/>
      <c r="M94" s="111">
        <f t="shared" si="5"/>
        <v>0</v>
      </c>
      <c r="N94" s="112">
        <f t="shared" si="6"/>
        <v>0</v>
      </c>
    </row>
    <row r="95" spans="1:14" ht="14.4" x14ac:dyDescent="0.25">
      <c r="A95" s="99" t="str">
        <f t="shared" si="4"/>
        <v/>
      </c>
      <c r="B95" s="100"/>
      <c r="C95" s="101"/>
      <c r="D95" s="102"/>
      <c r="E95" s="113"/>
      <c r="F95" s="104"/>
      <c r="G95" s="113"/>
      <c r="H95" s="100"/>
      <c r="I95" s="152"/>
      <c r="J95" s="180"/>
      <c r="K95" s="181"/>
      <c r="L95" s="110"/>
      <c r="M95" s="111">
        <f t="shared" si="5"/>
        <v>0</v>
      </c>
      <c r="N95" s="112">
        <f t="shared" si="6"/>
        <v>0</v>
      </c>
    </row>
    <row r="96" spans="1:14" ht="14.4" x14ac:dyDescent="0.25">
      <c r="A96" s="99" t="str">
        <f t="shared" si="4"/>
        <v/>
      </c>
      <c r="B96" s="100"/>
      <c r="C96" s="101"/>
      <c r="D96" s="102"/>
      <c r="E96" s="113"/>
      <c r="F96" s="104"/>
      <c r="G96" s="113"/>
      <c r="H96" s="100"/>
      <c r="I96" s="152"/>
      <c r="J96" s="180"/>
      <c r="K96" s="181"/>
      <c r="L96" s="110"/>
      <c r="M96" s="111">
        <f t="shared" si="5"/>
        <v>0</v>
      </c>
      <c r="N96" s="112">
        <f t="shared" si="6"/>
        <v>0</v>
      </c>
    </row>
    <row r="97" spans="1:14" ht="14.4" x14ac:dyDescent="0.25">
      <c r="A97" s="99" t="str">
        <f t="shared" si="4"/>
        <v/>
      </c>
      <c r="B97" s="100"/>
      <c r="C97" s="101"/>
      <c r="D97" s="102"/>
      <c r="E97" s="113"/>
      <c r="F97" s="104"/>
      <c r="G97" s="113"/>
      <c r="H97" s="100"/>
      <c r="I97" s="152"/>
      <c r="J97" s="180"/>
      <c r="K97" s="181"/>
      <c r="L97" s="110"/>
      <c r="M97" s="111">
        <f t="shared" si="5"/>
        <v>0</v>
      </c>
      <c r="N97" s="112">
        <f t="shared" si="6"/>
        <v>0</v>
      </c>
    </row>
    <row r="98" spans="1:14" ht="15" thickBot="1" x14ac:dyDescent="0.3">
      <c r="A98" s="99" t="str">
        <f t="shared" si="4"/>
        <v/>
      </c>
      <c r="B98" s="114"/>
      <c r="C98" s="115"/>
      <c r="D98" s="116"/>
      <c r="E98" s="117"/>
      <c r="F98" s="118"/>
      <c r="G98" s="117"/>
      <c r="H98" s="114"/>
      <c r="I98" s="166"/>
      <c r="J98" s="293"/>
      <c r="K98" s="207"/>
      <c r="L98" s="124"/>
      <c r="M98" s="125">
        <f t="shared" si="5"/>
        <v>0</v>
      </c>
      <c r="N98" s="126">
        <f t="shared" si="6"/>
        <v>0</v>
      </c>
    </row>
  </sheetData>
  <mergeCells count="4">
    <mergeCell ref="A3:A5"/>
    <mergeCell ref="E1:J1"/>
    <mergeCell ref="L1:M1"/>
    <mergeCell ref="M3:M5"/>
  </mergeCells>
  <conditionalFormatting sqref="C1:D5">
    <cfRule type="duplicateValues" dxfId="51" priority="562"/>
  </conditionalFormatting>
  <conditionalFormatting sqref="C6:D32">
    <cfRule type="duplicateValues" dxfId="50" priority="564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2332-BB94-44D5-AB99-D1ECAB820613}">
  <sheetPr codeName="Sheet37">
    <tabColor rgb="FFFF3399"/>
  </sheetPr>
  <dimension ref="A1:O45"/>
  <sheetViews>
    <sheetView topLeftCell="D1" workbookViewId="0">
      <selection activeCell="O4" sqref="O4"/>
    </sheetView>
  </sheetViews>
  <sheetFormatPr defaultRowHeight="13.8" x14ac:dyDescent="0.25"/>
  <cols>
    <col min="1" max="1" width="31.44140625" customWidth="1"/>
    <col min="2" max="2" width="6.6640625" style="416" bestFit="1" customWidth="1"/>
    <col min="3" max="3" width="20.44140625" bestFit="1" customWidth="1"/>
    <col min="4" max="4" width="24.109375" bestFit="1" customWidth="1"/>
    <col min="5" max="5" width="24.109375" customWidth="1"/>
    <col min="6" max="6" width="9" bestFit="1" customWidth="1"/>
    <col min="7" max="7" width="34.5546875" bestFit="1" customWidth="1"/>
    <col min="10" max="10" width="10.5546875" customWidth="1"/>
    <col min="11" max="11" width="13.33203125" customWidth="1"/>
    <col min="12" max="12" width="12.88671875" bestFit="1" customWidth="1"/>
    <col min="14" max="14" width="12.5546875" bestFit="1" customWidth="1"/>
    <col min="15" max="15" width="29.44140625" bestFit="1" customWidth="1"/>
  </cols>
  <sheetData>
    <row r="1" spans="1:15" s="92" customFormat="1" ht="22.5" customHeight="1" thickBot="1" x14ac:dyDescent="0.3">
      <c r="A1" s="88">
        <f>SUM(A2-1)</f>
        <v>0</v>
      </c>
      <c r="B1" s="886" t="s">
        <v>56</v>
      </c>
      <c r="C1" s="887"/>
      <c r="D1" s="89" t="s">
        <v>30</v>
      </c>
      <c r="E1" s="569"/>
      <c r="F1" s="888" t="s">
        <v>131</v>
      </c>
      <c r="G1" s="889"/>
      <c r="H1" s="889"/>
      <c r="I1" s="889"/>
      <c r="J1" s="889"/>
      <c r="K1" s="889"/>
      <c r="L1" s="90" t="s">
        <v>31</v>
      </c>
      <c r="M1" s="911">
        <v>45423</v>
      </c>
      <c r="N1" s="891"/>
      <c r="O1" s="91" t="s">
        <v>57</v>
      </c>
    </row>
    <row r="2" spans="1:15" s="92" customFormat="1" ht="22.5" customHeight="1" thickBot="1" x14ac:dyDescent="0.3">
      <c r="A2" s="93">
        <f>COUNTA(_xlfn.UNIQUE(D6:D195))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94" t="s">
        <v>59</v>
      </c>
    </row>
    <row r="3" spans="1:15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570"/>
      <c r="F3" s="882" t="s">
        <v>61</v>
      </c>
      <c r="G3" s="879" t="s">
        <v>39</v>
      </c>
      <c r="H3" s="912" t="s">
        <v>62</v>
      </c>
      <c r="I3" s="913"/>
      <c r="J3" s="913"/>
      <c r="K3" s="913"/>
      <c r="L3" s="914"/>
      <c r="M3" s="895" t="s">
        <v>27</v>
      </c>
      <c r="N3" s="898" t="s">
        <v>37</v>
      </c>
      <c r="O3" s="95" t="s">
        <v>63</v>
      </c>
    </row>
    <row r="4" spans="1:15" s="92" customFormat="1" ht="14.4" thickBot="1" x14ac:dyDescent="0.3">
      <c r="A4" s="871"/>
      <c r="B4" s="874"/>
      <c r="C4" s="877"/>
      <c r="D4" s="880"/>
      <c r="E4" s="571"/>
      <c r="F4" s="883"/>
      <c r="G4" s="893"/>
      <c r="H4" s="915" t="s">
        <v>29</v>
      </c>
      <c r="I4" s="917" t="s">
        <v>24</v>
      </c>
      <c r="J4" s="917" t="s">
        <v>41</v>
      </c>
      <c r="K4" s="917" t="s">
        <v>35</v>
      </c>
      <c r="L4" s="909" t="s">
        <v>36</v>
      </c>
      <c r="M4" s="896"/>
      <c r="N4" s="899"/>
      <c r="O4" s="97">
        <v>0</v>
      </c>
    </row>
    <row r="5" spans="1:15" s="92" customFormat="1" ht="14.4" thickBot="1" x14ac:dyDescent="0.3">
      <c r="A5" s="872"/>
      <c r="B5" s="875"/>
      <c r="C5" s="878"/>
      <c r="D5" s="881"/>
      <c r="E5" s="572"/>
      <c r="F5" s="884" t="s">
        <v>38</v>
      </c>
      <c r="G5" s="885"/>
      <c r="H5" s="920"/>
      <c r="I5" s="921"/>
      <c r="J5" s="921"/>
      <c r="K5" s="921"/>
      <c r="L5" s="919"/>
      <c r="M5" s="897"/>
      <c r="N5" s="900"/>
      <c r="O5" s="98">
        <f>IF(O4=1,0,IF(O4=2,1,IF(O4=3,2,0)))</f>
        <v>0</v>
      </c>
    </row>
    <row r="6" spans="1:15" s="92" customFormat="1" ht="14.4" x14ac:dyDescent="0.25">
      <c r="A6" s="99" t="str">
        <f t="shared" ref="A6:A45" si="0">CONCATENATE(B6,C6,D6)</f>
        <v/>
      </c>
      <c r="B6" s="582"/>
      <c r="C6" s="583"/>
      <c r="D6" s="583"/>
      <c r="E6" s="583"/>
      <c r="F6" s="584"/>
      <c r="G6" s="583"/>
      <c r="H6" s="585"/>
      <c r="I6" s="584"/>
      <c r="J6" s="584"/>
      <c r="K6" s="584"/>
      <c r="L6" s="584"/>
      <c r="M6" s="586"/>
      <c r="N6" s="587">
        <f>IF(M6=1,7,IF(M6=2,6,IF(M6=3,5,IF(M6=4,4,IF(M6=5,3,IF(M6=6,2,IF(M6&gt;=6,1,0)))))))</f>
        <v>0</v>
      </c>
      <c r="O6" s="576">
        <f t="shared" ref="O6:O45" si="1">SUM(N6+$O$5)</f>
        <v>0</v>
      </c>
    </row>
    <row r="7" spans="1:15" ht="14.4" x14ac:dyDescent="0.25">
      <c r="A7" s="99" t="str">
        <f t="shared" si="0"/>
        <v/>
      </c>
      <c r="B7" s="588"/>
      <c r="C7" s="578"/>
      <c r="D7" s="578"/>
      <c r="E7" s="578"/>
      <c r="F7" s="573"/>
      <c r="G7" s="578"/>
      <c r="H7" s="580"/>
      <c r="I7" s="573"/>
      <c r="J7" s="573"/>
      <c r="K7" s="573"/>
      <c r="L7" s="573"/>
      <c r="M7" s="574"/>
      <c r="N7" s="581">
        <f>IF(M7=1,7,IF(M7=2,6,IF(M7=3,5,IF(M7=4,4,IF(M7=5,3,IF(M7=6,2,IF(M7&gt;=6,1,0)))))))</f>
        <v>0</v>
      </c>
      <c r="O7" s="576">
        <f t="shared" si="1"/>
        <v>0</v>
      </c>
    </row>
    <row r="8" spans="1:15" ht="14.4" x14ac:dyDescent="0.25">
      <c r="A8" s="99" t="str">
        <f t="shared" si="0"/>
        <v/>
      </c>
      <c r="B8" s="588"/>
      <c r="C8" s="589"/>
      <c r="D8" s="589"/>
      <c r="E8" s="578"/>
      <c r="F8" s="590"/>
      <c r="G8" s="589"/>
      <c r="H8" s="580"/>
      <c r="I8" s="573"/>
      <c r="J8" s="573"/>
      <c r="K8" s="573"/>
      <c r="L8" s="573"/>
      <c r="M8" s="591"/>
      <c r="N8" s="592">
        <f t="shared" ref="N8:N10" si="2">IF(M8=1,7,IF(M8=2,6,IF(M8=3,5,IF(M8=4,4,IF(M8=5,3,IF(M8=6,2,IF(M8&gt;=6,1,0)))))))</f>
        <v>0</v>
      </c>
      <c r="O8" s="576">
        <f t="shared" si="1"/>
        <v>0</v>
      </c>
    </row>
    <row r="9" spans="1:15" ht="14.4" x14ac:dyDescent="0.25">
      <c r="A9" s="99" t="str">
        <f t="shared" si="0"/>
        <v/>
      </c>
      <c r="B9" s="588"/>
      <c r="C9" s="589"/>
      <c r="D9" s="589"/>
      <c r="E9" s="578"/>
      <c r="F9" s="590"/>
      <c r="G9" s="589"/>
      <c r="H9" s="580"/>
      <c r="I9" s="573"/>
      <c r="J9" s="573"/>
      <c r="K9" s="573"/>
      <c r="L9" s="573"/>
      <c r="M9" s="591"/>
      <c r="N9" s="592">
        <f t="shared" si="2"/>
        <v>0</v>
      </c>
      <c r="O9" s="576">
        <f t="shared" si="1"/>
        <v>0</v>
      </c>
    </row>
    <row r="10" spans="1:15" ht="14.4" x14ac:dyDescent="0.25">
      <c r="A10" s="99" t="str">
        <f t="shared" si="0"/>
        <v/>
      </c>
      <c r="B10" s="588"/>
      <c r="C10" s="575"/>
      <c r="D10" s="575"/>
      <c r="E10" s="578"/>
      <c r="F10" s="590"/>
      <c r="G10" s="575"/>
      <c r="H10" s="573"/>
      <c r="I10" s="580"/>
      <c r="J10" s="573"/>
      <c r="K10" s="573"/>
      <c r="L10" s="573"/>
      <c r="M10" s="574"/>
      <c r="N10" s="581">
        <f t="shared" si="2"/>
        <v>0</v>
      </c>
      <c r="O10" s="576">
        <f t="shared" si="1"/>
        <v>0</v>
      </c>
    </row>
    <row r="11" spans="1:15" ht="14.4" x14ac:dyDescent="0.25">
      <c r="A11" s="99" t="str">
        <f t="shared" si="0"/>
        <v/>
      </c>
      <c r="B11" s="593"/>
      <c r="C11" s="575"/>
      <c r="D11" s="575"/>
      <c r="E11" s="578"/>
      <c r="F11" s="590"/>
      <c r="G11" s="575"/>
      <c r="H11" s="573"/>
      <c r="I11" s="580"/>
      <c r="J11" s="573"/>
      <c r="K11" s="573"/>
      <c r="L11" s="573"/>
      <c r="M11" s="574"/>
      <c r="N11" s="581">
        <f t="shared" ref="N11:N41" si="3">IF(M11=1,7,IF(M11=2,6,IF(M11=3,5,IF(M11=4,4,IF(M11=5,3,IF(M11=6,2,IF(M11&gt;=6,1,0)))))))</f>
        <v>0</v>
      </c>
      <c r="O11" s="576">
        <f t="shared" si="1"/>
        <v>0</v>
      </c>
    </row>
    <row r="12" spans="1:15" ht="14.4" x14ac:dyDescent="0.25">
      <c r="A12" s="99" t="str">
        <f t="shared" si="0"/>
        <v/>
      </c>
      <c r="B12" s="593"/>
      <c r="C12" s="589"/>
      <c r="D12" s="589"/>
      <c r="E12" s="578"/>
      <c r="F12" s="590"/>
      <c r="G12" s="589"/>
      <c r="H12" s="573"/>
      <c r="I12" s="580"/>
      <c r="J12" s="573"/>
      <c r="K12" s="573"/>
      <c r="L12" s="573"/>
      <c r="M12" s="591"/>
      <c r="N12" s="592">
        <f t="shared" si="3"/>
        <v>0</v>
      </c>
      <c r="O12" s="576">
        <f t="shared" si="1"/>
        <v>0</v>
      </c>
    </row>
    <row r="13" spans="1:15" ht="14.4" x14ac:dyDescent="0.25">
      <c r="A13" s="99" t="str">
        <f t="shared" si="0"/>
        <v/>
      </c>
      <c r="B13" s="593"/>
      <c r="C13" s="575"/>
      <c r="D13" s="575"/>
      <c r="E13" s="578"/>
      <c r="F13" s="590"/>
      <c r="G13" s="575"/>
      <c r="H13" s="573"/>
      <c r="I13" s="580"/>
      <c r="J13" s="573"/>
      <c r="K13" s="573"/>
      <c r="L13" s="573"/>
      <c r="M13" s="574"/>
      <c r="N13" s="581">
        <f t="shared" si="3"/>
        <v>0</v>
      </c>
      <c r="O13" s="576">
        <f t="shared" si="1"/>
        <v>0</v>
      </c>
    </row>
    <row r="14" spans="1:15" ht="14.4" x14ac:dyDescent="0.25">
      <c r="A14" s="99" t="str">
        <f t="shared" si="0"/>
        <v/>
      </c>
      <c r="B14" s="593"/>
      <c r="C14" s="589"/>
      <c r="D14" s="589"/>
      <c r="E14" s="578"/>
      <c r="F14" s="590"/>
      <c r="G14" s="589"/>
      <c r="H14" s="573"/>
      <c r="I14" s="580"/>
      <c r="J14" s="573"/>
      <c r="K14" s="573"/>
      <c r="L14" s="573"/>
      <c r="M14" s="591"/>
      <c r="N14" s="592">
        <f t="shared" si="3"/>
        <v>0</v>
      </c>
      <c r="O14" s="576">
        <f t="shared" si="1"/>
        <v>0</v>
      </c>
    </row>
    <row r="15" spans="1:15" ht="14.4" x14ac:dyDescent="0.25">
      <c r="A15" s="99" t="str">
        <f t="shared" si="0"/>
        <v/>
      </c>
      <c r="B15" s="593"/>
      <c r="C15" s="575"/>
      <c r="D15" s="575"/>
      <c r="E15" s="578"/>
      <c r="F15" s="590"/>
      <c r="G15" s="575"/>
      <c r="H15" s="573"/>
      <c r="I15" s="580"/>
      <c r="J15" s="573"/>
      <c r="K15" s="573"/>
      <c r="L15" s="573"/>
      <c r="M15" s="574"/>
      <c r="N15" s="581">
        <f t="shared" si="3"/>
        <v>0</v>
      </c>
      <c r="O15" s="576">
        <f t="shared" si="1"/>
        <v>0</v>
      </c>
    </row>
    <row r="16" spans="1:15" ht="14.4" x14ac:dyDescent="0.25">
      <c r="A16" s="99" t="str">
        <f t="shared" si="0"/>
        <v/>
      </c>
      <c r="B16" s="593"/>
      <c r="C16" s="589"/>
      <c r="D16" s="589"/>
      <c r="E16" s="578"/>
      <c r="F16" s="590"/>
      <c r="G16" s="589"/>
      <c r="H16" s="573"/>
      <c r="I16" s="580"/>
      <c r="J16" s="573"/>
      <c r="K16" s="573"/>
      <c r="L16" s="573"/>
      <c r="M16" s="591"/>
      <c r="N16" s="592">
        <f t="shared" si="3"/>
        <v>0</v>
      </c>
      <c r="O16" s="576">
        <f t="shared" si="1"/>
        <v>0</v>
      </c>
    </row>
    <row r="17" spans="1:15" ht="14.4" x14ac:dyDescent="0.25">
      <c r="A17" s="99" t="str">
        <f t="shared" si="0"/>
        <v/>
      </c>
      <c r="B17" s="593"/>
      <c r="C17" s="575"/>
      <c r="D17" s="575"/>
      <c r="E17" s="578"/>
      <c r="F17" s="590"/>
      <c r="G17" s="575"/>
      <c r="H17" s="573"/>
      <c r="I17" s="580"/>
      <c r="J17" s="573"/>
      <c r="K17" s="573"/>
      <c r="L17" s="573"/>
      <c r="M17" s="574"/>
      <c r="N17" s="581">
        <f t="shared" si="3"/>
        <v>0</v>
      </c>
      <c r="O17" s="576">
        <f t="shared" si="1"/>
        <v>0</v>
      </c>
    </row>
    <row r="18" spans="1:15" ht="14.4" x14ac:dyDescent="0.25">
      <c r="A18" s="99" t="str">
        <f t="shared" si="0"/>
        <v/>
      </c>
      <c r="B18" s="593"/>
      <c r="C18" s="575"/>
      <c r="D18" s="575"/>
      <c r="E18" s="578"/>
      <c r="F18" s="590"/>
      <c r="G18" s="575"/>
      <c r="H18" s="573"/>
      <c r="I18" s="580"/>
      <c r="J18" s="573"/>
      <c r="K18" s="573"/>
      <c r="L18" s="573"/>
      <c r="M18" s="574"/>
      <c r="N18" s="581">
        <f t="shared" si="3"/>
        <v>0</v>
      </c>
      <c r="O18" s="576">
        <f t="shared" si="1"/>
        <v>0</v>
      </c>
    </row>
    <row r="19" spans="1:15" ht="14.4" x14ac:dyDescent="0.25">
      <c r="A19" s="99" t="str">
        <f t="shared" si="0"/>
        <v/>
      </c>
      <c r="B19" s="593"/>
      <c r="C19" s="589"/>
      <c r="D19" s="589"/>
      <c r="E19" s="578"/>
      <c r="F19" s="590"/>
      <c r="G19" s="589"/>
      <c r="H19" s="573"/>
      <c r="I19" s="580"/>
      <c r="J19" s="573"/>
      <c r="K19" s="573"/>
      <c r="L19" s="573"/>
      <c r="M19" s="591"/>
      <c r="N19" s="592">
        <f t="shared" si="3"/>
        <v>0</v>
      </c>
      <c r="O19" s="576">
        <f t="shared" si="1"/>
        <v>0</v>
      </c>
    </row>
    <row r="20" spans="1:15" ht="14.4" x14ac:dyDescent="0.25">
      <c r="A20" s="99" t="str">
        <f t="shared" si="0"/>
        <v/>
      </c>
      <c r="B20" s="593"/>
      <c r="C20" s="575"/>
      <c r="D20" s="575"/>
      <c r="E20" s="578"/>
      <c r="F20" s="590"/>
      <c r="G20" s="575"/>
      <c r="H20" s="573"/>
      <c r="I20" s="580"/>
      <c r="J20" s="573"/>
      <c r="K20" s="573"/>
      <c r="L20" s="573"/>
      <c r="M20" s="574"/>
      <c r="N20" s="581">
        <f t="shared" si="3"/>
        <v>0</v>
      </c>
      <c r="O20" s="576">
        <f t="shared" si="1"/>
        <v>0</v>
      </c>
    </row>
    <row r="21" spans="1:15" ht="14.4" x14ac:dyDescent="0.25">
      <c r="A21" s="99" t="str">
        <f t="shared" si="0"/>
        <v/>
      </c>
      <c r="B21" s="593"/>
      <c r="C21" s="575"/>
      <c r="D21" s="575"/>
      <c r="E21" s="578"/>
      <c r="F21" s="590"/>
      <c r="G21" s="575"/>
      <c r="H21" s="573"/>
      <c r="I21" s="580"/>
      <c r="J21" s="573"/>
      <c r="K21" s="573"/>
      <c r="L21" s="573"/>
      <c r="M21" s="574"/>
      <c r="N21" s="581">
        <f t="shared" si="3"/>
        <v>0</v>
      </c>
      <c r="O21" s="576">
        <f t="shared" si="1"/>
        <v>0</v>
      </c>
    </row>
    <row r="22" spans="1:15" ht="14.4" x14ac:dyDescent="0.25">
      <c r="A22" s="99" t="str">
        <f t="shared" si="0"/>
        <v/>
      </c>
      <c r="B22" s="593"/>
      <c r="C22" s="589"/>
      <c r="D22" s="589"/>
      <c r="E22" s="578"/>
      <c r="F22" s="590"/>
      <c r="G22" s="589"/>
      <c r="H22" s="573"/>
      <c r="I22" s="580"/>
      <c r="J22" s="573"/>
      <c r="K22" s="573"/>
      <c r="L22" s="573"/>
      <c r="M22" s="591"/>
      <c r="N22" s="592">
        <f t="shared" si="3"/>
        <v>0</v>
      </c>
      <c r="O22" s="576">
        <f t="shared" si="1"/>
        <v>0</v>
      </c>
    </row>
    <row r="23" spans="1:15" ht="14.4" x14ac:dyDescent="0.25">
      <c r="A23" s="99" t="str">
        <f t="shared" si="0"/>
        <v/>
      </c>
      <c r="B23" s="593"/>
      <c r="C23" s="575"/>
      <c r="D23" s="575"/>
      <c r="E23" s="578"/>
      <c r="F23" s="590"/>
      <c r="G23" s="575"/>
      <c r="H23" s="573"/>
      <c r="I23" s="580"/>
      <c r="J23" s="573"/>
      <c r="K23" s="573"/>
      <c r="L23" s="573"/>
      <c r="M23" s="574"/>
      <c r="N23" s="581">
        <f t="shared" si="3"/>
        <v>0</v>
      </c>
      <c r="O23" s="576">
        <f t="shared" si="1"/>
        <v>0</v>
      </c>
    </row>
    <row r="24" spans="1:15" ht="14.4" x14ac:dyDescent="0.25">
      <c r="A24" s="99" t="str">
        <f t="shared" si="0"/>
        <v/>
      </c>
      <c r="B24" s="593"/>
      <c r="C24" s="589"/>
      <c r="D24" s="589"/>
      <c r="E24" s="578"/>
      <c r="F24" s="590"/>
      <c r="G24" s="589"/>
      <c r="H24" s="573"/>
      <c r="I24" s="580"/>
      <c r="J24" s="573"/>
      <c r="K24" s="573"/>
      <c r="L24" s="573"/>
      <c r="M24" s="591"/>
      <c r="N24" s="592">
        <f t="shared" si="3"/>
        <v>0</v>
      </c>
      <c r="O24" s="576">
        <f t="shared" si="1"/>
        <v>0</v>
      </c>
    </row>
    <row r="25" spans="1:15" ht="14.4" x14ac:dyDescent="0.25">
      <c r="A25" s="99" t="str">
        <f t="shared" si="0"/>
        <v/>
      </c>
      <c r="B25" s="593"/>
      <c r="C25" s="575"/>
      <c r="D25" s="575"/>
      <c r="E25" s="578"/>
      <c r="F25" s="575"/>
      <c r="G25" s="575"/>
      <c r="H25" s="573"/>
      <c r="I25" s="573"/>
      <c r="J25" s="580"/>
      <c r="K25" s="573"/>
      <c r="L25" s="573"/>
      <c r="M25" s="574"/>
      <c r="N25" s="581">
        <f t="shared" si="3"/>
        <v>0</v>
      </c>
      <c r="O25" s="576">
        <f t="shared" si="1"/>
        <v>0</v>
      </c>
    </row>
    <row r="26" spans="1:15" ht="14.4" x14ac:dyDescent="0.25">
      <c r="A26" s="99" t="str">
        <f t="shared" si="0"/>
        <v/>
      </c>
      <c r="B26" s="593"/>
      <c r="C26" s="589"/>
      <c r="D26" s="589"/>
      <c r="E26" s="578"/>
      <c r="F26" s="589"/>
      <c r="G26" s="589"/>
      <c r="H26" s="573"/>
      <c r="I26" s="573"/>
      <c r="J26" s="580"/>
      <c r="K26" s="573"/>
      <c r="L26" s="573"/>
      <c r="M26" s="591"/>
      <c r="N26" s="592">
        <f t="shared" si="3"/>
        <v>0</v>
      </c>
      <c r="O26" s="576">
        <f t="shared" si="1"/>
        <v>0</v>
      </c>
    </row>
    <row r="27" spans="1:15" ht="14.4" x14ac:dyDescent="0.25">
      <c r="A27" s="99" t="str">
        <f t="shared" si="0"/>
        <v/>
      </c>
      <c r="B27" s="593"/>
      <c r="C27" s="575"/>
      <c r="D27" s="575"/>
      <c r="E27" s="578"/>
      <c r="F27" s="575"/>
      <c r="G27" s="575"/>
      <c r="H27" s="573"/>
      <c r="I27" s="573"/>
      <c r="J27" s="580"/>
      <c r="K27" s="573"/>
      <c r="L27" s="573"/>
      <c r="M27" s="574"/>
      <c r="N27" s="581">
        <f t="shared" si="3"/>
        <v>0</v>
      </c>
      <c r="O27" s="576">
        <f t="shared" si="1"/>
        <v>0</v>
      </c>
    </row>
    <row r="28" spans="1:15" ht="14.4" x14ac:dyDescent="0.25">
      <c r="A28" s="414" t="str">
        <f t="shared" si="0"/>
        <v/>
      </c>
      <c r="B28" s="593"/>
      <c r="C28" s="589"/>
      <c r="D28" s="589"/>
      <c r="E28" s="578"/>
      <c r="F28" s="589"/>
      <c r="G28" s="589"/>
      <c r="H28" s="573"/>
      <c r="I28" s="573"/>
      <c r="J28" s="580"/>
      <c r="K28" s="573"/>
      <c r="L28" s="573"/>
      <c r="M28" s="591"/>
      <c r="N28" s="592">
        <f t="shared" si="3"/>
        <v>0</v>
      </c>
      <c r="O28" s="576">
        <f t="shared" si="1"/>
        <v>0</v>
      </c>
    </row>
    <row r="29" spans="1:15" ht="14.4" x14ac:dyDescent="0.25">
      <c r="A29" s="414" t="str">
        <f t="shared" si="0"/>
        <v/>
      </c>
      <c r="B29" s="593"/>
      <c r="C29" s="589"/>
      <c r="D29" s="589"/>
      <c r="E29" s="578"/>
      <c r="F29" s="589"/>
      <c r="G29" s="589"/>
      <c r="H29" s="579"/>
      <c r="I29" s="579"/>
      <c r="J29" s="580"/>
      <c r="K29" s="579"/>
      <c r="L29" s="579"/>
      <c r="M29" s="591"/>
      <c r="N29" s="592">
        <f t="shared" si="3"/>
        <v>0</v>
      </c>
      <c r="O29" s="576">
        <f t="shared" si="1"/>
        <v>0</v>
      </c>
    </row>
    <row r="30" spans="1:15" ht="14.4" x14ac:dyDescent="0.25">
      <c r="A30" s="414" t="str">
        <f t="shared" si="0"/>
        <v/>
      </c>
      <c r="B30" s="593"/>
      <c r="C30" s="575"/>
      <c r="D30" s="575"/>
      <c r="E30" s="575"/>
      <c r="F30" s="575"/>
      <c r="G30" s="575"/>
      <c r="H30" s="579"/>
      <c r="I30" s="579"/>
      <c r="J30" s="580"/>
      <c r="K30" s="579"/>
      <c r="L30" s="579"/>
      <c r="M30" s="574"/>
      <c r="N30" s="581">
        <f t="shared" si="3"/>
        <v>0</v>
      </c>
      <c r="O30" s="576">
        <f t="shared" si="1"/>
        <v>0</v>
      </c>
    </row>
    <row r="31" spans="1:15" ht="14.4" x14ac:dyDescent="0.25">
      <c r="A31" s="414" t="str">
        <f t="shared" si="0"/>
        <v/>
      </c>
      <c r="B31" s="593"/>
      <c r="C31" s="589"/>
      <c r="D31" s="589"/>
      <c r="E31" s="589"/>
      <c r="F31" s="589"/>
      <c r="G31" s="589"/>
      <c r="H31" s="579"/>
      <c r="I31" s="579"/>
      <c r="J31" s="580"/>
      <c r="K31" s="579"/>
      <c r="L31" s="579"/>
      <c r="M31" s="591"/>
      <c r="N31" s="592">
        <f t="shared" si="3"/>
        <v>0</v>
      </c>
      <c r="O31" s="576">
        <f t="shared" si="1"/>
        <v>0</v>
      </c>
    </row>
    <row r="32" spans="1:15" ht="14.4" x14ac:dyDescent="0.25">
      <c r="A32" s="414" t="str">
        <f t="shared" si="0"/>
        <v/>
      </c>
      <c r="B32" s="593"/>
      <c r="C32" s="575"/>
      <c r="D32" s="575"/>
      <c r="E32" s="575"/>
      <c r="F32" s="575"/>
      <c r="G32" s="575"/>
      <c r="H32" s="579"/>
      <c r="I32" s="579"/>
      <c r="J32" s="594"/>
      <c r="K32" s="579"/>
      <c r="L32" s="579"/>
      <c r="M32" s="574"/>
      <c r="N32" s="581">
        <f t="shared" si="3"/>
        <v>0</v>
      </c>
      <c r="O32" s="576">
        <f t="shared" si="1"/>
        <v>0</v>
      </c>
    </row>
    <row r="33" spans="1:15" ht="14.4" x14ac:dyDescent="0.25">
      <c r="A33" s="414" t="str">
        <f t="shared" si="0"/>
        <v/>
      </c>
      <c r="B33" s="593"/>
      <c r="C33" s="589"/>
      <c r="D33" s="589"/>
      <c r="E33" s="589"/>
      <c r="F33" s="589"/>
      <c r="G33" s="589"/>
      <c r="H33" s="579"/>
      <c r="I33" s="579"/>
      <c r="J33" s="594"/>
      <c r="K33" s="579"/>
      <c r="L33" s="579"/>
      <c r="M33" s="591"/>
      <c r="N33" s="592">
        <f t="shared" si="3"/>
        <v>0</v>
      </c>
      <c r="O33" s="576">
        <f t="shared" si="1"/>
        <v>0</v>
      </c>
    </row>
    <row r="34" spans="1:15" ht="14.4" x14ac:dyDescent="0.25">
      <c r="A34" s="414" t="str">
        <f t="shared" si="0"/>
        <v/>
      </c>
      <c r="B34" s="593"/>
      <c r="C34" s="575"/>
      <c r="D34" s="575"/>
      <c r="E34" s="575"/>
      <c r="F34" s="575"/>
      <c r="G34" s="575"/>
      <c r="H34" s="579"/>
      <c r="I34" s="579"/>
      <c r="J34" s="594"/>
      <c r="K34" s="579"/>
      <c r="L34" s="579"/>
      <c r="M34" s="574"/>
      <c r="N34" s="581">
        <f t="shared" si="3"/>
        <v>0</v>
      </c>
      <c r="O34" s="576">
        <f t="shared" si="1"/>
        <v>0</v>
      </c>
    </row>
    <row r="35" spans="1:15" ht="14.4" x14ac:dyDescent="0.25">
      <c r="A35" s="414" t="str">
        <f t="shared" si="0"/>
        <v/>
      </c>
      <c r="B35" s="593"/>
      <c r="C35" s="589"/>
      <c r="D35" s="589"/>
      <c r="E35" s="589"/>
      <c r="F35" s="589"/>
      <c r="G35" s="589"/>
      <c r="H35" s="579"/>
      <c r="I35" s="579"/>
      <c r="J35" s="594"/>
      <c r="K35" s="579"/>
      <c r="L35" s="579"/>
      <c r="M35" s="591"/>
      <c r="N35" s="592">
        <f t="shared" si="3"/>
        <v>0</v>
      </c>
      <c r="O35" s="576">
        <f t="shared" si="1"/>
        <v>0</v>
      </c>
    </row>
    <row r="36" spans="1:15" ht="14.4" x14ac:dyDescent="0.25">
      <c r="A36" s="414" t="str">
        <f t="shared" si="0"/>
        <v/>
      </c>
      <c r="B36" s="593"/>
      <c r="C36" s="575"/>
      <c r="D36" s="575"/>
      <c r="E36" s="575"/>
      <c r="F36" s="575"/>
      <c r="G36" s="575"/>
      <c r="H36" s="579"/>
      <c r="I36" s="579"/>
      <c r="J36" s="594"/>
      <c r="K36" s="579"/>
      <c r="L36" s="579"/>
      <c r="M36" s="574"/>
      <c r="N36" s="581">
        <f t="shared" si="3"/>
        <v>0</v>
      </c>
      <c r="O36" s="576">
        <f t="shared" si="1"/>
        <v>0</v>
      </c>
    </row>
    <row r="37" spans="1:15" ht="14.4" x14ac:dyDescent="0.25">
      <c r="A37" s="414" t="str">
        <f t="shared" si="0"/>
        <v/>
      </c>
      <c r="B37" s="593"/>
      <c r="C37" s="589"/>
      <c r="D37" s="589"/>
      <c r="E37" s="589"/>
      <c r="F37" s="589"/>
      <c r="G37" s="589"/>
      <c r="H37" s="579"/>
      <c r="I37" s="579"/>
      <c r="J37" s="594"/>
      <c r="K37" s="579"/>
      <c r="L37" s="579"/>
      <c r="M37" s="591"/>
      <c r="N37" s="592">
        <f t="shared" si="3"/>
        <v>0</v>
      </c>
      <c r="O37" s="576">
        <f t="shared" si="1"/>
        <v>0</v>
      </c>
    </row>
    <row r="38" spans="1:15" ht="14.4" x14ac:dyDescent="0.25">
      <c r="A38" s="414" t="str">
        <f t="shared" si="0"/>
        <v/>
      </c>
      <c r="B38" s="593"/>
      <c r="C38" s="575"/>
      <c r="D38" s="575"/>
      <c r="E38" s="575"/>
      <c r="F38" s="575"/>
      <c r="G38" s="575"/>
      <c r="H38" s="579"/>
      <c r="I38" s="579"/>
      <c r="J38" s="594"/>
      <c r="K38" s="579"/>
      <c r="L38" s="579"/>
      <c r="M38" s="574"/>
      <c r="N38" s="581">
        <f t="shared" si="3"/>
        <v>0</v>
      </c>
      <c r="O38" s="576">
        <f t="shared" si="1"/>
        <v>0</v>
      </c>
    </row>
    <row r="39" spans="1:15" ht="14.4" x14ac:dyDescent="0.25">
      <c r="A39" s="414" t="str">
        <f t="shared" si="0"/>
        <v/>
      </c>
      <c r="B39" s="593"/>
      <c r="C39" s="589"/>
      <c r="D39" s="589"/>
      <c r="E39" s="589"/>
      <c r="F39" s="589"/>
      <c r="G39" s="589"/>
      <c r="H39" s="579"/>
      <c r="I39" s="579"/>
      <c r="J39" s="594"/>
      <c r="K39" s="579"/>
      <c r="L39" s="579"/>
      <c r="M39" s="591"/>
      <c r="N39" s="592">
        <f t="shared" si="3"/>
        <v>0</v>
      </c>
      <c r="O39" s="576">
        <f t="shared" si="1"/>
        <v>0</v>
      </c>
    </row>
    <row r="40" spans="1:15" ht="14.4" x14ac:dyDescent="0.25">
      <c r="A40" s="414" t="str">
        <f t="shared" si="0"/>
        <v/>
      </c>
      <c r="B40" s="595"/>
      <c r="C40" s="575"/>
      <c r="D40" s="575"/>
      <c r="E40" s="575"/>
      <c r="F40" s="577"/>
      <c r="G40" s="589"/>
      <c r="H40" s="579"/>
      <c r="I40" s="579"/>
      <c r="J40" s="579"/>
      <c r="K40" s="594"/>
      <c r="L40" s="579"/>
      <c r="M40" s="574"/>
      <c r="N40" s="581">
        <f t="shared" si="3"/>
        <v>0</v>
      </c>
      <c r="O40" s="576">
        <f t="shared" si="1"/>
        <v>0</v>
      </c>
    </row>
    <row r="41" spans="1:15" ht="14.4" x14ac:dyDescent="0.25">
      <c r="A41" s="414" t="str">
        <f t="shared" si="0"/>
        <v/>
      </c>
      <c r="B41" s="595"/>
      <c r="C41" s="589"/>
      <c r="D41" s="589"/>
      <c r="E41" s="589"/>
      <c r="F41" s="577"/>
      <c r="G41" s="589"/>
      <c r="H41" s="579"/>
      <c r="I41" s="579"/>
      <c r="J41" s="579"/>
      <c r="K41" s="594"/>
      <c r="L41" s="579"/>
      <c r="M41" s="591"/>
      <c r="N41" s="592">
        <f t="shared" si="3"/>
        <v>0</v>
      </c>
      <c r="O41" s="576">
        <f t="shared" si="1"/>
        <v>0</v>
      </c>
    </row>
    <row r="42" spans="1:15" ht="14.4" x14ac:dyDescent="0.25">
      <c r="A42" s="414" t="str">
        <f t="shared" si="0"/>
        <v/>
      </c>
      <c r="B42" s="596"/>
      <c r="C42" s="151"/>
      <c r="D42" s="151"/>
      <c r="E42" s="151"/>
      <c r="F42" s="151"/>
      <c r="G42" s="151"/>
      <c r="H42" s="461"/>
      <c r="I42" s="461"/>
      <c r="J42" s="461"/>
      <c r="K42" s="461"/>
      <c r="L42" s="461"/>
      <c r="M42" s="461"/>
      <c r="N42" s="461"/>
      <c r="O42" s="110">
        <f t="shared" si="1"/>
        <v>0</v>
      </c>
    </row>
    <row r="43" spans="1:15" ht="14.4" x14ac:dyDescent="0.25">
      <c r="A43" s="414" t="str">
        <f t="shared" si="0"/>
        <v/>
      </c>
      <c r="B43" s="596"/>
      <c r="C43" s="151"/>
      <c r="D43" s="151"/>
      <c r="E43" s="151"/>
      <c r="F43" s="151"/>
      <c r="G43" s="151"/>
      <c r="H43" s="461"/>
      <c r="I43" s="461"/>
      <c r="J43" s="461"/>
      <c r="K43" s="461"/>
      <c r="L43" s="461"/>
      <c r="M43" s="461"/>
      <c r="N43" s="461"/>
      <c r="O43" s="110">
        <f t="shared" si="1"/>
        <v>0</v>
      </c>
    </row>
    <row r="44" spans="1:15" ht="14.4" x14ac:dyDescent="0.25">
      <c r="A44" s="414" t="str">
        <f t="shared" si="0"/>
        <v/>
      </c>
      <c r="B44" s="596"/>
      <c r="C44" s="151"/>
      <c r="D44" s="151"/>
      <c r="E44" s="151"/>
      <c r="F44" s="151"/>
      <c r="G44" s="151"/>
      <c r="H44" s="461"/>
      <c r="I44" s="461"/>
      <c r="J44" s="461"/>
      <c r="K44" s="461"/>
      <c r="L44" s="461"/>
      <c r="M44" s="461"/>
      <c r="N44" s="461"/>
      <c r="O44" s="110">
        <f t="shared" si="1"/>
        <v>0</v>
      </c>
    </row>
    <row r="45" spans="1:15" ht="14.4" x14ac:dyDescent="0.25">
      <c r="A45" s="414" t="str">
        <f t="shared" si="0"/>
        <v/>
      </c>
      <c r="B45" s="596"/>
      <c r="C45" s="151"/>
      <c r="D45" s="151"/>
      <c r="E45" s="151"/>
      <c r="F45" s="151"/>
      <c r="G45" s="151"/>
      <c r="H45" s="461"/>
      <c r="I45" s="461"/>
      <c r="J45" s="461"/>
      <c r="K45" s="461"/>
      <c r="L45" s="461"/>
      <c r="M45" s="461"/>
      <c r="N45" s="461"/>
      <c r="O45" s="110">
        <f t="shared" si="1"/>
        <v>0</v>
      </c>
    </row>
  </sheetData>
  <mergeCells count="19">
    <mergeCell ref="L4:L5"/>
    <mergeCell ref="B1:C1"/>
    <mergeCell ref="F1:K1"/>
    <mergeCell ref="M1:N1"/>
    <mergeCell ref="B2:N2"/>
    <mergeCell ref="G3:G4"/>
    <mergeCell ref="H3:L3"/>
    <mergeCell ref="M3:M5"/>
    <mergeCell ref="N3:N5"/>
    <mergeCell ref="H4:H5"/>
    <mergeCell ref="I4:I5"/>
    <mergeCell ref="J4:J5"/>
    <mergeCell ref="K4:K5"/>
    <mergeCell ref="A3:A5"/>
    <mergeCell ref="B3:B5"/>
    <mergeCell ref="C3:C5"/>
    <mergeCell ref="D3:D5"/>
    <mergeCell ref="F3:F4"/>
    <mergeCell ref="F5:G5"/>
  </mergeCells>
  <phoneticPr fontId="46" type="noConversion"/>
  <conditionalFormatting sqref="B6:E29">
    <cfRule type="duplicateValues" dxfId="49" priority="608"/>
  </conditionalFormatting>
  <conditionalFormatting sqref="C1:E5">
    <cfRule type="duplicateValues" dxfId="48" priority="606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552F-4329-408A-B8D4-91CEED6B2922}">
  <sheetPr codeName="Sheet26">
    <tabColor rgb="FFFF3399"/>
  </sheetPr>
  <dimension ref="A1:N32"/>
  <sheetViews>
    <sheetView topLeftCell="A4" workbookViewId="0">
      <selection activeCell="D26" sqref="D26"/>
    </sheetView>
  </sheetViews>
  <sheetFormatPr defaultRowHeight="13.2" x14ac:dyDescent="0.25"/>
  <cols>
    <col min="1" max="1" width="48" bestFit="1" customWidth="1"/>
    <col min="2" max="2" width="6.6640625" bestFit="1" customWidth="1"/>
    <col min="3" max="3" width="14.109375" bestFit="1" customWidth="1"/>
    <col min="4" max="4" width="25" bestFit="1" customWidth="1"/>
    <col min="5" max="5" width="6.6640625" bestFit="1" customWidth="1"/>
    <col min="6" max="6" width="13.109375" bestFit="1" customWidth="1"/>
    <col min="7" max="7" width="7" bestFit="1" customWidth="1"/>
    <col min="8" max="8" width="7.44140625" bestFit="1" customWidth="1"/>
    <col min="9" max="9" width="8.109375" bestFit="1" customWidth="1"/>
    <col min="10" max="10" width="12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4" s="92" customFormat="1" ht="22.5" customHeight="1" thickBot="1" x14ac:dyDescent="0.3">
      <c r="A1" s="88">
        <f>SUM(A2-1)</f>
        <v>15</v>
      </c>
      <c r="B1" s="886" t="s">
        <v>56</v>
      </c>
      <c r="C1" s="887"/>
      <c r="D1" s="89" t="s">
        <v>30</v>
      </c>
      <c r="E1" s="888" t="s">
        <v>130</v>
      </c>
      <c r="F1" s="889"/>
      <c r="G1" s="889"/>
      <c r="H1" s="889"/>
      <c r="I1" s="889"/>
      <c r="J1" s="889"/>
      <c r="K1" s="90" t="s">
        <v>31</v>
      </c>
      <c r="L1" s="911">
        <v>45438</v>
      </c>
      <c r="M1" s="891"/>
      <c r="N1" s="91" t="s">
        <v>57</v>
      </c>
    </row>
    <row r="2" spans="1:14" s="92" customFormat="1" ht="22.5" customHeight="1" thickBot="1" x14ac:dyDescent="0.3">
      <c r="A2" s="93">
        <f>COUNTA(_xlfn.UNIQUE(D6:D200))</f>
        <v>16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s="92" customFormat="1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s="92" customFormat="1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8">
        <f>IF(N4=1,0,IF(N4=2,1,IF(N4=3,2,0)))</f>
        <v>0</v>
      </c>
    </row>
    <row r="6" spans="1:14" s="92" customFormat="1" ht="14.4" x14ac:dyDescent="0.25">
      <c r="A6" s="99" t="str">
        <f t="shared" ref="A6:A32" si="0">CONCATENATE(B6,C6,D6)</f>
        <v>PrelimSunny CowenJemara Casias</v>
      </c>
      <c r="B6" s="100" t="s">
        <v>24</v>
      </c>
      <c r="C6" s="101" t="s">
        <v>566</v>
      </c>
      <c r="D6" s="102" t="s">
        <v>577</v>
      </c>
      <c r="E6" s="113"/>
      <c r="F6" s="104"/>
      <c r="G6" s="113">
        <v>70.33</v>
      </c>
      <c r="H6" s="100"/>
      <c r="I6" s="152"/>
      <c r="J6" s="180"/>
      <c r="K6" s="181"/>
      <c r="L6" s="110">
        <v>1</v>
      </c>
      <c r="M6" s="111">
        <f t="shared" ref="M6:M17" si="1">IF(L6=1,7,IF(L6=2,6,IF(L6=3,5,IF(L6=4,4,IF(L6=5,3,IF(L6=6,2,IF(L6&gt;=6,1,0)))))))</f>
        <v>7</v>
      </c>
      <c r="N6" s="112">
        <f>SUM(M6+$N$5)</f>
        <v>7</v>
      </c>
    </row>
    <row r="7" spans="1:14" s="92" customFormat="1" ht="14.4" x14ac:dyDescent="0.25">
      <c r="A7" s="99" t="str">
        <f t="shared" si="0"/>
        <v>NOVElla AtwellKarma Park Tops Delight</v>
      </c>
      <c r="B7" s="100" t="s">
        <v>128</v>
      </c>
      <c r="C7" s="101" t="s">
        <v>567</v>
      </c>
      <c r="D7" s="102" t="s">
        <v>578</v>
      </c>
      <c r="E7" s="113"/>
      <c r="F7" s="104"/>
      <c r="G7" s="113"/>
      <c r="H7" s="100"/>
      <c r="I7" s="152">
        <v>59.067999999999998</v>
      </c>
      <c r="J7" s="180"/>
      <c r="K7" s="181"/>
      <c r="L7" s="110">
        <v>2</v>
      </c>
      <c r="M7" s="111">
        <f t="shared" si="1"/>
        <v>6</v>
      </c>
      <c r="N7" s="112">
        <f t="shared" ref="N7:N16" si="2">SUM(M7+$N$5)</f>
        <v>6</v>
      </c>
    </row>
    <row r="8" spans="1:14" s="92" customFormat="1" ht="14.4" x14ac:dyDescent="0.25">
      <c r="A8" s="99" t="str">
        <f t="shared" si="0"/>
        <v>NOVJenaveve PageLyngarie Philanos Gift</v>
      </c>
      <c r="B8" s="100" t="s">
        <v>128</v>
      </c>
      <c r="C8" s="101" t="s">
        <v>212</v>
      </c>
      <c r="D8" s="102" t="s">
        <v>579</v>
      </c>
      <c r="E8" s="113"/>
      <c r="F8" s="104"/>
      <c r="G8" s="113"/>
      <c r="H8" s="100"/>
      <c r="I8" s="152">
        <v>62.97</v>
      </c>
      <c r="J8" s="180"/>
      <c r="K8" s="181"/>
      <c r="L8" s="110">
        <v>1</v>
      </c>
      <c r="M8" s="111">
        <f t="shared" si="1"/>
        <v>7</v>
      </c>
      <c r="N8" s="112">
        <f t="shared" si="2"/>
        <v>7</v>
      </c>
    </row>
    <row r="9" spans="1:14" s="92" customFormat="1" ht="14.4" x14ac:dyDescent="0.25">
      <c r="A9" s="99" t="str">
        <f t="shared" si="0"/>
        <v>NovMia StainesThe Chorister</v>
      </c>
      <c r="B9" s="100" t="s">
        <v>73</v>
      </c>
      <c r="C9" s="130" t="s">
        <v>492</v>
      </c>
      <c r="D9" s="102" t="s">
        <v>493</v>
      </c>
      <c r="E9" s="113"/>
      <c r="F9" s="104"/>
      <c r="G9" s="113"/>
      <c r="H9" s="100"/>
      <c r="I9" s="152">
        <v>57.72</v>
      </c>
      <c r="J9" s="180"/>
      <c r="K9" s="181"/>
      <c r="L9" s="110">
        <v>1</v>
      </c>
      <c r="M9" s="111">
        <v>7</v>
      </c>
      <c r="N9" s="112">
        <f t="shared" si="2"/>
        <v>7</v>
      </c>
    </row>
    <row r="10" spans="1:14" s="92" customFormat="1" ht="14.4" x14ac:dyDescent="0.25">
      <c r="A10" s="99" t="str">
        <f t="shared" si="0"/>
        <v>PrelimElla AtwellKarma Park Tops Delight</v>
      </c>
      <c r="B10" s="100" t="s">
        <v>24</v>
      </c>
      <c r="C10" s="130" t="s">
        <v>567</v>
      </c>
      <c r="D10" s="102" t="s">
        <v>578</v>
      </c>
      <c r="E10" s="113"/>
      <c r="F10" s="104"/>
      <c r="G10" s="113"/>
      <c r="H10" s="100">
        <v>70.540000000000006</v>
      </c>
      <c r="I10" s="152"/>
      <c r="J10" s="180"/>
      <c r="K10" s="181"/>
      <c r="L10" s="110">
        <v>1</v>
      </c>
      <c r="M10" s="111">
        <f t="shared" si="1"/>
        <v>7</v>
      </c>
      <c r="N10" s="112">
        <f t="shared" si="2"/>
        <v>7</v>
      </c>
    </row>
    <row r="11" spans="1:14" s="92" customFormat="1" ht="14.4" x14ac:dyDescent="0.25">
      <c r="A11" s="99" t="str">
        <f t="shared" si="0"/>
        <v>PrelimSienna FitzgeraldDesert Harry</v>
      </c>
      <c r="B11" s="100" t="s">
        <v>24</v>
      </c>
      <c r="C11" s="101" t="s">
        <v>568</v>
      </c>
      <c r="D11" s="102" t="s">
        <v>569</v>
      </c>
      <c r="E11" s="113"/>
      <c r="F11" s="104"/>
      <c r="G11" s="113"/>
      <c r="H11" s="100">
        <v>67.849999999999994</v>
      </c>
      <c r="I11" s="152"/>
      <c r="J11" s="180"/>
      <c r="K11" s="181"/>
      <c r="L11" s="110">
        <v>2</v>
      </c>
      <c r="M11" s="111">
        <f t="shared" si="1"/>
        <v>6</v>
      </c>
      <c r="N11" s="112">
        <f t="shared" si="2"/>
        <v>6</v>
      </c>
    </row>
    <row r="12" spans="1:14" s="92" customFormat="1" ht="14.4" x14ac:dyDescent="0.25">
      <c r="A12" s="99" t="str">
        <f t="shared" si="0"/>
        <v>PrelimJasmine ElliottIcarus Jolly James</v>
      </c>
      <c r="B12" s="100" t="s">
        <v>24</v>
      </c>
      <c r="C12" s="101" t="s">
        <v>340</v>
      </c>
      <c r="D12" s="102" t="s">
        <v>341</v>
      </c>
      <c r="E12" s="113"/>
      <c r="F12" s="104"/>
      <c r="G12" s="113"/>
      <c r="H12" s="100">
        <v>71.430000000000007</v>
      </c>
      <c r="I12" s="152"/>
      <c r="J12" s="180"/>
      <c r="K12" s="181"/>
      <c r="L12" s="110">
        <v>1</v>
      </c>
      <c r="M12" s="111">
        <f t="shared" si="1"/>
        <v>7</v>
      </c>
      <c r="N12" s="112">
        <f t="shared" si="2"/>
        <v>7</v>
      </c>
    </row>
    <row r="13" spans="1:14" s="92" customFormat="1" ht="14.4" x14ac:dyDescent="0.25">
      <c r="A13" s="99" t="str">
        <f t="shared" si="0"/>
        <v>PrelimPippa StillPangari D’Artagnan</v>
      </c>
      <c r="B13" s="100" t="s">
        <v>24</v>
      </c>
      <c r="C13" s="130" t="s">
        <v>570</v>
      </c>
      <c r="D13" s="131" t="s">
        <v>580</v>
      </c>
      <c r="E13" s="113"/>
      <c r="F13" s="104"/>
      <c r="G13" s="113"/>
      <c r="H13" s="100">
        <v>68.75</v>
      </c>
      <c r="I13" s="152"/>
      <c r="J13" s="180"/>
      <c r="K13" s="181"/>
      <c r="L13" s="110">
        <v>2</v>
      </c>
      <c r="M13" s="111">
        <f t="shared" si="1"/>
        <v>6</v>
      </c>
      <c r="N13" s="112">
        <f t="shared" si="2"/>
        <v>6</v>
      </c>
    </row>
    <row r="14" spans="1:14" s="92" customFormat="1" ht="14.4" x14ac:dyDescent="0.25">
      <c r="A14" s="99" t="str">
        <f t="shared" si="0"/>
        <v>PrelimAbbie KirkhamClare Downs Indigo</v>
      </c>
      <c r="B14" s="100" t="s">
        <v>24</v>
      </c>
      <c r="C14" s="101" t="s">
        <v>571</v>
      </c>
      <c r="D14" s="102" t="s">
        <v>581</v>
      </c>
      <c r="E14" s="113"/>
      <c r="F14" s="104"/>
      <c r="G14" s="113"/>
      <c r="H14" s="100">
        <v>67.14</v>
      </c>
      <c r="I14" s="152"/>
      <c r="J14" s="180"/>
      <c r="K14" s="181"/>
      <c r="L14" s="110">
        <v>4</v>
      </c>
      <c r="M14" s="111">
        <f t="shared" si="1"/>
        <v>4</v>
      </c>
      <c r="N14" s="112">
        <f t="shared" si="2"/>
        <v>4</v>
      </c>
    </row>
    <row r="15" spans="1:14" s="92" customFormat="1" ht="14.4" x14ac:dyDescent="0.25">
      <c r="A15" s="99" t="str">
        <f t="shared" si="0"/>
        <v>PrelimJenaveve PageLyngarie Philanos Gift</v>
      </c>
      <c r="B15" s="129" t="s">
        <v>24</v>
      </c>
      <c r="C15" s="101" t="s">
        <v>212</v>
      </c>
      <c r="D15" s="102" t="s">
        <v>579</v>
      </c>
      <c r="E15" s="113"/>
      <c r="F15" s="104"/>
      <c r="G15" s="113"/>
      <c r="H15" s="100">
        <v>68.03</v>
      </c>
      <c r="I15" s="152"/>
      <c r="J15" s="180"/>
      <c r="K15" s="181"/>
      <c r="L15" s="110">
        <v>3</v>
      </c>
      <c r="M15" s="111">
        <f t="shared" si="1"/>
        <v>5</v>
      </c>
      <c r="N15" s="112">
        <f t="shared" si="2"/>
        <v>5</v>
      </c>
    </row>
    <row r="16" spans="1:14" s="92" customFormat="1" ht="14.4" x14ac:dyDescent="0.25">
      <c r="A16" s="99" t="str">
        <f t="shared" si="0"/>
        <v/>
      </c>
      <c r="B16" s="129"/>
      <c r="C16" s="130" t="s">
        <v>40</v>
      </c>
      <c r="D16" s="131" t="s">
        <v>40</v>
      </c>
      <c r="E16" s="113"/>
      <c r="F16" s="104"/>
      <c r="G16" s="113"/>
      <c r="H16" s="100"/>
      <c r="I16" s="152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4.4" x14ac:dyDescent="0.25">
      <c r="A17" s="99" t="str">
        <f t="shared" si="0"/>
        <v>PrelimSunny CowenJemara Casias</v>
      </c>
      <c r="B17" s="100" t="s">
        <v>24</v>
      </c>
      <c r="C17" s="101" t="s">
        <v>566</v>
      </c>
      <c r="D17" s="102" t="s">
        <v>577</v>
      </c>
      <c r="E17" s="113"/>
      <c r="F17" s="104"/>
      <c r="G17" s="113"/>
      <c r="H17" s="100">
        <v>62.28</v>
      </c>
      <c r="I17" s="152"/>
      <c r="J17" s="180"/>
      <c r="K17" s="181"/>
      <c r="L17" s="110">
        <v>4</v>
      </c>
      <c r="M17" s="111">
        <f t="shared" si="1"/>
        <v>4</v>
      </c>
      <c r="N17" s="112">
        <f t="shared" ref="N17" si="3">SUM(M17+$N$5)</f>
        <v>4</v>
      </c>
    </row>
    <row r="18" spans="1:14" s="92" customFormat="1" ht="14.4" x14ac:dyDescent="0.25">
      <c r="A18" s="99" t="str">
        <f t="shared" si="0"/>
        <v>PrelimCharlotte HenshallHp Sweetest Edition</v>
      </c>
      <c r="B18" s="100" t="s">
        <v>24</v>
      </c>
      <c r="C18" s="101" t="s">
        <v>377</v>
      </c>
      <c r="D18" s="102" t="s">
        <v>389</v>
      </c>
      <c r="E18" s="113"/>
      <c r="F18" s="104"/>
      <c r="G18" s="113"/>
      <c r="H18" s="100">
        <v>65.180000000000007</v>
      </c>
      <c r="I18" s="152"/>
      <c r="J18" s="180"/>
      <c r="K18" s="181"/>
      <c r="L18" s="110">
        <v>2</v>
      </c>
      <c r="M18" s="111">
        <v>7</v>
      </c>
      <c r="N18" s="112">
        <f>SUM(M18+$N$5)</f>
        <v>7</v>
      </c>
    </row>
    <row r="19" spans="1:14" s="92" customFormat="1" ht="14.4" x14ac:dyDescent="0.25">
      <c r="A19" s="99" t="str">
        <f t="shared" si="0"/>
        <v>PrelimCharlee CooperLimehill Exquisite</v>
      </c>
      <c r="B19" s="100" t="s">
        <v>24</v>
      </c>
      <c r="C19" s="101" t="s">
        <v>572</v>
      </c>
      <c r="D19" s="102" t="s">
        <v>582</v>
      </c>
      <c r="E19" s="113"/>
      <c r="F19" s="104"/>
      <c r="G19" s="113"/>
      <c r="H19" s="100">
        <v>63.93</v>
      </c>
      <c r="I19" s="152"/>
      <c r="J19" s="180"/>
      <c r="K19" s="181"/>
      <c r="L19" s="110">
        <v>3</v>
      </c>
      <c r="M19" s="111">
        <f t="shared" ref="M19:M20" si="4">IF(L19=1,7,IF(L19=2,6,IF(L19=3,5,IF(L19=4,4,IF(L19=5,3,IF(L19=6,2,IF(L19&gt;=6,1,0)))))))</f>
        <v>5</v>
      </c>
      <c r="N19" s="112">
        <f t="shared" ref="N19:N20" si="5">SUM(M19+$N$5)</f>
        <v>5</v>
      </c>
    </row>
    <row r="20" spans="1:14" s="92" customFormat="1" ht="14.4" x14ac:dyDescent="0.25">
      <c r="A20" s="99" t="str">
        <f t="shared" si="0"/>
        <v>PrelimGrace EdenburgLeedale Vagabon</v>
      </c>
      <c r="B20" s="100" t="s">
        <v>24</v>
      </c>
      <c r="C20" s="101" t="s">
        <v>573</v>
      </c>
      <c r="D20" s="102" t="s">
        <v>583</v>
      </c>
      <c r="E20" s="113"/>
      <c r="F20" s="104"/>
      <c r="G20" s="113"/>
      <c r="H20" s="100">
        <v>71.430000000000007</v>
      </c>
      <c r="I20" s="152"/>
      <c r="J20" s="180"/>
      <c r="K20" s="181"/>
      <c r="L20" s="110">
        <v>1</v>
      </c>
      <c r="M20" s="111">
        <f t="shared" si="4"/>
        <v>7</v>
      </c>
      <c r="N20" s="112">
        <f t="shared" si="5"/>
        <v>7</v>
      </c>
    </row>
    <row r="21" spans="1:14" ht="14.4" x14ac:dyDescent="0.25">
      <c r="A21" s="99" t="str">
        <f t="shared" si="0"/>
        <v/>
      </c>
      <c r="B21" s="100"/>
      <c r="C21" s="101" t="s">
        <v>40</v>
      </c>
      <c r="D21" s="102" t="s">
        <v>40</v>
      </c>
      <c r="E21" s="113"/>
      <c r="F21" s="104"/>
      <c r="G21" s="113"/>
      <c r="H21" s="100"/>
      <c r="I21" s="152"/>
      <c r="J21" s="180"/>
      <c r="K21" s="181"/>
      <c r="L21" s="110"/>
      <c r="M21" s="111">
        <f t="shared" ref="M21:M32" si="6">IF(L21=1,7,IF(L21=2,6,IF(L21=3,5,IF(L21=4,4,IF(L21=5,3,IF(L21=6,2,IF(L21&gt;=6,1,0)))))))</f>
        <v>0</v>
      </c>
      <c r="N21" s="112">
        <f t="shared" ref="N21:N32" si="7">SUM(M21+$N$5)</f>
        <v>0</v>
      </c>
    </row>
    <row r="22" spans="1:14" ht="14.4" x14ac:dyDescent="0.25">
      <c r="A22" s="99" t="str">
        <f t="shared" si="0"/>
        <v>PrelimRachelle BrownMerlot</v>
      </c>
      <c r="B22" s="100" t="s">
        <v>24</v>
      </c>
      <c r="C22" s="101" t="s">
        <v>574</v>
      </c>
      <c r="D22" s="102" t="s">
        <v>584</v>
      </c>
      <c r="E22" s="113"/>
      <c r="F22" s="104"/>
      <c r="G22" s="113"/>
      <c r="H22" s="100">
        <v>70.36</v>
      </c>
      <c r="I22" s="152"/>
      <c r="J22" s="180"/>
      <c r="K22" s="181"/>
      <c r="L22" s="110">
        <v>1</v>
      </c>
      <c r="M22" s="111">
        <f t="shared" si="6"/>
        <v>7</v>
      </c>
      <c r="N22" s="112">
        <f t="shared" si="7"/>
        <v>7</v>
      </c>
    </row>
    <row r="23" spans="1:14" ht="14.4" x14ac:dyDescent="0.25">
      <c r="A23" s="99" t="str">
        <f t="shared" si="0"/>
        <v>PrelimAshlyn O'BrienJvh Savoir Faire</v>
      </c>
      <c r="B23" s="100" t="s">
        <v>24</v>
      </c>
      <c r="C23" s="101" t="s">
        <v>576</v>
      </c>
      <c r="D23" s="102" t="s">
        <v>585</v>
      </c>
      <c r="E23" s="113"/>
      <c r="F23" s="104"/>
      <c r="G23" s="113"/>
      <c r="H23" s="100">
        <v>70.709999999999994</v>
      </c>
      <c r="I23" s="152"/>
      <c r="J23" s="180"/>
      <c r="K23" s="181"/>
      <c r="L23" s="110">
        <v>2</v>
      </c>
      <c r="M23" s="111">
        <f t="shared" si="6"/>
        <v>6</v>
      </c>
      <c r="N23" s="112">
        <f t="shared" si="7"/>
        <v>6</v>
      </c>
    </row>
    <row r="24" spans="1:14" ht="14.4" x14ac:dyDescent="0.25">
      <c r="A24" s="99" t="str">
        <f t="shared" si="0"/>
        <v>PrelimMia StainesThe Chorister</v>
      </c>
      <c r="B24" s="100" t="s">
        <v>24</v>
      </c>
      <c r="C24" s="101" t="s">
        <v>492</v>
      </c>
      <c r="D24" s="102" t="s">
        <v>493</v>
      </c>
      <c r="E24" s="113"/>
      <c r="F24" s="104"/>
      <c r="G24" s="113"/>
      <c r="H24" s="100">
        <v>60.36</v>
      </c>
      <c r="I24" s="152"/>
      <c r="J24" s="180"/>
      <c r="K24" s="181"/>
      <c r="L24" s="110">
        <v>4</v>
      </c>
      <c r="M24" s="111">
        <f t="shared" si="6"/>
        <v>4</v>
      </c>
      <c r="N24" s="112">
        <f t="shared" si="7"/>
        <v>4</v>
      </c>
    </row>
    <row r="25" spans="1:14" ht="14.4" x14ac:dyDescent="0.25">
      <c r="A25" s="99" t="str">
        <f t="shared" si="0"/>
        <v>PrelimEliza HuttonSerenity Park Calais</v>
      </c>
      <c r="B25" s="100" t="s">
        <v>24</v>
      </c>
      <c r="C25" s="101" t="s">
        <v>575</v>
      </c>
      <c r="D25" s="102" t="s">
        <v>586</v>
      </c>
      <c r="E25" s="113"/>
      <c r="F25" s="104"/>
      <c r="G25" s="113"/>
      <c r="H25" s="100">
        <v>65.36</v>
      </c>
      <c r="I25" s="152"/>
      <c r="J25" s="180"/>
      <c r="K25" s="181"/>
      <c r="L25" s="110">
        <v>3</v>
      </c>
      <c r="M25" s="111">
        <f t="shared" si="6"/>
        <v>5</v>
      </c>
      <c r="N25" s="112">
        <f t="shared" si="7"/>
        <v>5</v>
      </c>
    </row>
    <row r="26" spans="1:14" ht="14.4" x14ac:dyDescent="0.25">
      <c r="A26" s="99" t="str">
        <f t="shared" si="0"/>
        <v/>
      </c>
      <c r="B26" s="100"/>
      <c r="C26" s="101"/>
      <c r="D26" s="102" t="s">
        <v>40</v>
      </c>
      <c r="E26" s="113"/>
      <c r="F26" s="104"/>
      <c r="G26" s="113"/>
      <c r="H26" s="100"/>
      <c r="I26" s="152"/>
      <c r="J26" s="180"/>
      <c r="K26" s="181"/>
      <c r="L26" s="110"/>
      <c r="M26" s="111">
        <f t="shared" si="6"/>
        <v>0</v>
      </c>
      <c r="N26" s="112">
        <f t="shared" si="7"/>
        <v>0</v>
      </c>
    </row>
    <row r="27" spans="1:14" ht="14.4" x14ac:dyDescent="0.25">
      <c r="A27" s="99" t="str">
        <f t="shared" si="0"/>
        <v/>
      </c>
      <c r="B27" s="100"/>
      <c r="C27" s="101"/>
      <c r="D27" s="102" t="s">
        <v>40</v>
      </c>
      <c r="E27" s="113"/>
      <c r="F27" s="104"/>
      <c r="G27" s="113"/>
      <c r="H27" s="100"/>
      <c r="I27" s="152"/>
      <c r="J27" s="180"/>
      <c r="K27" s="181"/>
      <c r="L27" s="110"/>
      <c r="M27" s="111">
        <f t="shared" si="6"/>
        <v>0</v>
      </c>
      <c r="N27" s="112">
        <f t="shared" si="7"/>
        <v>0</v>
      </c>
    </row>
    <row r="28" spans="1:14" ht="14.4" x14ac:dyDescent="0.25">
      <c r="A28" s="99" t="str">
        <f t="shared" si="0"/>
        <v/>
      </c>
      <c r="B28" s="100"/>
      <c r="C28" s="101"/>
      <c r="D28" s="102"/>
      <c r="E28" s="113"/>
      <c r="F28" s="104"/>
      <c r="G28" s="113"/>
      <c r="H28" s="100"/>
      <c r="I28" s="152"/>
      <c r="J28" s="180"/>
      <c r="K28" s="181"/>
      <c r="L28" s="110"/>
      <c r="M28" s="111">
        <f t="shared" si="6"/>
        <v>0</v>
      </c>
      <c r="N28" s="112">
        <f t="shared" si="7"/>
        <v>0</v>
      </c>
    </row>
    <row r="29" spans="1:14" ht="14.4" x14ac:dyDescent="0.25">
      <c r="A29" s="99" t="str">
        <f t="shared" si="0"/>
        <v/>
      </c>
      <c r="B29" s="100"/>
      <c r="C29" s="101"/>
      <c r="D29" s="102"/>
      <c r="E29" s="113"/>
      <c r="F29" s="104"/>
      <c r="G29" s="113"/>
      <c r="H29" s="100"/>
      <c r="I29" s="152"/>
      <c r="J29" s="180"/>
      <c r="K29" s="181"/>
      <c r="L29" s="110"/>
      <c r="M29" s="111">
        <f t="shared" si="6"/>
        <v>0</v>
      </c>
      <c r="N29" s="112">
        <f t="shared" si="7"/>
        <v>0</v>
      </c>
    </row>
    <row r="30" spans="1:14" ht="14.4" x14ac:dyDescent="0.25">
      <c r="A30" s="99" t="str">
        <f t="shared" si="0"/>
        <v/>
      </c>
      <c r="B30" s="100"/>
      <c r="C30" s="101"/>
      <c r="D30" s="102"/>
      <c r="E30" s="113"/>
      <c r="F30" s="104"/>
      <c r="G30" s="113"/>
      <c r="H30" s="100"/>
      <c r="I30" s="152"/>
      <c r="J30" s="180"/>
      <c r="K30" s="181"/>
      <c r="L30" s="110"/>
      <c r="M30" s="111">
        <f t="shared" si="6"/>
        <v>0</v>
      </c>
      <c r="N30" s="112">
        <f t="shared" si="7"/>
        <v>0</v>
      </c>
    </row>
    <row r="31" spans="1:14" ht="14.4" x14ac:dyDescent="0.25">
      <c r="A31" s="99" t="str">
        <f t="shared" si="0"/>
        <v/>
      </c>
      <c r="B31" s="100"/>
      <c r="C31" s="101"/>
      <c r="D31" s="102"/>
      <c r="E31" s="113"/>
      <c r="F31" s="104"/>
      <c r="G31" s="113"/>
      <c r="H31" s="100"/>
      <c r="I31" s="152"/>
      <c r="J31" s="180"/>
      <c r="K31" s="181"/>
      <c r="L31" s="110"/>
      <c r="M31" s="111">
        <f t="shared" si="6"/>
        <v>0</v>
      </c>
      <c r="N31" s="112">
        <f t="shared" si="7"/>
        <v>0</v>
      </c>
    </row>
    <row r="32" spans="1:14" ht="14.4" x14ac:dyDescent="0.25">
      <c r="A32" s="99" t="str">
        <f t="shared" si="0"/>
        <v/>
      </c>
      <c r="B32" s="100"/>
      <c r="C32" s="101"/>
      <c r="D32" s="102"/>
      <c r="E32" s="113"/>
      <c r="F32" s="104"/>
      <c r="G32" s="113"/>
      <c r="H32" s="100"/>
      <c r="I32" s="152"/>
      <c r="J32" s="180"/>
      <c r="K32" s="181"/>
      <c r="L32" s="110"/>
      <c r="M32" s="111">
        <f t="shared" si="6"/>
        <v>0</v>
      </c>
      <c r="N32" s="112">
        <f t="shared" si="7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47" priority="866"/>
  </conditionalFormatting>
  <conditionalFormatting sqref="C22:D32">
    <cfRule type="duplicateValues" dxfId="46" priority="865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E406-6820-43A6-832F-F09E151CCF65}">
  <sheetPr codeName="Sheet39">
    <tabColor rgb="FFFF3399"/>
  </sheetPr>
  <dimension ref="A1:N45"/>
  <sheetViews>
    <sheetView topLeftCell="A20" workbookViewId="0">
      <selection activeCell="D1" sqref="D1:D1048576"/>
    </sheetView>
  </sheetViews>
  <sheetFormatPr defaultRowHeight="13.2" x14ac:dyDescent="0.25"/>
  <cols>
    <col min="1" max="1" width="59" bestFit="1" customWidth="1"/>
    <col min="2" max="2" width="19.44140625" customWidth="1"/>
    <col min="3" max="3" width="18.44140625" bestFit="1" customWidth="1"/>
    <col min="4" max="4" width="30.44140625" bestFit="1" customWidth="1"/>
    <col min="5" max="5" width="8.33203125" bestFit="1" customWidth="1"/>
    <col min="6" max="6" width="13.109375" bestFit="1" customWidth="1"/>
    <col min="7" max="7" width="5.88671875" bestFit="1" customWidth="1"/>
    <col min="8" max="8" width="7.44140625" bestFit="1" customWidth="1"/>
    <col min="9" max="9" width="8.109375" bestFit="1" customWidth="1"/>
    <col min="10" max="10" width="12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4" s="92" customFormat="1" ht="22.5" customHeight="1" thickBot="1" x14ac:dyDescent="0.3">
      <c r="A1" s="88">
        <f>SUM(A2-1)</f>
        <v>26</v>
      </c>
      <c r="B1" s="886" t="s">
        <v>56</v>
      </c>
      <c r="C1" s="887"/>
      <c r="D1" s="89" t="s">
        <v>30</v>
      </c>
      <c r="E1" s="888" t="s">
        <v>197</v>
      </c>
      <c r="F1" s="889"/>
      <c r="G1" s="889"/>
      <c r="H1" s="889"/>
      <c r="I1" s="889"/>
      <c r="J1" s="889"/>
      <c r="K1" s="90" t="s">
        <v>31</v>
      </c>
      <c r="L1" s="911">
        <v>45438</v>
      </c>
      <c r="M1" s="891"/>
      <c r="N1" s="91" t="s">
        <v>57</v>
      </c>
    </row>
    <row r="2" spans="1:14" s="92" customFormat="1" ht="22.5" customHeight="1" thickBot="1" x14ac:dyDescent="0.3">
      <c r="A2" s="93">
        <f>COUNTA(_xlfn.UNIQUE(D6:D199))</f>
        <v>27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s="92" customFormat="1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s="92" customFormat="1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8">
        <f>IF(N4=1,0,IF(N4=2,1,IF(N4=3,2,0)))</f>
        <v>0</v>
      </c>
    </row>
    <row r="6" spans="1:14" s="92" customFormat="1" ht="14.4" x14ac:dyDescent="0.25">
      <c r="A6" s="99" t="str">
        <f t="shared" ref="A6:A45" si="0">CONCATENATE(B6,C6,D6)</f>
        <v>PrepMaddison LucasFoxy</v>
      </c>
      <c r="B6" s="129" t="s">
        <v>29</v>
      </c>
      <c r="C6" s="130" t="s">
        <v>534</v>
      </c>
      <c r="D6" s="102" t="s">
        <v>535</v>
      </c>
      <c r="E6" s="113">
        <v>9112709</v>
      </c>
      <c r="F6" s="104" t="s">
        <v>536</v>
      </c>
      <c r="G6" s="113">
        <v>60.667000000000002</v>
      </c>
      <c r="H6" s="100"/>
      <c r="I6" s="152"/>
      <c r="J6" s="180"/>
      <c r="K6" s="181"/>
      <c r="L6" s="110">
        <v>1</v>
      </c>
      <c r="M6" s="111">
        <f>IF(L6=1,7,IF(L6=2,6,IF(L6=3,5,IF(L6=4,4,IF(L6=5,3,IF(L6=6,2,IF(L6&gt;=6,1,0)))))))</f>
        <v>7</v>
      </c>
      <c r="N6" s="112">
        <f t="shared" ref="N6:N7" si="1">SUM(M6+$N$5)</f>
        <v>7</v>
      </c>
    </row>
    <row r="7" spans="1:14" ht="14.4" x14ac:dyDescent="0.25">
      <c r="A7" s="99" t="str">
        <f t="shared" si="0"/>
        <v>PrepMia BradshawAscot Magnum Silk</v>
      </c>
      <c r="B7" s="129" t="s">
        <v>29</v>
      </c>
      <c r="C7" s="101" t="s">
        <v>372</v>
      </c>
      <c r="D7" s="102" t="s">
        <v>373</v>
      </c>
      <c r="E7" s="113">
        <v>9100545</v>
      </c>
      <c r="F7" s="104" t="s">
        <v>449</v>
      </c>
      <c r="G7" s="113">
        <v>68</v>
      </c>
      <c r="H7" s="100"/>
      <c r="I7" s="152"/>
      <c r="J7" s="180"/>
      <c r="K7" s="181"/>
      <c r="L7" s="110">
        <v>1</v>
      </c>
      <c r="M7" s="111">
        <f t="shared" ref="M7:M8" si="2">IF(L7=1,7,IF(L7=2,6,IF(L7=3,5,IF(L7=4,4,IF(L7=5,3,IF(L7=6,2,IF(L7&gt;=6,1,0)))))))</f>
        <v>7</v>
      </c>
      <c r="N7" s="112">
        <f t="shared" si="1"/>
        <v>7</v>
      </c>
    </row>
    <row r="8" spans="1:14" ht="14.4" x14ac:dyDescent="0.25">
      <c r="A8" s="99" t="str">
        <f t="shared" si="0"/>
        <v>PrepHayley WassinkWynara Neon</v>
      </c>
      <c r="B8" s="129" t="s">
        <v>29</v>
      </c>
      <c r="C8" s="101" t="s">
        <v>447</v>
      </c>
      <c r="D8" s="102" t="s">
        <v>537</v>
      </c>
      <c r="E8" s="113">
        <v>6020342</v>
      </c>
      <c r="F8" s="104" t="s">
        <v>449</v>
      </c>
      <c r="G8" s="113">
        <v>65</v>
      </c>
      <c r="H8" s="100"/>
      <c r="I8" s="152"/>
      <c r="J8" s="180"/>
      <c r="K8" s="181"/>
      <c r="L8" s="110">
        <v>2</v>
      </c>
      <c r="M8" s="111">
        <f t="shared" si="2"/>
        <v>6</v>
      </c>
      <c r="N8" s="112">
        <f t="shared" ref="N8:N34" si="3">SUM(M8+$N$5)</f>
        <v>6</v>
      </c>
    </row>
    <row r="9" spans="1:14" ht="14.4" x14ac:dyDescent="0.25">
      <c r="A9" s="99" t="str">
        <f t="shared" si="0"/>
        <v>PrepMia BradshawWindsong Joseph</v>
      </c>
      <c r="B9" s="129" t="s">
        <v>29</v>
      </c>
      <c r="C9" s="101" t="s">
        <v>372</v>
      </c>
      <c r="D9" s="102" t="s">
        <v>376</v>
      </c>
      <c r="E9" s="113">
        <v>9100545</v>
      </c>
      <c r="F9" s="104" t="s">
        <v>449</v>
      </c>
      <c r="G9" s="113">
        <v>61.332999999999998</v>
      </c>
      <c r="H9" s="100"/>
      <c r="I9" s="152"/>
      <c r="J9" s="180"/>
      <c r="K9" s="181"/>
      <c r="L9" s="110">
        <v>3</v>
      </c>
      <c r="M9" s="111">
        <f t="shared" ref="M9:M34" si="4">IF(L9=1,7,IF(L9=2,6,IF(L9=3,5,IF(L9=4,4,IF(L9=5,3,IF(L9=6,2,IF(L9&gt;=6,1,0)))))))</f>
        <v>5</v>
      </c>
      <c r="N9" s="112">
        <f t="shared" si="3"/>
        <v>5</v>
      </c>
    </row>
    <row r="10" spans="1:14" ht="14.4" x14ac:dyDescent="0.25">
      <c r="A10" s="99" t="str">
        <f t="shared" si="0"/>
        <v>PrepBella PearceAvanda Royal Poet</v>
      </c>
      <c r="B10" s="129" t="s">
        <v>29</v>
      </c>
      <c r="C10" s="101" t="s">
        <v>538</v>
      </c>
      <c r="D10" s="102" t="s">
        <v>539</v>
      </c>
      <c r="E10" s="113">
        <v>6014461</v>
      </c>
      <c r="F10" s="104" t="s">
        <v>200</v>
      </c>
      <c r="G10" s="113">
        <v>57</v>
      </c>
      <c r="H10" s="100"/>
      <c r="I10" s="152"/>
      <c r="J10" s="180"/>
      <c r="K10" s="181"/>
      <c r="L10" s="110">
        <v>4</v>
      </c>
      <c r="M10" s="111">
        <f t="shared" si="4"/>
        <v>4</v>
      </c>
      <c r="N10" s="112">
        <f t="shared" si="3"/>
        <v>4</v>
      </c>
    </row>
    <row r="11" spans="1:14" ht="14.4" x14ac:dyDescent="0.25">
      <c r="A11" s="99" t="str">
        <f t="shared" si="0"/>
        <v>PrepGemma MartinRoman Gift</v>
      </c>
      <c r="B11" s="129" t="s">
        <v>29</v>
      </c>
      <c r="C11" s="101" t="s">
        <v>540</v>
      </c>
      <c r="D11" s="102" t="s">
        <v>541</v>
      </c>
      <c r="E11" s="113">
        <v>6029255</v>
      </c>
      <c r="F11" s="104" t="s">
        <v>542</v>
      </c>
      <c r="G11" s="113">
        <v>55.667000000000002</v>
      </c>
      <c r="H11" s="100"/>
      <c r="I11" s="152"/>
      <c r="J11" s="180"/>
      <c r="K11" s="181"/>
      <c r="L11" s="110">
        <v>5</v>
      </c>
      <c r="M11" s="111">
        <f t="shared" si="4"/>
        <v>3</v>
      </c>
      <c r="N11" s="112">
        <f t="shared" si="3"/>
        <v>3</v>
      </c>
    </row>
    <row r="12" spans="1:14" ht="14.4" x14ac:dyDescent="0.25">
      <c r="A12" s="99" t="str">
        <f t="shared" si="0"/>
        <v>PrepIabella HounsomMr Capestrano</v>
      </c>
      <c r="B12" s="129" t="s">
        <v>29</v>
      </c>
      <c r="C12" s="101" t="s">
        <v>543</v>
      </c>
      <c r="D12" s="102" t="s">
        <v>544</v>
      </c>
      <c r="E12" s="113">
        <v>9120892</v>
      </c>
      <c r="F12" s="104" t="s">
        <v>197</v>
      </c>
      <c r="G12" s="113">
        <v>44</v>
      </c>
      <c r="H12" s="100"/>
      <c r="I12" s="152"/>
      <c r="J12" s="180"/>
      <c r="K12" s="181"/>
      <c r="L12" s="110">
        <v>6</v>
      </c>
      <c r="M12" s="111">
        <f t="shared" si="4"/>
        <v>2</v>
      </c>
      <c r="N12" s="112">
        <f t="shared" si="3"/>
        <v>2</v>
      </c>
    </row>
    <row r="13" spans="1:14" ht="14.4" x14ac:dyDescent="0.25">
      <c r="A13" s="99" t="str">
        <f t="shared" si="0"/>
        <v>PrelimNatalie BerzinsFarburn Leila</v>
      </c>
      <c r="B13" s="129" t="s">
        <v>24</v>
      </c>
      <c r="C13" s="101" t="s">
        <v>545</v>
      </c>
      <c r="D13" s="102" t="s">
        <v>546</v>
      </c>
      <c r="E13" s="113">
        <v>6024510</v>
      </c>
      <c r="F13" s="104" t="s">
        <v>547</v>
      </c>
      <c r="G13" s="113"/>
      <c r="H13" s="100">
        <v>59.106999999999999</v>
      </c>
      <c r="I13" s="152"/>
      <c r="J13" s="180"/>
      <c r="K13" s="181"/>
      <c r="L13" s="110">
        <v>1</v>
      </c>
      <c r="M13" s="111">
        <f t="shared" si="4"/>
        <v>7</v>
      </c>
      <c r="N13" s="112">
        <f t="shared" si="3"/>
        <v>7</v>
      </c>
    </row>
    <row r="14" spans="1:14" ht="14.4" x14ac:dyDescent="0.25">
      <c r="A14" s="99" t="str">
        <f t="shared" si="0"/>
        <v>PrelimRuby DouglasOakover Too Much Chatter</v>
      </c>
      <c r="B14" s="129" t="s">
        <v>24</v>
      </c>
      <c r="C14" s="101" t="s">
        <v>255</v>
      </c>
      <c r="D14" s="102" t="s">
        <v>256</v>
      </c>
      <c r="E14" s="113">
        <v>6020464</v>
      </c>
      <c r="F14" s="104" t="s">
        <v>200</v>
      </c>
      <c r="G14" s="113"/>
      <c r="H14" s="100">
        <v>71.786000000000001</v>
      </c>
      <c r="I14" s="152"/>
      <c r="J14" s="180"/>
      <c r="K14" s="181"/>
      <c r="L14" s="110">
        <v>1</v>
      </c>
      <c r="M14" s="111">
        <f t="shared" si="4"/>
        <v>7</v>
      </c>
      <c r="N14" s="112">
        <f t="shared" si="3"/>
        <v>7</v>
      </c>
    </row>
    <row r="15" spans="1:14" ht="14.4" x14ac:dyDescent="0.25">
      <c r="A15" s="99" t="str">
        <f t="shared" si="0"/>
        <v>PrelimMia BradshawAscot Magnum Silk</v>
      </c>
      <c r="B15" s="129" t="s">
        <v>24</v>
      </c>
      <c r="C15" s="101" t="s">
        <v>372</v>
      </c>
      <c r="D15" s="102" t="s">
        <v>373</v>
      </c>
      <c r="E15" s="113">
        <v>9100545</v>
      </c>
      <c r="F15" s="104" t="s">
        <v>449</v>
      </c>
      <c r="G15" s="113"/>
      <c r="H15" s="100">
        <v>70</v>
      </c>
      <c r="I15" s="152"/>
      <c r="J15" s="180"/>
      <c r="K15" s="181"/>
      <c r="L15" s="110">
        <v>2</v>
      </c>
      <c r="M15" s="111">
        <f t="shared" si="4"/>
        <v>6</v>
      </c>
      <c r="N15" s="112">
        <f t="shared" si="3"/>
        <v>6</v>
      </c>
    </row>
    <row r="16" spans="1:14" ht="14.4" x14ac:dyDescent="0.25">
      <c r="A16" s="99" t="str">
        <f t="shared" si="0"/>
        <v>PrelimHaily StirnweissMilo Shanley Green</v>
      </c>
      <c r="B16" s="129" t="s">
        <v>24</v>
      </c>
      <c r="C16" s="101" t="s">
        <v>548</v>
      </c>
      <c r="D16" s="102" t="s">
        <v>563</v>
      </c>
      <c r="E16" s="113">
        <v>9110827</v>
      </c>
      <c r="F16" s="104" t="s">
        <v>200</v>
      </c>
      <c r="G16" s="113"/>
      <c r="H16" s="100">
        <v>65.356999999999999</v>
      </c>
      <c r="I16" s="152"/>
      <c r="J16" s="180"/>
      <c r="K16" s="181"/>
      <c r="L16" s="110">
        <v>3</v>
      </c>
      <c r="M16" s="111">
        <f t="shared" si="4"/>
        <v>5</v>
      </c>
      <c r="N16" s="112">
        <f t="shared" si="3"/>
        <v>5</v>
      </c>
    </row>
    <row r="17" spans="1:14" ht="14.4" x14ac:dyDescent="0.25">
      <c r="A17" s="99" t="str">
        <f t="shared" si="0"/>
        <v>PrelimGemma MartinSharbolane Playboy</v>
      </c>
      <c r="B17" s="129" t="s">
        <v>24</v>
      </c>
      <c r="C17" s="101" t="s">
        <v>540</v>
      </c>
      <c r="D17" s="102" t="s">
        <v>549</v>
      </c>
      <c r="E17" s="113">
        <v>6029255</v>
      </c>
      <c r="F17" s="104" t="s">
        <v>542</v>
      </c>
      <c r="G17" s="113"/>
      <c r="H17" s="100">
        <v>64.286000000000001</v>
      </c>
      <c r="I17" s="152"/>
      <c r="J17" s="180"/>
      <c r="K17" s="181"/>
      <c r="L17" s="110">
        <v>4</v>
      </c>
      <c r="M17" s="111">
        <f t="shared" si="4"/>
        <v>4</v>
      </c>
      <c r="N17" s="112">
        <f t="shared" si="3"/>
        <v>4</v>
      </c>
    </row>
    <row r="18" spans="1:14" ht="14.4" x14ac:dyDescent="0.25">
      <c r="A18" s="99" t="str">
        <f t="shared" si="0"/>
        <v>PrelimKady MiddlecoatMallaine Motown</v>
      </c>
      <c r="B18" s="129" t="s">
        <v>24</v>
      </c>
      <c r="C18" s="101" t="s">
        <v>400</v>
      </c>
      <c r="D18" s="102" t="s">
        <v>550</v>
      </c>
      <c r="E18" s="113">
        <v>6011829</v>
      </c>
      <c r="F18" s="104" t="s">
        <v>197</v>
      </c>
      <c r="G18" s="113"/>
      <c r="H18" s="100">
        <v>63.393000000000001</v>
      </c>
      <c r="I18" s="152"/>
      <c r="J18" s="180"/>
      <c r="K18" s="181"/>
      <c r="L18" s="110">
        <v>5</v>
      </c>
      <c r="M18" s="111">
        <f t="shared" si="4"/>
        <v>3</v>
      </c>
      <c r="N18" s="112">
        <f t="shared" si="3"/>
        <v>3</v>
      </c>
    </row>
    <row r="19" spans="1:14" ht="14.4" x14ac:dyDescent="0.25">
      <c r="A19" s="99" t="str">
        <f t="shared" si="0"/>
        <v>PrelimBrianna SheriffAce Of Hearts</v>
      </c>
      <c r="B19" s="129" t="s">
        <v>24</v>
      </c>
      <c r="C19" s="130" t="s">
        <v>402</v>
      </c>
      <c r="D19" s="102" t="s">
        <v>564</v>
      </c>
      <c r="E19" s="113">
        <v>6027089</v>
      </c>
      <c r="F19" s="104" t="s">
        <v>449</v>
      </c>
      <c r="G19" s="113"/>
      <c r="H19" s="100">
        <v>62.679000000000002</v>
      </c>
      <c r="I19" s="152"/>
      <c r="J19" s="180"/>
      <c r="K19" s="181"/>
      <c r="L19" s="110">
        <v>6</v>
      </c>
      <c r="M19" s="111">
        <f t="shared" si="4"/>
        <v>2</v>
      </c>
      <c r="N19" s="112">
        <f t="shared" si="3"/>
        <v>2</v>
      </c>
    </row>
    <row r="20" spans="1:14" ht="14.4" x14ac:dyDescent="0.25">
      <c r="A20" s="99" t="str">
        <f t="shared" si="0"/>
        <v>PrelimHayley WassinkWedgewood Delight</v>
      </c>
      <c r="B20" s="129" t="s">
        <v>24</v>
      </c>
      <c r="C20" s="101" t="s">
        <v>447</v>
      </c>
      <c r="D20" s="131" t="s">
        <v>448</v>
      </c>
      <c r="E20" s="113">
        <v>6020342</v>
      </c>
      <c r="F20" s="104" t="s">
        <v>449</v>
      </c>
      <c r="G20" s="113"/>
      <c r="H20" s="100">
        <v>62.320999999999998</v>
      </c>
      <c r="I20" s="152"/>
      <c r="J20" s="180"/>
      <c r="K20" s="181"/>
      <c r="L20" s="110">
        <v>7</v>
      </c>
      <c r="M20" s="111">
        <f t="shared" si="4"/>
        <v>1</v>
      </c>
      <c r="N20" s="112">
        <f t="shared" si="3"/>
        <v>1</v>
      </c>
    </row>
    <row r="21" spans="1:14" ht="14.4" x14ac:dyDescent="0.25">
      <c r="A21" s="99" t="str">
        <f t="shared" si="0"/>
        <v>PrelimBella PearceAvanda Royal Poet</v>
      </c>
      <c r="B21" s="129" t="s">
        <v>24</v>
      </c>
      <c r="C21" s="101" t="s">
        <v>538</v>
      </c>
      <c r="D21" s="102" t="s">
        <v>539</v>
      </c>
      <c r="E21" s="113">
        <v>6014461</v>
      </c>
      <c r="F21" s="104" t="s">
        <v>200</v>
      </c>
      <c r="G21" s="113"/>
      <c r="H21" s="100">
        <v>56.25</v>
      </c>
      <c r="I21" s="152"/>
      <c r="J21" s="180"/>
      <c r="K21" s="181"/>
      <c r="L21" s="110">
        <v>8</v>
      </c>
      <c r="M21" s="111">
        <f t="shared" si="4"/>
        <v>1</v>
      </c>
      <c r="N21" s="112">
        <f t="shared" si="3"/>
        <v>1</v>
      </c>
    </row>
    <row r="22" spans="1:14" ht="14.4" x14ac:dyDescent="0.25">
      <c r="A22" s="99" t="str">
        <f t="shared" si="0"/>
        <v>PrelimKate BerinsTayledras Cymry</v>
      </c>
      <c r="B22" s="129" t="s">
        <v>24</v>
      </c>
      <c r="C22" s="101" t="s">
        <v>551</v>
      </c>
      <c r="D22" s="102" t="s">
        <v>552</v>
      </c>
      <c r="E22" s="113">
        <v>6024509</v>
      </c>
      <c r="F22" s="104" t="s">
        <v>547</v>
      </c>
      <c r="G22" s="113"/>
      <c r="H22" s="100">
        <v>55.893000000000001</v>
      </c>
      <c r="I22" s="152"/>
      <c r="J22" s="180"/>
      <c r="K22" s="181"/>
      <c r="L22" s="110">
        <v>9</v>
      </c>
      <c r="M22" s="111">
        <f t="shared" si="4"/>
        <v>1</v>
      </c>
      <c r="N22" s="112">
        <f t="shared" si="3"/>
        <v>1</v>
      </c>
    </row>
    <row r="23" spans="1:14" ht="14.4" x14ac:dyDescent="0.25">
      <c r="A23" s="99" t="str">
        <f t="shared" si="0"/>
        <v>PrelimGrace JohnsonSolar Medal</v>
      </c>
      <c r="B23" s="129" t="s">
        <v>24</v>
      </c>
      <c r="C23" s="101" t="s">
        <v>404</v>
      </c>
      <c r="D23" s="102" t="s">
        <v>296</v>
      </c>
      <c r="E23" s="113">
        <v>6022641</v>
      </c>
      <c r="F23" s="104" t="s">
        <v>449</v>
      </c>
      <c r="G23" s="113"/>
      <c r="H23" s="100">
        <v>66.606999999999999</v>
      </c>
      <c r="I23" s="152"/>
      <c r="J23" s="180"/>
      <c r="K23" s="181"/>
      <c r="L23" s="110">
        <v>1</v>
      </c>
      <c r="M23" s="111">
        <f t="shared" si="4"/>
        <v>7</v>
      </c>
      <c r="N23" s="112">
        <f t="shared" si="3"/>
        <v>7</v>
      </c>
    </row>
    <row r="24" spans="1:14" ht="14.4" x14ac:dyDescent="0.25">
      <c r="A24" s="99" t="str">
        <f t="shared" si="0"/>
        <v>PrelimRomy LenzLeedale Lady Di</v>
      </c>
      <c r="B24" s="129" t="s">
        <v>24</v>
      </c>
      <c r="C24" s="130" t="s">
        <v>553</v>
      </c>
      <c r="D24" s="131" t="s">
        <v>554</v>
      </c>
      <c r="E24" s="113">
        <v>6025293</v>
      </c>
      <c r="F24" s="104" t="s">
        <v>555</v>
      </c>
      <c r="G24" s="113"/>
      <c r="H24" s="100">
        <v>65.356999999999999</v>
      </c>
      <c r="I24" s="152"/>
      <c r="J24" s="180"/>
      <c r="K24" s="181"/>
      <c r="L24" s="110">
        <v>2</v>
      </c>
      <c r="M24" s="111">
        <f t="shared" si="4"/>
        <v>6</v>
      </c>
      <c r="N24" s="112">
        <f t="shared" si="3"/>
        <v>6</v>
      </c>
    </row>
    <row r="25" spans="1:14" ht="14.4" x14ac:dyDescent="0.25">
      <c r="A25" s="99" t="str">
        <f t="shared" si="0"/>
        <v>PrelimEmily PotterRicochet</v>
      </c>
      <c r="B25" s="129" t="s">
        <v>24</v>
      </c>
      <c r="C25" s="409" t="s">
        <v>556</v>
      </c>
      <c r="D25" s="421" t="s">
        <v>557</v>
      </c>
      <c r="E25" s="113">
        <v>9127070</v>
      </c>
      <c r="F25" s="104" t="s">
        <v>200</v>
      </c>
      <c r="G25" s="113"/>
      <c r="H25" s="100">
        <v>57.5</v>
      </c>
      <c r="I25" s="152"/>
      <c r="J25" s="180"/>
      <c r="K25" s="181"/>
      <c r="L25" s="110">
        <v>3</v>
      </c>
      <c r="M25" s="111">
        <f t="shared" si="4"/>
        <v>5</v>
      </c>
      <c r="N25" s="112">
        <f t="shared" si="3"/>
        <v>5</v>
      </c>
    </row>
    <row r="26" spans="1:14" ht="14.4" x14ac:dyDescent="0.25">
      <c r="A26" s="99" t="str">
        <f t="shared" si="0"/>
        <v>PrelimKate BannerOver The Rainbow</v>
      </c>
      <c r="B26" s="129" t="s">
        <v>24</v>
      </c>
      <c r="C26" s="409" t="s">
        <v>462</v>
      </c>
      <c r="D26" s="421" t="s">
        <v>476</v>
      </c>
      <c r="E26" s="113">
        <v>6011455</v>
      </c>
      <c r="F26" s="104" t="s">
        <v>449</v>
      </c>
      <c r="G26" s="113"/>
      <c r="H26" s="100">
        <v>68.929000000000002</v>
      </c>
      <c r="I26" s="152"/>
      <c r="J26" s="180"/>
      <c r="K26" s="181"/>
      <c r="L26" s="110">
        <v>1</v>
      </c>
      <c r="M26" s="111">
        <f t="shared" si="4"/>
        <v>7</v>
      </c>
      <c r="N26" s="112">
        <f t="shared" si="3"/>
        <v>7</v>
      </c>
    </row>
    <row r="27" spans="1:14" ht="14.4" x14ac:dyDescent="0.25">
      <c r="A27" s="99" t="str">
        <f t="shared" si="0"/>
        <v>PrelimAnnabell GibbonsJoshua Brook Merlin</v>
      </c>
      <c r="B27" s="129" t="s">
        <v>24</v>
      </c>
      <c r="C27" s="409" t="s">
        <v>558</v>
      </c>
      <c r="D27" s="421" t="s">
        <v>559</v>
      </c>
      <c r="E27" s="113">
        <v>6028168</v>
      </c>
      <c r="F27" s="104" t="s">
        <v>197</v>
      </c>
      <c r="G27" s="113"/>
      <c r="H27" s="100">
        <v>67.679000000000002</v>
      </c>
      <c r="I27" s="152"/>
      <c r="J27" s="180"/>
      <c r="K27" s="181"/>
      <c r="L27" s="110">
        <v>2</v>
      </c>
      <c r="M27" s="111">
        <f t="shared" si="4"/>
        <v>6</v>
      </c>
      <c r="N27" s="112">
        <f t="shared" si="3"/>
        <v>6</v>
      </c>
    </row>
    <row r="28" spans="1:14" ht="14.4" x14ac:dyDescent="0.25">
      <c r="A28" s="99" t="str">
        <f t="shared" si="0"/>
        <v>NovRuby DouglasOakover Too Much Chatter</v>
      </c>
      <c r="B28" s="129" t="s">
        <v>73</v>
      </c>
      <c r="C28" s="409" t="s">
        <v>255</v>
      </c>
      <c r="D28" s="421" t="s">
        <v>256</v>
      </c>
      <c r="E28" s="113">
        <v>6020464</v>
      </c>
      <c r="F28" s="104" t="s">
        <v>200</v>
      </c>
      <c r="G28" s="113"/>
      <c r="H28" s="100"/>
      <c r="I28" s="152">
        <v>67.5</v>
      </c>
      <c r="J28" s="180"/>
      <c r="K28" s="181"/>
      <c r="L28" s="110">
        <v>1</v>
      </c>
      <c r="M28" s="111">
        <f t="shared" si="4"/>
        <v>7</v>
      </c>
      <c r="N28" s="112">
        <f t="shared" si="3"/>
        <v>7</v>
      </c>
    </row>
    <row r="29" spans="1:14" ht="14.4" x14ac:dyDescent="0.25">
      <c r="A29" s="99" t="str">
        <f t="shared" si="0"/>
        <v>NovKady MiddlecoatMallaine Motown</v>
      </c>
      <c r="B29" s="129" t="s">
        <v>73</v>
      </c>
      <c r="C29" s="409" t="s">
        <v>400</v>
      </c>
      <c r="D29" s="421" t="s">
        <v>550</v>
      </c>
      <c r="E29" s="113">
        <v>6911829</v>
      </c>
      <c r="F29" s="104" t="s">
        <v>197</v>
      </c>
      <c r="G29" s="113"/>
      <c r="H29" s="100"/>
      <c r="I29" s="152">
        <v>63.280999999999999</v>
      </c>
      <c r="J29" s="180"/>
      <c r="K29" s="181"/>
      <c r="L29" s="110">
        <v>2</v>
      </c>
      <c r="M29" s="111">
        <f t="shared" si="4"/>
        <v>6</v>
      </c>
      <c r="N29" s="112">
        <f t="shared" si="3"/>
        <v>6</v>
      </c>
    </row>
    <row r="30" spans="1:14" ht="14.4" x14ac:dyDescent="0.25">
      <c r="A30" s="99" t="str">
        <f t="shared" si="0"/>
        <v>NovKate BerzinsPeppa Mint</v>
      </c>
      <c r="B30" s="100" t="s">
        <v>73</v>
      </c>
      <c r="C30" s="409" t="s">
        <v>560</v>
      </c>
      <c r="D30" s="421" t="s">
        <v>561</v>
      </c>
      <c r="E30" s="113">
        <v>6024509</v>
      </c>
      <c r="F30" s="104" t="s">
        <v>547</v>
      </c>
      <c r="G30" s="113"/>
      <c r="H30" s="100"/>
      <c r="I30" s="152">
        <v>55.313000000000002</v>
      </c>
      <c r="J30" s="180"/>
      <c r="K30" s="181"/>
      <c r="L30" s="110">
        <v>3</v>
      </c>
      <c r="M30" s="111">
        <f t="shared" si="4"/>
        <v>5</v>
      </c>
      <c r="N30" s="112">
        <f t="shared" si="3"/>
        <v>5</v>
      </c>
    </row>
    <row r="31" spans="1:14" ht="14.4" x14ac:dyDescent="0.25">
      <c r="A31" s="99" t="str">
        <f t="shared" si="0"/>
        <v>NovMia TollarzoDelta Of Ebony Park</v>
      </c>
      <c r="B31" s="100" t="s">
        <v>73</v>
      </c>
      <c r="C31" s="409" t="s">
        <v>244</v>
      </c>
      <c r="D31" s="421" t="s">
        <v>245</v>
      </c>
      <c r="E31" s="113">
        <v>6011292</v>
      </c>
      <c r="F31" s="104" t="s">
        <v>469</v>
      </c>
      <c r="G31" s="113"/>
      <c r="H31" s="100"/>
      <c r="I31" s="152">
        <v>68.906000000000006</v>
      </c>
      <c r="J31" s="180"/>
      <c r="K31" s="181"/>
      <c r="L31" s="110">
        <v>1</v>
      </c>
      <c r="M31" s="111">
        <f t="shared" si="4"/>
        <v>7</v>
      </c>
      <c r="N31" s="112">
        <f t="shared" si="3"/>
        <v>7</v>
      </c>
    </row>
    <row r="32" spans="1:14" ht="14.4" x14ac:dyDescent="0.25">
      <c r="A32" s="99" t="str">
        <f t="shared" si="0"/>
        <v>NovGrace JohnsonSolar Medal</v>
      </c>
      <c r="B32" s="100" t="s">
        <v>73</v>
      </c>
      <c r="C32" s="409" t="s">
        <v>404</v>
      </c>
      <c r="D32" s="421" t="s">
        <v>296</v>
      </c>
      <c r="E32" s="113">
        <v>6022641</v>
      </c>
      <c r="F32" s="104" t="s">
        <v>449</v>
      </c>
      <c r="G32" s="113"/>
      <c r="H32" s="100"/>
      <c r="I32" s="152">
        <v>65.156000000000006</v>
      </c>
      <c r="J32" s="180"/>
      <c r="K32" s="181"/>
      <c r="L32" s="110">
        <v>2</v>
      </c>
      <c r="M32" s="111">
        <f t="shared" si="4"/>
        <v>6</v>
      </c>
      <c r="N32" s="112">
        <f t="shared" si="3"/>
        <v>6</v>
      </c>
    </row>
    <row r="33" spans="1:14" ht="14.4" x14ac:dyDescent="0.25">
      <c r="A33" s="99" t="str">
        <f t="shared" si="0"/>
        <v>NovTanaya PustkuchenSecret Mojito</v>
      </c>
      <c r="B33" s="100" t="s">
        <v>73</v>
      </c>
      <c r="C33" s="409" t="s">
        <v>403</v>
      </c>
      <c r="D33" s="421" t="s">
        <v>405</v>
      </c>
      <c r="E33" s="113">
        <v>6026900</v>
      </c>
      <c r="F33" s="104" t="s">
        <v>449</v>
      </c>
      <c r="G33" s="113"/>
      <c r="H33" s="100"/>
      <c r="I33" s="152">
        <v>61.25</v>
      </c>
      <c r="J33" s="180"/>
      <c r="K33" s="181"/>
      <c r="L33" s="110">
        <v>3</v>
      </c>
      <c r="M33" s="111">
        <f t="shared" si="4"/>
        <v>5</v>
      </c>
      <c r="N33" s="112">
        <f t="shared" si="3"/>
        <v>5</v>
      </c>
    </row>
    <row r="34" spans="1:14" ht="14.4" x14ac:dyDescent="0.25">
      <c r="A34" s="99" t="str">
        <f t="shared" si="0"/>
        <v>NovRomy LenzLeedale Lady Di</v>
      </c>
      <c r="B34" s="100" t="s">
        <v>73</v>
      </c>
      <c r="C34" s="409" t="s">
        <v>553</v>
      </c>
      <c r="D34" s="421" t="s">
        <v>554</v>
      </c>
      <c r="E34" s="113">
        <v>6025293</v>
      </c>
      <c r="F34" s="104" t="s">
        <v>555</v>
      </c>
      <c r="G34" s="113"/>
      <c r="H34" s="100"/>
      <c r="I34" s="152">
        <v>60.780999999999999</v>
      </c>
      <c r="J34" s="180"/>
      <c r="K34" s="181"/>
      <c r="L34" s="110">
        <v>4</v>
      </c>
      <c r="M34" s="111">
        <f t="shared" si="4"/>
        <v>4</v>
      </c>
      <c r="N34" s="112">
        <f t="shared" si="3"/>
        <v>4</v>
      </c>
    </row>
    <row r="35" spans="1:14" ht="14.4" x14ac:dyDescent="0.25">
      <c r="A35" s="450" t="str">
        <f t="shared" si="0"/>
        <v>NovEmily PotterRicochet</v>
      </c>
      <c r="B35" s="198" t="s">
        <v>73</v>
      </c>
      <c r="C35" s="151" t="s">
        <v>556</v>
      </c>
      <c r="D35" s="151" t="s">
        <v>557</v>
      </c>
      <c r="E35" s="151">
        <v>9127070</v>
      </c>
      <c r="F35" s="151" t="s">
        <v>200</v>
      </c>
      <c r="G35" s="151"/>
      <c r="H35" s="151"/>
      <c r="I35" s="151">
        <v>57.344000000000001</v>
      </c>
      <c r="J35" s="151"/>
      <c r="K35" s="151"/>
      <c r="L35" s="151">
        <v>5</v>
      </c>
      <c r="M35" s="111">
        <f t="shared" ref="M35:M43" si="5">IF(L35=1,7,IF(L35=2,6,IF(L35=3,5,IF(L35=4,4,IF(L35=5,3,IF(L35=6,2,IF(L35&gt;=6,1,0)))))))</f>
        <v>3</v>
      </c>
      <c r="N35" s="112">
        <f t="shared" ref="N35:N43" si="6">SUM(M35+$N$5)</f>
        <v>3</v>
      </c>
    </row>
    <row r="36" spans="1:14" ht="14.4" x14ac:dyDescent="0.25">
      <c r="A36" s="450" t="str">
        <f t="shared" si="0"/>
        <v>NovCharvelle MillerKendall Park Odin</v>
      </c>
      <c r="B36" s="198" t="s">
        <v>73</v>
      </c>
      <c r="C36" s="151" t="s">
        <v>190</v>
      </c>
      <c r="D36" s="151" t="s">
        <v>194</v>
      </c>
      <c r="E36" s="151">
        <v>6021422</v>
      </c>
      <c r="F36" s="151" t="s">
        <v>197</v>
      </c>
      <c r="G36" s="151"/>
      <c r="H36" s="151"/>
      <c r="I36" s="151">
        <v>66.875</v>
      </c>
      <c r="J36" s="151"/>
      <c r="K36" s="151"/>
      <c r="L36" s="151">
        <v>1</v>
      </c>
      <c r="M36" s="111">
        <f t="shared" si="5"/>
        <v>7</v>
      </c>
      <c r="N36" s="112">
        <f t="shared" si="6"/>
        <v>7</v>
      </c>
    </row>
    <row r="37" spans="1:14" ht="14.4" x14ac:dyDescent="0.25">
      <c r="A37" s="450" t="str">
        <f t="shared" si="0"/>
        <v>NovAnnabell GibbonsJoshua Brook Merlin</v>
      </c>
      <c r="B37" s="198" t="s">
        <v>73</v>
      </c>
      <c r="C37" s="151" t="s">
        <v>558</v>
      </c>
      <c r="D37" s="151" t="s">
        <v>559</v>
      </c>
      <c r="E37" s="151">
        <v>6028168</v>
      </c>
      <c r="F37" s="151" t="s">
        <v>197</v>
      </c>
      <c r="G37" s="151"/>
      <c r="H37" s="151"/>
      <c r="I37" s="151">
        <v>65.313000000000002</v>
      </c>
      <c r="J37" s="151"/>
      <c r="K37" s="151"/>
      <c r="L37" s="151">
        <v>2</v>
      </c>
      <c r="M37" s="111">
        <f t="shared" si="5"/>
        <v>6</v>
      </c>
      <c r="N37" s="112">
        <f t="shared" si="6"/>
        <v>6</v>
      </c>
    </row>
    <row r="38" spans="1:14" ht="14.4" x14ac:dyDescent="0.25">
      <c r="A38" s="450" t="str">
        <f t="shared" si="0"/>
        <v>NovKate BannerOver The Rainbow</v>
      </c>
      <c r="B38" s="198" t="s">
        <v>73</v>
      </c>
      <c r="C38" s="151" t="s">
        <v>462</v>
      </c>
      <c r="D38" s="151" t="s">
        <v>476</v>
      </c>
      <c r="E38" s="151">
        <v>6011455</v>
      </c>
      <c r="F38" s="151" t="s">
        <v>449</v>
      </c>
      <c r="G38" s="151"/>
      <c r="H38" s="151"/>
      <c r="I38" s="151">
        <v>62.655999999999999</v>
      </c>
      <c r="J38" s="151"/>
      <c r="K38" s="151"/>
      <c r="L38" s="151">
        <v>3</v>
      </c>
      <c r="M38" s="111">
        <f t="shared" si="5"/>
        <v>5</v>
      </c>
      <c r="N38" s="112">
        <f t="shared" si="6"/>
        <v>5</v>
      </c>
    </row>
    <row r="39" spans="1:14" ht="14.4" x14ac:dyDescent="0.25">
      <c r="A39" s="450" t="str">
        <f t="shared" si="0"/>
        <v>NovSarah CarterWayside</v>
      </c>
      <c r="B39" s="198" t="s">
        <v>73</v>
      </c>
      <c r="C39" s="151" t="s">
        <v>562</v>
      </c>
      <c r="D39" s="151" t="s">
        <v>565</v>
      </c>
      <c r="E39" s="151">
        <v>6008228</v>
      </c>
      <c r="F39" s="151" t="s">
        <v>197</v>
      </c>
      <c r="G39" s="151"/>
      <c r="H39" s="151"/>
      <c r="I39" s="151">
        <v>61.094000000000001</v>
      </c>
      <c r="J39" s="151"/>
      <c r="K39" s="151"/>
      <c r="L39" s="151">
        <v>4</v>
      </c>
      <c r="M39" s="111">
        <f t="shared" si="5"/>
        <v>4</v>
      </c>
      <c r="N39" s="112">
        <f t="shared" si="6"/>
        <v>4</v>
      </c>
    </row>
    <row r="40" spans="1:14" ht="14.4" x14ac:dyDescent="0.25">
      <c r="A40" s="450" t="str">
        <f t="shared" si="0"/>
        <v>ElemMia TollarzoDelta Of Ebony Park</v>
      </c>
      <c r="B40" s="198" t="s">
        <v>16</v>
      </c>
      <c r="C40" s="151" t="s">
        <v>244</v>
      </c>
      <c r="D40" s="151" t="s">
        <v>245</v>
      </c>
      <c r="E40" s="151">
        <v>6011292</v>
      </c>
      <c r="F40" s="151" t="s">
        <v>469</v>
      </c>
      <c r="G40" s="151"/>
      <c r="H40" s="151"/>
      <c r="I40" s="151"/>
      <c r="J40" s="151">
        <v>63.625</v>
      </c>
      <c r="K40" s="151"/>
      <c r="L40" s="151">
        <v>1</v>
      </c>
      <c r="M40" s="111">
        <f t="shared" si="5"/>
        <v>7</v>
      </c>
      <c r="N40" s="112">
        <f t="shared" si="6"/>
        <v>7</v>
      </c>
    </row>
    <row r="41" spans="1:14" ht="14.4" x14ac:dyDescent="0.25">
      <c r="A41" s="450" t="str">
        <f t="shared" si="0"/>
        <v>ElemCharvelle MillerKendall Park Odin</v>
      </c>
      <c r="B41" s="198" t="s">
        <v>16</v>
      </c>
      <c r="C41" s="151" t="s">
        <v>190</v>
      </c>
      <c r="D41" s="151" t="s">
        <v>194</v>
      </c>
      <c r="E41" s="151">
        <v>6021422</v>
      </c>
      <c r="F41" s="151" t="s">
        <v>197</v>
      </c>
      <c r="G41" s="151"/>
      <c r="H41" s="151"/>
      <c r="I41" s="151"/>
      <c r="J41" s="151">
        <v>68.125</v>
      </c>
      <c r="K41" s="151"/>
      <c r="L41" s="151">
        <v>1</v>
      </c>
      <c r="M41" s="111">
        <f t="shared" si="5"/>
        <v>7</v>
      </c>
      <c r="N41" s="112">
        <f t="shared" si="6"/>
        <v>7</v>
      </c>
    </row>
    <row r="42" spans="1:14" ht="14.4" x14ac:dyDescent="0.25">
      <c r="A42" s="450" t="str">
        <f t="shared" si="0"/>
        <v/>
      </c>
      <c r="B42" s="151"/>
      <c r="C42" s="151" t="s">
        <v>40</v>
      </c>
      <c r="D42" s="151" t="s">
        <v>40</v>
      </c>
      <c r="E42" s="151"/>
      <c r="F42" s="151"/>
      <c r="G42" s="151"/>
      <c r="H42" s="151"/>
      <c r="I42" s="151"/>
      <c r="J42" s="151"/>
      <c r="K42" s="151"/>
      <c r="L42" s="151"/>
      <c r="M42" s="111">
        <f t="shared" si="5"/>
        <v>0</v>
      </c>
      <c r="N42" s="112">
        <f t="shared" si="6"/>
        <v>0</v>
      </c>
    </row>
    <row r="43" spans="1:14" ht="14.4" x14ac:dyDescent="0.25">
      <c r="A43" s="450" t="str">
        <f t="shared" si="0"/>
        <v/>
      </c>
      <c r="B43" s="151"/>
      <c r="C43" s="151" t="s">
        <v>40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11">
        <f t="shared" si="5"/>
        <v>0</v>
      </c>
      <c r="N43" s="112">
        <f t="shared" si="6"/>
        <v>0</v>
      </c>
    </row>
    <row r="44" spans="1:14" ht="14.4" x14ac:dyDescent="0.25">
      <c r="A44" s="450" t="str">
        <f t="shared" si="0"/>
        <v/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4" ht="14.4" x14ac:dyDescent="0.25">
      <c r="A45" s="450" t="str">
        <f t="shared" si="0"/>
        <v/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8" type="noConversion"/>
  <conditionalFormatting sqref="C6:C29">
    <cfRule type="duplicateValues" dxfId="45" priority="859"/>
  </conditionalFormatting>
  <conditionalFormatting sqref="C1:D5">
    <cfRule type="duplicateValues" dxfId="44" priority="861"/>
  </conditionalFormatting>
  <conditionalFormatting sqref="C6:D6">
    <cfRule type="duplicateValues" dxfId="43" priority="863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B002-5B27-407B-B866-BF6AEF80DF89}">
  <sheetPr codeName="Sheet41">
    <tabColor rgb="FFFF3399"/>
  </sheetPr>
  <dimension ref="A1:N32"/>
  <sheetViews>
    <sheetView zoomScale="120" zoomScaleNormal="120" workbookViewId="0">
      <selection activeCell="K28" sqref="K28"/>
    </sheetView>
  </sheetViews>
  <sheetFormatPr defaultRowHeight="13.2" x14ac:dyDescent="0.25"/>
  <cols>
    <col min="2" max="2" width="6.6640625" bestFit="1" customWidth="1"/>
    <col min="3" max="3" width="17.33203125" bestFit="1" customWidth="1"/>
    <col min="4" max="4" width="24.109375" bestFit="1" customWidth="1"/>
    <col min="6" max="6" width="13.109375" bestFit="1" customWidth="1"/>
    <col min="7" max="8" width="9.109375" style="626"/>
    <col min="10" max="10" width="12.33203125" bestFit="1" customWidth="1"/>
    <col min="11" max="11" width="12.88671875" bestFit="1" customWidth="1"/>
    <col min="13" max="13" width="12.88671875" bestFit="1" customWidth="1"/>
    <col min="14" max="14" width="29.5546875" bestFit="1" customWidth="1"/>
  </cols>
  <sheetData>
    <row r="1" spans="1:14" s="92" customFormat="1" ht="22.5" customHeight="1" thickBot="1" x14ac:dyDescent="0.3">
      <c r="A1" s="88">
        <f>SUM(A2-1)</f>
        <v>18</v>
      </c>
      <c r="B1" s="886" t="s">
        <v>56</v>
      </c>
      <c r="C1" s="887"/>
      <c r="D1" s="89" t="s">
        <v>30</v>
      </c>
      <c r="E1" s="888" t="s">
        <v>415</v>
      </c>
      <c r="F1" s="889"/>
      <c r="G1" s="889"/>
      <c r="H1" s="889"/>
      <c r="I1" s="889"/>
      <c r="J1" s="889"/>
      <c r="K1" s="90" t="s">
        <v>31</v>
      </c>
      <c r="L1" s="911">
        <v>45459</v>
      </c>
      <c r="M1" s="891"/>
      <c r="N1" s="91" t="s">
        <v>57</v>
      </c>
    </row>
    <row r="2" spans="1:14" s="92" customFormat="1" ht="22.5" customHeight="1" thickBot="1" x14ac:dyDescent="0.3">
      <c r="A2" s="93">
        <f>COUNTA(_xlfn.UNIQUE(D6:D200))</f>
        <v>19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s="92" customFormat="1" ht="14.4" thickBot="1" x14ac:dyDescent="0.3">
      <c r="A4" s="871"/>
      <c r="B4" s="874"/>
      <c r="C4" s="877"/>
      <c r="D4" s="880"/>
      <c r="E4" s="883"/>
      <c r="F4" s="893"/>
      <c r="G4" s="963" t="s">
        <v>29</v>
      </c>
      <c r="H4" s="965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s="92" customFormat="1" ht="14.4" thickBot="1" x14ac:dyDescent="0.3">
      <c r="A5" s="872"/>
      <c r="B5" s="875"/>
      <c r="C5" s="878"/>
      <c r="D5" s="881"/>
      <c r="E5" s="884" t="s">
        <v>38</v>
      </c>
      <c r="F5" s="885"/>
      <c r="G5" s="964"/>
      <c r="H5" s="966"/>
      <c r="I5" s="921"/>
      <c r="J5" s="921"/>
      <c r="K5" s="919"/>
      <c r="L5" s="897"/>
      <c r="M5" s="900"/>
      <c r="N5" s="98">
        <f>IF(N4=1,0,IF(N4=2,1,IF(N4=3,2,0)))</f>
        <v>0</v>
      </c>
    </row>
    <row r="6" spans="1:14" s="92" customFormat="1" ht="14.4" x14ac:dyDescent="0.25">
      <c r="A6" s="99" t="str">
        <f t="shared" ref="A6:A32" si="0">CONCATENATE(B6,C6,D6)</f>
        <v>PrepSunny CowanJemara Cassias</v>
      </c>
      <c r="B6" s="129" t="s">
        <v>29</v>
      </c>
      <c r="C6" s="101" t="s">
        <v>665</v>
      </c>
      <c r="D6" s="102" t="s">
        <v>666</v>
      </c>
      <c r="E6" s="113"/>
      <c r="F6" s="104" t="s">
        <v>203</v>
      </c>
      <c r="G6" s="336">
        <v>68.332999999999998</v>
      </c>
      <c r="H6" s="629"/>
      <c r="I6" s="152"/>
      <c r="J6" s="180"/>
      <c r="K6" s="181"/>
      <c r="L6" s="110">
        <v>1</v>
      </c>
      <c r="M6" s="111">
        <f>IF(L6=1,7,IF(L6=2,6,IF(L6=3,5,IF(L6=4,4,IF(L6=5,3,IF(L6=6,2,IF(L6&gt;=6,1,0)))))))</f>
        <v>7</v>
      </c>
      <c r="N6" s="112">
        <f>SUM(M6+$N$5)</f>
        <v>7</v>
      </c>
    </row>
    <row r="7" spans="1:14" ht="14.4" x14ac:dyDescent="0.25">
      <c r="A7" s="99" t="str">
        <f t="shared" si="0"/>
        <v>PrepCharlotte HenshallHP Sweetest Edition</v>
      </c>
      <c r="B7" s="129" t="s">
        <v>29</v>
      </c>
      <c r="C7" s="101" t="s">
        <v>377</v>
      </c>
      <c r="D7" s="102" t="s">
        <v>667</v>
      </c>
      <c r="E7" s="113"/>
      <c r="F7" s="104" t="s">
        <v>203</v>
      </c>
      <c r="G7" s="336">
        <v>60.332999999999998</v>
      </c>
      <c r="H7" s="629"/>
      <c r="I7" s="152"/>
      <c r="J7" s="180"/>
      <c r="K7" s="181"/>
      <c r="L7" s="110">
        <v>2</v>
      </c>
      <c r="M7" s="111">
        <f t="shared" ref="M7:M32" si="1">IF(L7=1,7,IF(L7=2,6,IF(L7=3,5,IF(L7=4,4,IF(L7=5,3,IF(L7=6,2,IF(L7&gt;=6,1,0)))))))</f>
        <v>6</v>
      </c>
      <c r="N7" s="112">
        <f t="shared" ref="N7:N32" si="2">SUM(M7+$N$5)</f>
        <v>6</v>
      </c>
    </row>
    <row r="8" spans="1:14" ht="14.4" x14ac:dyDescent="0.25">
      <c r="A8" s="99" t="str">
        <f t="shared" si="0"/>
        <v>PrelimHoney Towers-HammondYartarla Park Kadinsky</v>
      </c>
      <c r="B8" s="129" t="s">
        <v>24</v>
      </c>
      <c r="C8" s="101" t="s">
        <v>592</v>
      </c>
      <c r="D8" s="102" t="s">
        <v>668</v>
      </c>
      <c r="E8" s="113"/>
      <c r="F8" s="104" t="s">
        <v>198</v>
      </c>
      <c r="G8" s="336"/>
      <c r="H8" s="629">
        <v>67.8</v>
      </c>
      <c r="I8" s="152"/>
      <c r="J8" s="180"/>
      <c r="K8" s="181"/>
      <c r="L8" s="110">
        <v>1</v>
      </c>
      <c r="M8" s="111">
        <f t="shared" si="1"/>
        <v>7</v>
      </c>
      <c r="N8" s="112">
        <f t="shared" si="2"/>
        <v>7</v>
      </c>
    </row>
    <row r="9" spans="1:14" ht="14.4" x14ac:dyDescent="0.25">
      <c r="A9" s="99" t="str">
        <f t="shared" si="0"/>
        <v>PrelimGrace EdenburgLeedale Vagabond</v>
      </c>
      <c r="B9" s="129" t="s">
        <v>24</v>
      </c>
      <c r="C9" s="101" t="s">
        <v>573</v>
      </c>
      <c r="D9" s="102" t="s">
        <v>669</v>
      </c>
      <c r="E9" s="113"/>
      <c r="F9" s="104" t="s">
        <v>201</v>
      </c>
      <c r="G9" s="336"/>
      <c r="H9" s="629">
        <v>66.599999999999994</v>
      </c>
      <c r="I9" s="152"/>
      <c r="J9" s="180"/>
      <c r="K9" s="181"/>
      <c r="L9" s="110">
        <v>2</v>
      </c>
      <c r="M9" s="111">
        <f t="shared" si="1"/>
        <v>6</v>
      </c>
      <c r="N9" s="112">
        <f t="shared" si="2"/>
        <v>6</v>
      </c>
    </row>
    <row r="10" spans="1:14" ht="14.4" x14ac:dyDescent="0.25">
      <c r="A10" s="99" t="str">
        <f t="shared" si="0"/>
        <v>PrelimPippa JakovichSir Dusty</v>
      </c>
      <c r="B10" s="129" t="s">
        <v>24</v>
      </c>
      <c r="C10" s="101" t="s">
        <v>391</v>
      </c>
      <c r="D10" s="102" t="s">
        <v>382</v>
      </c>
      <c r="E10" s="113"/>
      <c r="F10" s="104" t="s">
        <v>203</v>
      </c>
      <c r="G10" s="336"/>
      <c r="H10" s="629">
        <v>62.4</v>
      </c>
      <c r="I10" s="152"/>
      <c r="J10" s="180"/>
      <c r="K10" s="181"/>
      <c r="L10" s="110">
        <v>3</v>
      </c>
      <c r="M10" s="111">
        <f t="shared" si="1"/>
        <v>5</v>
      </c>
      <c r="N10" s="112">
        <f t="shared" si="2"/>
        <v>5</v>
      </c>
    </row>
    <row r="11" spans="1:14" ht="14.4" x14ac:dyDescent="0.25">
      <c r="A11" s="99" t="str">
        <f t="shared" si="0"/>
        <v>PrelimCharlotte HenshallHP Sweetest Edition</v>
      </c>
      <c r="B11" s="129" t="s">
        <v>24</v>
      </c>
      <c r="C11" s="101" t="s">
        <v>377</v>
      </c>
      <c r="D11" s="102" t="s">
        <v>667</v>
      </c>
      <c r="E11" s="113"/>
      <c r="F11" s="104" t="s">
        <v>203</v>
      </c>
      <c r="G11" s="336"/>
      <c r="H11" s="629">
        <v>61.4</v>
      </c>
      <c r="I11" s="152"/>
      <c r="J11" s="180"/>
      <c r="K11" s="181"/>
      <c r="L11" s="110">
        <v>4</v>
      </c>
      <c r="M11" s="111">
        <f t="shared" si="1"/>
        <v>4</v>
      </c>
      <c r="N11" s="112">
        <f t="shared" si="2"/>
        <v>4</v>
      </c>
    </row>
    <row r="12" spans="1:14" ht="14.4" x14ac:dyDescent="0.25">
      <c r="A12" s="99" t="str">
        <f t="shared" si="0"/>
        <v>PrelimSunny CowanJemara Cassias</v>
      </c>
      <c r="B12" s="129" t="s">
        <v>24</v>
      </c>
      <c r="C12" s="101" t="s">
        <v>665</v>
      </c>
      <c r="D12" s="102" t="s">
        <v>666</v>
      </c>
      <c r="E12" s="113"/>
      <c r="F12" s="104" t="s">
        <v>203</v>
      </c>
      <c r="G12" s="336"/>
      <c r="H12" s="629">
        <v>58.2</v>
      </c>
      <c r="I12" s="152"/>
      <c r="J12" s="180"/>
      <c r="K12" s="181"/>
      <c r="L12" s="110">
        <v>5</v>
      </c>
      <c r="M12" s="111">
        <f t="shared" si="1"/>
        <v>3</v>
      </c>
      <c r="N12" s="112">
        <f t="shared" si="2"/>
        <v>3</v>
      </c>
    </row>
    <row r="13" spans="1:14" ht="14.4" x14ac:dyDescent="0.25">
      <c r="A13" s="99" t="str">
        <f t="shared" si="0"/>
        <v>PrelimRuby HancockOld Station Leo</v>
      </c>
      <c r="B13" s="129" t="s">
        <v>24</v>
      </c>
      <c r="C13" s="101" t="s">
        <v>280</v>
      </c>
      <c r="D13" s="102" t="s">
        <v>281</v>
      </c>
      <c r="E13" s="113"/>
      <c r="F13" s="104" t="s">
        <v>203</v>
      </c>
      <c r="G13" s="336"/>
      <c r="H13" s="629">
        <v>62.4</v>
      </c>
      <c r="I13" s="152"/>
      <c r="J13" s="180"/>
      <c r="K13" s="181"/>
      <c r="L13" s="110">
        <v>1</v>
      </c>
      <c r="M13" s="111">
        <f t="shared" si="1"/>
        <v>7</v>
      </c>
      <c r="N13" s="112">
        <f t="shared" si="2"/>
        <v>7</v>
      </c>
    </row>
    <row r="14" spans="1:14" ht="14.4" x14ac:dyDescent="0.25">
      <c r="A14" s="99" t="str">
        <f t="shared" si="0"/>
        <v>PrelimLola Folerts-ConnorMystique Queen of Hearts</v>
      </c>
      <c r="B14" s="129" t="s">
        <v>24</v>
      </c>
      <c r="C14" s="101" t="s">
        <v>670</v>
      </c>
      <c r="D14" s="102" t="s">
        <v>671</v>
      </c>
      <c r="E14" s="113"/>
      <c r="F14" s="104" t="s">
        <v>203</v>
      </c>
      <c r="G14" s="336"/>
      <c r="H14" s="629">
        <v>57.8</v>
      </c>
      <c r="I14" s="152"/>
      <c r="J14" s="180"/>
      <c r="K14" s="181"/>
      <c r="L14" s="110">
        <v>2</v>
      </c>
      <c r="M14" s="111">
        <f t="shared" si="1"/>
        <v>6</v>
      </c>
      <c r="N14" s="112">
        <f t="shared" si="2"/>
        <v>6</v>
      </c>
    </row>
    <row r="15" spans="1:14" ht="14.4" x14ac:dyDescent="0.25">
      <c r="A15" s="99" t="str">
        <f t="shared" si="0"/>
        <v>PrelimAbbie KirkhamClare Downs Indigo</v>
      </c>
      <c r="B15" s="129" t="s">
        <v>24</v>
      </c>
      <c r="C15" s="101" t="s">
        <v>571</v>
      </c>
      <c r="D15" s="102" t="s">
        <v>581</v>
      </c>
      <c r="E15" s="113"/>
      <c r="F15" s="104" t="s">
        <v>203</v>
      </c>
      <c r="G15" s="336"/>
      <c r="H15" s="629">
        <v>66.8</v>
      </c>
      <c r="I15" s="152"/>
      <c r="J15" s="180"/>
      <c r="K15" s="181"/>
      <c r="L15" s="110">
        <v>1</v>
      </c>
      <c r="M15" s="111">
        <f t="shared" si="1"/>
        <v>7</v>
      </c>
      <c r="N15" s="112">
        <f t="shared" si="2"/>
        <v>7</v>
      </c>
    </row>
    <row r="16" spans="1:14" ht="14.4" x14ac:dyDescent="0.25">
      <c r="A16" s="99" t="str">
        <f t="shared" si="0"/>
        <v>PrelimEmmy FieldingBramley Sugarman</v>
      </c>
      <c r="B16" s="129" t="s">
        <v>24</v>
      </c>
      <c r="C16" s="101" t="s">
        <v>672</v>
      </c>
      <c r="D16" s="102" t="s">
        <v>673</v>
      </c>
      <c r="E16" s="113"/>
      <c r="F16" s="104" t="s">
        <v>203</v>
      </c>
      <c r="G16" s="336"/>
      <c r="H16" s="629">
        <v>66.2</v>
      </c>
      <c r="I16" s="152"/>
      <c r="J16" s="180"/>
      <c r="K16" s="181"/>
      <c r="L16" s="110">
        <v>2</v>
      </c>
      <c r="M16" s="111">
        <f t="shared" si="1"/>
        <v>6</v>
      </c>
      <c r="N16" s="112">
        <f t="shared" si="2"/>
        <v>6</v>
      </c>
    </row>
    <row r="17" spans="1:14" ht="14.4" x14ac:dyDescent="0.25">
      <c r="A17" s="99" t="str">
        <f t="shared" si="0"/>
        <v>PrelimJorja WarehamTiaja Park Image</v>
      </c>
      <c r="B17" s="129" t="s">
        <v>24</v>
      </c>
      <c r="C17" s="101" t="s">
        <v>219</v>
      </c>
      <c r="D17" s="102" t="s">
        <v>302</v>
      </c>
      <c r="E17" s="113"/>
      <c r="F17" s="104" t="s">
        <v>674</v>
      </c>
      <c r="G17" s="336"/>
      <c r="H17" s="629">
        <v>65.599999999999994</v>
      </c>
      <c r="I17" s="152"/>
      <c r="J17" s="180"/>
      <c r="K17" s="181"/>
      <c r="L17" s="110">
        <v>3</v>
      </c>
      <c r="M17" s="111">
        <f t="shared" si="1"/>
        <v>5</v>
      </c>
      <c r="N17" s="112">
        <f t="shared" si="2"/>
        <v>5</v>
      </c>
    </row>
    <row r="18" spans="1:14" ht="14.4" x14ac:dyDescent="0.25">
      <c r="A18" s="99" t="str">
        <f t="shared" si="0"/>
        <v>PrelimEvie LaneGunnadorah Talisman</v>
      </c>
      <c r="B18" s="129" t="s">
        <v>24</v>
      </c>
      <c r="C18" s="101" t="s">
        <v>675</v>
      </c>
      <c r="D18" s="102" t="s">
        <v>676</v>
      </c>
      <c r="E18" s="113"/>
      <c r="F18" s="104" t="s">
        <v>203</v>
      </c>
      <c r="G18" s="336"/>
      <c r="H18" s="629">
        <v>61.8</v>
      </c>
      <c r="I18" s="152"/>
      <c r="J18" s="180"/>
      <c r="K18" s="181"/>
      <c r="L18" s="110">
        <v>4</v>
      </c>
      <c r="M18" s="111">
        <f t="shared" si="1"/>
        <v>4</v>
      </c>
      <c r="N18" s="112">
        <f t="shared" si="2"/>
        <v>4</v>
      </c>
    </row>
    <row r="19" spans="1:14" ht="14.4" x14ac:dyDescent="0.25">
      <c r="A19" s="99" t="str">
        <f t="shared" si="0"/>
        <v>PrelimSophie MorrisonMississippian</v>
      </c>
      <c r="B19" s="129" t="s">
        <v>24</v>
      </c>
      <c r="C19" s="130" t="s">
        <v>595</v>
      </c>
      <c r="D19" s="131" t="s">
        <v>596</v>
      </c>
      <c r="E19" s="113"/>
      <c r="F19" s="104" t="s">
        <v>203</v>
      </c>
      <c r="G19" s="336"/>
      <c r="H19" s="629">
        <v>66.2</v>
      </c>
      <c r="I19" s="152"/>
      <c r="J19" s="180"/>
      <c r="K19" s="181"/>
      <c r="L19" s="110">
        <v>1</v>
      </c>
      <c r="M19" s="111">
        <f t="shared" si="1"/>
        <v>7</v>
      </c>
      <c r="N19" s="112">
        <f t="shared" si="2"/>
        <v>7</v>
      </c>
    </row>
    <row r="20" spans="1:14" ht="14.4" x14ac:dyDescent="0.25">
      <c r="A20" s="99" t="str">
        <f t="shared" si="0"/>
        <v>NovEmmy FieldingBramley Sugarman</v>
      </c>
      <c r="B20" s="129" t="s">
        <v>73</v>
      </c>
      <c r="C20" s="101" t="s">
        <v>672</v>
      </c>
      <c r="D20" s="102" t="s">
        <v>673</v>
      </c>
      <c r="E20" s="113"/>
      <c r="F20" s="104" t="s">
        <v>203</v>
      </c>
      <c r="G20" s="336"/>
      <c r="H20" s="629"/>
      <c r="I20" s="152">
        <v>63.845999999999997</v>
      </c>
      <c r="J20" s="180"/>
      <c r="K20" s="181"/>
      <c r="L20" s="110">
        <v>1</v>
      </c>
      <c r="M20" s="111">
        <f t="shared" si="1"/>
        <v>7</v>
      </c>
      <c r="N20" s="112">
        <f t="shared" si="2"/>
        <v>7</v>
      </c>
    </row>
    <row r="21" spans="1:14" ht="14.4" x14ac:dyDescent="0.25">
      <c r="A21" s="99" t="str">
        <f t="shared" si="0"/>
        <v>NovJorja WarehamTiaja Park Image</v>
      </c>
      <c r="B21" s="129" t="s">
        <v>73</v>
      </c>
      <c r="C21" s="101" t="s">
        <v>219</v>
      </c>
      <c r="D21" s="102" t="s">
        <v>302</v>
      </c>
      <c r="E21" s="113"/>
      <c r="F21" s="104" t="s">
        <v>674</v>
      </c>
      <c r="G21" s="336"/>
      <c r="H21" s="629"/>
      <c r="I21" s="152">
        <v>61.537999999999997</v>
      </c>
      <c r="J21" s="180"/>
      <c r="K21" s="181"/>
      <c r="L21" s="110">
        <v>2</v>
      </c>
      <c r="M21" s="111">
        <f t="shared" si="1"/>
        <v>6</v>
      </c>
      <c r="N21" s="112">
        <f t="shared" si="2"/>
        <v>6</v>
      </c>
    </row>
    <row r="22" spans="1:14" ht="14.4" x14ac:dyDescent="0.25">
      <c r="A22" s="99" t="str">
        <f t="shared" si="0"/>
        <v>NovBailee StalteriLeedale Micardi</v>
      </c>
      <c r="B22" s="129" t="s">
        <v>73</v>
      </c>
      <c r="C22" s="101" t="s">
        <v>189</v>
      </c>
      <c r="D22" s="102" t="s">
        <v>193</v>
      </c>
      <c r="E22" s="113"/>
      <c r="F22" s="104" t="s">
        <v>196</v>
      </c>
      <c r="G22" s="336"/>
      <c r="H22" s="629"/>
      <c r="I22" s="152">
        <v>68.269000000000005</v>
      </c>
      <c r="J22" s="180"/>
      <c r="K22" s="181"/>
      <c r="L22" s="110">
        <v>1</v>
      </c>
      <c r="M22" s="111">
        <f t="shared" si="1"/>
        <v>7</v>
      </c>
      <c r="N22" s="112">
        <f t="shared" si="2"/>
        <v>7</v>
      </c>
    </row>
    <row r="23" spans="1:14" ht="14.4" x14ac:dyDescent="0.25">
      <c r="A23" s="99" t="str">
        <f t="shared" si="0"/>
        <v>NovBailee StalteriWimborne Centrefold</v>
      </c>
      <c r="B23" s="129" t="s">
        <v>73</v>
      </c>
      <c r="C23" s="101" t="s">
        <v>189</v>
      </c>
      <c r="D23" s="102" t="s">
        <v>192</v>
      </c>
      <c r="E23" s="113"/>
      <c r="F23" s="104" t="s">
        <v>196</v>
      </c>
      <c r="G23" s="336"/>
      <c r="H23" s="629"/>
      <c r="I23" s="338">
        <v>64.423000000000002</v>
      </c>
      <c r="J23" s="630"/>
      <c r="K23" s="631"/>
      <c r="L23" s="110">
        <v>2</v>
      </c>
      <c r="M23" s="111">
        <f t="shared" si="1"/>
        <v>6</v>
      </c>
      <c r="N23" s="112">
        <f t="shared" si="2"/>
        <v>6</v>
      </c>
    </row>
    <row r="24" spans="1:14" ht="14.4" x14ac:dyDescent="0.25">
      <c r="A24" s="99" t="str">
        <f t="shared" si="0"/>
        <v>NovSophie MorrisonPowderbark Orlaith</v>
      </c>
      <c r="B24" s="129" t="s">
        <v>73</v>
      </c>
      <c r="C24" s="101" t="s">
        <v>595</v>
      </c>
      <c r="D24" s="102" t="s">
        <v>677</v>
      </c>
      <c r="E24" s="113"/>
      <c r="F24" s="104" t="s">
        <v>203</v>
      </c>
      <c r="G24" s="336"/>
      <c r="H24" s="629"/>
      <c r="I24" s="338">
        <v>59.231000000000002</v>
      </c>
      <c r="J24" s="630"/>
      <c r="K24" s="631"/>
      <c r="L24" s="110">
        <v>3</v>
      </c>
      <c r="M24" s="111">
        <f t="shared" si="1"/>
        <v>5</v>
      </c>
      <c r="N24" s="112">
        <f t="shared" si="2"/>
        <v>5</v>
      </c>
    </row>
    <row r="25" spans="1:14" ht="14.4" x14ac:dyDescent="0.25">
      <c r="A25" s="99" t="str">
        <f t="shared" si="0"/>
        <v>ElemJorja WarehamTiaja Park Fearless</v>
      </c>
      <c r="B25" s="129" t="s">
        <v>16</v>
      </c>
      <c r="C25" s="101" t="s">
        <v>219</v>
      </c>
      <c r="D25" s="131" t="s">
        <v>220</v>
      </c>
      <c r="E25" s="113"/>
      <c r="F25" s="355" t="s">
        <v>223</v>
      </c>
      <c r="G25" s="336"/>
      <c r="H25" s="629"/>
      <c r="I25" s="338"/>
      <c r="J25" s="630">
        <v>64</v>
      </c>
      <c r="K25" s="631"/>
      <c r="L25" s="110">
        <v>1</v>
      </c>
      <c r="M25" s="111">
        <f t="shared" si="1"/>
        <v>7</v>
      </c>
      <c r="N25" s="112">
        <f t="shared" si="2"/>
        <v>7</v>
      </c>
    </row>
    <row r="26" spans="1:14" ht="14.4" x14ac:dyDescent="0.25">
      <c r="A26" s="99" t="str">
        <f t="shared" si="0"/>
        <v>ElemBailee StalteriLeedale Micardi</v>
      </c>
      <c r="B26" s="129" t="s">
        <v>16</v>
      </c>
      <c r="C26" s="101" t="s">
        <v>189</v>
      </c>
      <c r="D26" s="102" t="s">
        <v>193</v>
      </c>
      <c r="E26" s="113"/>
      <c r="F26" s="104" t="s">
        <v>196</v>
      </c>
      <c r="G26" s="336"/>
      <c r="H26" s="629"/>
      <c r="I26" s="338"/>
      <c r="J26" s="630">
        <v>64.286000000000001</v>
      </c>
      <c r="K26" s="631"/>
      <c r="L26" s="110">
        <v>1</v>
      </c>
      <c r="M26" s="111">
        <f t="shared" si="1"/>
        <v>7</v>
      </c>
      <c r="N26" s="112">
        <f t="shared" si="2"/>
        <v>7</v>
      </c>
    </row>
    <row r="27" spans="1:14" ht="14.4" x14ac:dyDescent="0.25">
      <c r="A27" s="99" t="str">
        <f t="shared" si="0"/>
        <v>ElemAshlyn O'BrienDizzy</v>
      </c>
      <c r="B27" s="129" t="s">
        <v>16</v>
      </c>
      <c r="C27" s="101" t="s">
        <v>576</v>
      </c>
      <c r="D27" s="102" t="s">
        <v>587</v>
      </c>
      <c r="E27" s="113"/>
      <c r="F27" s="104" t="s">
        <v>203</v>
      </c>
      <c r="G27" s="336"/>
      <c r="H27" s="629"/>
      <c r="I27" s="338"/>
      <c r="J27" s="630">
        <v>63.213999999999999</v>
      </c>
      <c r="K27" s="631"/>
      <c r="L27" s="110">
        <v>2</v>
      </c>
      <c r="M27" s="111">
        <f t="shared" si="1"/>
        <v>6</v>
      </c>
      <c r="N27" s="112">
        <f t="shared" si="2"/>
        <v>6</v>
      </c>
    </row>
    <row r="28" spans="1:14" ht="14.4" x14ac:dyDescent="0.25">
      <c r="A28" s="99" t="str">
        <f t="shared" si="0"/>
        <v>ElemJessica RidleyHoffmans Molly</v>
      </c>
      <c r="B28" s="129" t="s">
        <v>16</v>
      </c>
      <c r="C28" s="130" t="s">
        <v>18</v>
      </c>
      <c r="D28" s="131" t="s">
        <v>64</v>
      </c>
      <c r="E28" s="113"/>
      <c r="F28" s="104" t="s">
        <v>198</v>
      </c>
      <c r="G28" s="336"/>
      <c r="H28" s="629"/>
      <c r="I28" s="338"/>
      <c r="J28" s="630">
        <v>60.143000000000001</v>
      </c>
      <c r="K28" s="631"/>
      <c r="L28" s="110">
        <v>3</v>
      </c>
      <c r="M28" s="111">
        <f t="shared" si="1"/>
        <v>5</v>
      </c>
      <c r="N28" s="112">
        <f t="shared" si="2"/>
        <v>5</v>
      </c>
    </row>
    <row r="29" spans="1:14" ht="14.4" x14ac:dyDescent="0.25">
      <c r="A29" s="99" t="str">
        <f t="shared" si="0"/>
        <v/>
      </c>
      <c r="B29" s="129"/>
      <c r="C29" s="101"/>
      <c r="D29" s="102"/>
      <c r="E29" s="113"/>
      <c r="F29" s="104"/>
      <c r="G29" s="336"/>
      <c r="H29" s="629"/>
      <c r="I29" s="338"/>
      <c r="J29" s="630"/>
      <c r="K29" s="631"/>
      <c r="L29" s="110"/>
      <c r="M29" s="111">
        <f t="shared" si="1"/>
        <v>0</v>
      </c>
      <c r="N29" s="112">
        <f t="shared" si="2"/>
        <v>0</v>
      </c>
    </row>
    <row r="30" spans="1:14" ht="14.4" x14ac:dyDescent="0.25">
      <c r="A30" s="99" t="str">
        <f t="shared" si="0"/>
        <v/>
      </c>
      <c r="B30" s="129"/>
      <c r="C30" s="101"/>
      <c r="D30" s="102"/>
      <c r="E30" s="113"/>
      <c r="F30" s="104"/>
      <c r="G30" s="336"/>
      <c r="H30" s="629"/>
      <c r="I30" s="338"/>
      <c r="J30" s="630"/>
      <c r="K30" s="631"/>
      <c r="L30" s="110"/>
      <c r="M30" s="111">
        <f t="shared" si="1"/>
        <v>0</v>
      </c>
      <c r="N30" s="112">
        <f t="shared" si="2"/>
        <v>0</v>
      </c>
    </row>
    <row r="31" spans="1:14" ht="14.4" x14ac:dyDescent="0.25">
      <c r="A31" s="99" t="str">
        <f t="shared" si="0"/>
        <v/>
      </c>
      <c r="B31" s="129"/>
      <c r="C31" s="101"/>
      <c r="D31" s="102"/>
      <c r="E31" s="113"/>
      <c r="F31" s="104"/>
      <c r="G31" s="336"/>
      <c r="H31" s="629"/>
      <c r="I31" s="338"/>
      <c r="J31" s="630"/>
      <c r="K31" s="631"/>
      <c r="L31" s="110"/>
      <c r="M31" s="111">
        <f t="shared" si="1"/>
        <v>0</v>
      </c>
      <c r="N31" s="112">
        <f t="shared" si="2"/>
        <v>0</v>
      </c>
    </row>
    <row r="32" spans="1:14" ht="14.4" x14ac:dyDescent="0.25">
      <c r="A32" s="99" t="str">
        <f t="shared" si="0"/>
        <v/>
      </c>
      <c r="B32" s="129"/>
      <c r="C32" s="101"/>
      <c r="D32" s="102"/>
      <c r="E32" s="113"/>
      <c r="F32" s="104"/>
      <c r="G32" s="336"/>
      <c r="H32" s="629"/>
      <c r="I32" s="338"/>
      <c r="J32" s="630"/>
      <c r="K32" s="631"/>
      <c r="L32" s="110"/>
      <c r="M32" s="111">
        <f t="shared" si="1"/>
        <v>0</v>
      </c>
      <c r="N32" s="112">
        <f t="shared" si="2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8" type="noConversion"/>
  <conditionalFormatting sqref="C1:D5">
    <cfRule type="duplicateValues" dxfId="42" priority="739"/>
  </conditionalFormatting>
  <conditionalFormatting sqref="C6:D32">
    <cfRule type="duplicateValues" dxfId="41" priority="74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F489-E5B1-40A1-B294-5CDC1B402BA9}">
  <sheetPr codeName="Sheet36">
    <tabColor rgb="FFFF3399"/>
  </sheetPr>
  <dimension ref="A1:N42"/>
  <sheetViews>
    <sheetView topLeftCell="A2" zoomScale="80" zoomScaleNormal="80" workbookViewId="0">
      <selection activeCell="N11" sqref="N11"/>
    </sheetView>
  </sheetViews>
  <sheetFormatPr defaultColWidth="10.33203125" defaultRowHeight="13.2" x14ac:dyDescent="0.25"/>
  <cols>
    <col min="1" max="1" width="37" style="92" customWidth="1"/>
    <col min="2" max="2" width="9.109375" style="12" bestFit="1" customWidth="1"/>
    <col min="3" max="3" width="18.6640625" style="92" bestFit="1" customWidth="1"/>
    <col min="4" max="4" width="26.109375" style="127" customWidth="1"/>
    <col min="5" max="5" width="12" style="12" bestFit="1" customWidth="1"/>
    <col min="6" max="6" width="16" style="92" bestFit="1" customWidth="1"/>
    <col min="7" max="7" width="7.109375" style="12" bestFit="1" customWidth="1"/>
    <col min="8" max="8" width="8.6640625" style="12" bestFit="1" customWidth="1"/>
    <col min="9" max="9" width="9.5546875" style="12" bestFit="1" customWidth="1"/>
    <col min="10" max="10" width="14.33203125" style="12" bestFit="1" customWidth="1"/>
    <col min="11" max="11" width="14.88671875" style="12" bestFit="1" customWidth="1"/>
    <col min="12" max="12" width="8.33203125" style="12" bestFit="1" customWidth="1"/>
    <col min="13" max="13" width="14.88671875" style="12" bestFit="1" customWidth="1"/>
    <col min="14" max="14" width="33.109375" style="12" bestFit="1" customWidth="1"/>
    <col min="15" max="16384" width="10.33203125" style="92"/>
  </cols>
  <sheetData>
    <row r="1" spans="1:14" ht="22.5" customHeight="1" thickBot="1" x14ac:dyDescent="0.3">
      <c r="A1" s="88">
        <f>SUM(A2-1)</f>
        <v>25</v>
      </c>
      <c r="B1" s="886" t="s">
        <v>56</v>
      </c>
      <c r="C1" s="887"/>
      <c r="D1" s="89" t="s">
        <v>30</v>
      </c>
      <c r="E1" s="888" t="s">
        <v>416</v>
      </c>
      <c r="F1" s="889"/>
      <c r="G1" s="889"/>
      <c r="H1" s="889"/>
      <c r="I1" s="889"/>
      <c r="J1" s="889"/>
      <c r="K1" s="91" t="s">
        <v>31</v>
      </c>
      <c r="L1" s="890">
        <v>45459</v>
      </c>
      <c r="M1" s="891"/>
      <c r="N1" s="91" t="s">
        <v>57</v>
      </c>
    </row>
    <row r="2" spans="1:14" ht="22.5" customHeight="1" thickBot="1" x14ac:dyDescent="0.3">
      <c r="A2" s="93">
        <f>COUNTA(_xlfn.UNIQUE(D6:D140))</f>
        <v>26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896"/>
      <c r="M4" s="899"/>
      <c r="N4" s="97">
        <v>1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02"/>
      <c r="H5" s="904"/>
      <c r="I5" s="904"/>
      <c r="J5" s="904"/>
      <c r="K5" s="881"/>
      <c r="L5" s="897"/>
      <c r="M5" s="900"/>
      <c r="N5" s="98">
        <f>IF(N4=1,0,IF(N4=2,1,IF(N4=3,2,0)))</f>
        <v>0</v>
      </c>
    </row>
    <row r="6" spans="1:14" ht="14.4" x14ac:dyDescent="0.25">
      <c r="A6" s="99" t="str">
        <f t="shared" ref="A6:A42" si="0">CONCATENATE(B6,C6,D6)</f>
        <v>NovMia TollarzoDelta Of Ebony Park</v>
      </c>
      <c r="B6" s="129" t="s">
        <v>73</v>
      </c>
      <c r="C6" s="598" t="s">
        <v>244</v>
      </c>
      <c r="D6" s="101" t="s">
        <v>245</v>
      </c>
      <c r="E6" s="113"/>
      <c r="F6" s="597"/>
      <c r="G6" s="113"/>
      <c r="H6" s="113"/>
      <c r="I6" s="152">
        <v>70</v>
      </c>
      <c r="J6" s="180"/>
      <c r="K6" s="181"/>
      <c r="L6" s="181">
        <v>1</v>
      </c>
      <c r="M6" s="111">
        <f t="shared" ref="M6:M42" si="1">IF(L6=1,7,IF(L6=2,6,IF(L6=3,5,IF(L6=4,4,IF(L6=5,3,IF(L6=6,2,IF(L6&gt;=6,1,0)))))))</f>
        <v>7</v>
      </c>
      <c r="N6" s="112">
        <f t="shared" ref="N6:N42" si="2">SUM(M6+$N$5)</f>
        <v>7</v>
      </c>
    </row>
    <row r="7" spans="1:14" ht="14.4" x14ac:dyDescent="0.25">
      <c r="A7" s="99" t="str">
        <f t="shared" si="0"/>
        <v>NovHannah KerrBp George Boy</v>
      </c>
      <c r="B7" s="129" t="s">
        <v>73</v>
      </c>
      <c r="C7" s="598" t="s">
        <v>482</v>
      </c>
      <c r="D7" s="409" t="s">
        <v>518</v>
      </c>
      <c r="E7" s="113"/>
      <c r="F7" s="597"/>
      <c r="G7" s="113"/>
      <c r="H7" s="113"/>
      <c r="I7" s="152" t="s">
        <v>483</v>
      </c>
      <c r="J7" s="180"/>
      <c r="K7" s="181"/>
      <c r="L7" s="181">
        <v>2</v>
      </c>
      <c r="M7" s="111">
        <f t="shared" si="1"/>
        <v>6</v>
      </c>
      <c r="N7" s="112">
        <f t="shared" si="2"/>
        <v>6</v>
      </c>
    </row>
    <row r="8" spans="1:14" ht="14.4" x14ac:dyDescent="0.25">
      <c r="A8" s="99" t="str">
        <f t="shared" si="0"/>
        <v>NovChaise FowlerGlobal Supreme</v>
      </c>
      <c r="B8" s="129" t="s">
        <v>73</v>
      </c>
      <c r="C8" s="598" t="s">
        <v>484</v>
      </c>
      <c r="D8" s="409" t="s">
        <v>485</v>
      </c>
      <c r="E8" s="113"/>
      <c r="F8" s="597"/>
      <c r="G8" s="113"/>
      <c r="H8" s="113"/>
      <c r="I8" s="152">
        <v>68.125</v>
      </c>
      <c r="J8" s="180"/>
      <c r="K8" s="181"/>
      <c r="L8" s="181">
        <v>3</v>
      </c>
      <c r="M8" s="111">
        <f t="shared" si="1"/>
        <v>5</v>
      </c>
      <c r="N8" s="112">
        <f t="shared" si="2"/>
        <v>5</v>
      </c>
    </row>
    <row r="9" spans="1:14" ht="14.4" x14ac:dyDescent="0.25">
      <c r="A9" s="99" t="str">
        <f t="shared" si="0"/>
        <v>NovHarriet ForrestBlue Sandgroper</v>
      </c>
      <c r="B9" s="129" t="s">
        <v>73</v>
      </c>
      <c r="C9" s="598" t="s">
        <v>486</v>
      </c>
      <c r="D9" s="101" t="s">
        <v>487</v>
      </c>
      <c r="E9" s="113"/>
      <c r="F9" s="597"/>
      <c r="G9" s="113"/>
      <c r="H9" s="113"/>
      <c r="I9" s="152">
        <v>66.093999999999994</v>
      </c>
      <c r="J9" s="180"/>
      <c r="K9" s="181"/>
      <c r="L9" s="181">
        <v>4</v>
      </c>
      <c r="M9" s="111">
        <f t="shared" si="1"/>
        <v>4</v>
      </c>
      <c r="N9" s="112">
        <f t="shared" si="2"/>
        <v>4</v>
      </c>
    </row>
    <row r="10" spans="1:14" ht="14.4" x14ac:dyDescent="0.25">
      <c r="A10" s="99" t="str">
        <f t="shared" si="0"/>
        <v>NovSavannah BeveridgeTysons Flight</v>
      </c>
      <c r="B10" s="129" t="s">
        <v>73</v>
      </c>
      <c r="C10" s="599" t="s">
        <v>488</v>
      </c>
      <c r="D10" s="101" t="s">
        <v>489</v>
      </c>
      <c r="E10" s="113"/>
      <c r="F10" s="597"/>
      <c r="G10" s="113"/>
      <c r="H10" s="113"/>
      <c r="I10" s="152">
        <v>63.280999999999999</v>
      </c>
      <c r="J10" s="180"/>
      <c r="K10" s="181"/>
      <c r="L10" s="181">
        <v>5</v>
      </c>
      <c r="M10" s="111">
        <f t="shared" si="1"/>
        <v>3</v>
      </c>
      <c r="N10" s="112">
        <f t="shared" si="2"/>
        <v>3</v>
      </c>
    </row>
    <row r="11" spans="1:14" ht="14.4" x14ac:dyDescent="0.25">
      <c r="A11" s="99" t="str">
        <f t="shared" si="0"/>
        <v/>
      </c>
      <c r="B11" s="129"/>
      <c r="C11" s="599" t="s">
        <v>40</v>
      </c>
      <c r="D11" s="409" t="s">
        <v>40</v>
      </c>
      <c r="E11" s="113"/>
      <c r="F11" s="597"/>
      <c r="G11" s="113"/>
      <c r="H11" s="113"/>
      <c r="I11" s="152"/>
      <c r="J11" s="180"/>
      <c r="K11" s="181"/>
      <c r="L11" s="181"/>
      <c r="M11" s="111">
        <v>0</v>
      </c>
      <c r="N11" s="112">
        <f t="shared" si="2"/>
        <v>0</v>
      </c>
    </row>
    <row r="12" spans="1:14" ht="14.4" x14ac:dyDescent="0.25">
      <c r="A12" s="99" t="str">
        <f t="shared" si="0"/>
        <v>NovSummer ThornWes Wood Humming Bird</v>
      </c>
      <c r="B12" s="129" t="s">
        <v>73</v>
      </c>
      <c r="C12" s="599" t="s">
        <v>490</v>
      </c>
      <c r="D12" s="409" t="s">
        <v>491</v>
      </c>
      <c r="E12" s="113"/>
      <c r="F12" s="597"/>
      <c r="G12" s="113"/>
      <c r="H12" s="113"/>
      <c r="I12" s="152">
        <v>67.968999999999994</v>
      </c>
      <c r="J12" s="180"/>
      <c r="K12" s="181"/>
      <c r="L12" s="181"/>
      <c r="M12" s="111">
        <f t="shared" si="1"/>
        <v>0</v>
      </c>
      <c r="N12" s="112">
        <f t="shared" si="2"/>
        <v>0</v>
      </c>
    </row>
    <row r="13" spans="1:14" ht="14.4" x14ac:dyDescent="0.25">
      <c r="A13" s="99" t="str">
        <f t="shared" si="0"/>
        <v>NovMia StainesThe Chorister</v>
      </c>
      <c r="B13" s="129" t="s">
        <v>73</v>
      </c>
      <c r="C13" s="599" t="s">
        <v>492</v>
      </c>
      <c r="D13" s="410" t="s">
        <v>493</v>
      </c>
      <c r="E13" s="113"/>
      <c r="F13" s="597"/>
      <c r="G13" s="113"/>
      <c r="H13" s="113"/>
      <c r="I13" s="152">
        <v>63.280999999999999</v>
      </c>
      <c r="J13" s="180"/>
      <c r="K13" s="181"/>
      <c r="L13" s="181"/>
      <c r="M13" s="111">
        <f t="shared" si="1"/>
        <v>0</v>
      </c>
      <c r="N13" s="112">
        <f t="shared" si="2"/>
        <v>0</v>
      </c>
    </row>
    <row r="14" spans="1:14" ht="14.4" x14ac:dyDescent="0.25">
      <c r="A14" s="99" t="str">
        <f t="shared" si="0"/>
        <v/>
      </c>
      <c r="B14" s="129"/>
      <c r="C14" s="599" t="s">
        <v>40</v>
      </c>
      <c r="D14" s="409" t="s">
        <v>40</v>
      </c>
      <c r="E14" s="113"/>
      <c r="F14" s="597"/>
      <c r="G14" s="113"/>
      <c r="H14" s="113"/>
      <c r="I14" s="152"/>
      <c r="J14" s="180"/>
      <c r="K14" s="181"/>
      <c r="L14" s="181"/>
      <c r="M14" s="111">
        <f t="shared" si="1"/>
        <v>0</v>
      </c>
      <c r="N14" s="112">
        <f t="shared" si="2"/>
        <v>0</v>
      </c>
    </row>
    <row r="15" spans="1:14" ht="14.4" x14ac:dyDescent="0.25">
      <c r="A15" s="99" t="str">
        <f t="shared" si="0"/>
        <v>ElemMia TollarzoDallu Stanley</v>
      </c>
      <c r="B15" s="129" t="s">
        <v>16</v>
      </c>
      <c r="C15" s="599" t="s">
        <v>244</v>
      </c>
      <c r="D15" s="409" t="s">
        <v>242</v>
      </c>
      <c r="E15" s="113"/>
      <c r="F15" s="597"/>
      <c r="G15" s="113"/>
      <c r="H15" s="113"/>
      <c r="I15" s="152"/>
      <c r="J15" s="180">
        <v>62.125</v>
      </c>
      <c r="K15" s="181"/>
      <c r="L15" s="181">
        <v>1</v>
      </c>
      <c r="M15" s="111">
        <v>0</v>
      </c>
      <c r="N15" s="112">
        <f t="shared" si="2"/>
        <v>0</v>
      </c>
    </row>
    <row r="16" spans="1:14" ht="14.4" x14ac:dyDescent="0.25">
      <c r="A16" s="99" t="str">
        <f t="shared" si="0"/>
        <v>ElemMia TollarzoDelta Of Ebony Park</v>
      </c>
      <c r="B16" s="129" t="s">
        <v>16</v>
      </c>
      <c r="C16" s="409" t="s">
        <v>244</v>
      </c>
      <c r="D16" s="102" t="s">
        <v>245</v>
      </c>
      <c r="E16" s="113"/>
      <c r="F16" s="597"/>
      <c r="G16" s="113"/>
      <c r="H16" s="113"/>
      <c r="I16" s="152"/>
      <c r="J16" s="180">
        <v>62.125</v>
      </c>
      <c r="K16" s="181"/>
      <c r="L16" s="110">
        <v>1</v>
      </c>
      <c r="M16" s="111">
        <f t="shared" si="1"/>
        <v>7</v>
      </c>
      <c r="N16" s="112">
        <f t="shared" si="2"/>
        <v>7</v>
      </c>
    </row>
    <row r="17" spans="1:14" ht="14.4" x14ac:dyDescent="0.25">
      <c r="A17" s="99" t="str">
        <f t="shared" si="0"/>
        <v>ElemKrystina BerceneMy Ophelia</v>
      </c>
      <c r="B17" s="129" t="s">
        <v>16</v>
      </c>
      <c r="C17" s="409" t="s">
        <v>494</v>
      </c>
      <c r="D17" s="102" t="s">
        <v>495</v>
      </c>
      <c r="E17" s="113"/>
      <c r="F17" s="597"/>
      <c r="G17" s="113"/>
      <c r="H17" s="113"/>
      <c r="I17" s="152"/>
      <c r="J17" s="180">
        <v>62</v>
      </c>
      <c r="K17" s="181"/>
      <c r="L17" s="110">
        <v>3</v>
      </c>
      <c r="M17" s="111">
        <f t="shared" si="1"/>
        <v>5</v>
      </c>
      <c r="N17" s="112">
        <f t="shared" si="2"/>
        <v>5</v>
      </c>
    </row>
    <row r="18" spans="1:14" ht="14.4" x14ac:dyDescent="0.25">
      <c r="A18" s="99" t="str">
        <f t="shared" si="0"/>
        <v/>
      </c>
      <c r="B18" s="129"/>
      <c r="C18" s="409" t="s">
        <v>40</v>
      </c>
      <c r="D18" s="102" t="s">
        <v>40</v>
      </c>
      <c r="E18" s="113"/>
      <c r="F18" s="597"/>
      <c r="G18" s="113"/>
      <c r="H18" s="113"/>
      <c r="I18" s="152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4.4" x14ac:dyDescent="0.25">
      <c r="A19" s="99" t="str">
        <f t="shared" si="0"/>
        <v>PrelimSienna BalinskiTamblyn Park Image</v>
      </c>
      <c r="B19" s="129" t="s">
        <v>24</v>
      </c>
      <c r="C19" s="409" t="s">
        <v>364</v>
      </c>
      <c r="D19" s="102" t="s">
        <v>398</v>
      </c>
      <c r="E19" s="113"/>
      <c r="F19" s="597"/>
      <c r="G19" s="113"/>
      <c r="H19" s="113">
        <v>70</v>
      </c>
      <c r="I19" s="152"/>
      <c r="J19" s="180"/>
      <c r="K19" s="181"/>
      <c r="L19" s="110">
        <v>1</v>
      </c>
      <c r="M19" s="111">
        <f t="shared" si="1"/>
        <v>7</v>
      </c>
      <c r="N19" s="112">
        <f t="shared" si="2"/>
        <v>7</v>
      </c>
    </row>
    <row r="20" spans="1:14" ht="14.4" x14ac:dyDescent="0.25">
      <c r="A20" s="99" t="str">
        <f t="shared" si="0"/>
        <v>PrelimPippa O'NeillJack</v>
      </c>
      <c r="B20" s="129" t="s">
        <v>24</v>
      </c>
      <c r="C20" s="409" t="s">
        <v>516</v>
      </c>
      <c r="D20" s="131" t="s">
        <v>496</v>
      </c>
      <c r="E20" s="113"/>
      <c r="F20" s="597"/>
      <c r="G20" s="113"/>
      <c r="H20" s="113">
        <v>64.820999999999998</v>
      </c>
      <c r="I20" s="152"/>
      <c r="J20" s="180"/>
      <c r="K20" s="181"/>
      <c r="L20" s="110">
        <v>2</v>
      </c>
      <c r="M20" s="111">
        <f t="shared" si="1"/>
        <v>6</v>
      </c>
      <c r="N20" s="112">
        <f t="shared" si="2"/>
        <v>6</v>
      </c>
    </row>
    <row r="21" spans="1:14" ht="14.4" x14ac:dyDescent="0.25">
      <c r="A21" s="99" t="str">
        <f t="shared" si="0"/>
        <v>PrelimEmber JenszHarry</v>
      </c>
      <c r="B21" s="129" t="s">
        <v>24</v>
      </c>
      <c r="C21" s="409" t="s">
        <v>497</v>
      </c>
      <c r="D21" s="102" t="s">
        <v>498</v>
      </c>
      <c r="E21" s="113"/>
      <c r="F21" s="597"/>
      <c r="G21" s="113"/>
      <c r="H21" s="113">
        <v>64.643000000000001</v>
      </c>
      <c r="I21" s="152"/>
      <c r="J21" s="180"/>
      <c r="K21" s="181"/>
      <c r="L21" s="110">
        <v>3</v>
      </c>
      <c r="M21" s="111">
        <f t="shared" si="1"/>
        <v>5</v>
      </c>
      <c r="N21" s="112">
        <f t="shared" si="2"/>
        <v>5</v>
      </c>
    </row>
    <row r="22" spans="1:14" ht="14.4" x14ac:dyDescent="0.25">
      <c r="A22" s="99" t="str">
        <f t="shared" si="0"/>
        <v>PrelimHazel HartGem Park Surprise</v>
      </c>
      <c r="B22" s="129" t="s">
        <v>24</v>
      </c>
      <c r="C22" s="409" t="s">
        <v>499</v>
      </c>
      <c r="D22" s="102" t="s">
        <v>500</v>
      </c>
      <c r="E22" s="113"/>
      <c r="F22" s="597"/>
      <c r="G22" s="113"/>
      <c r="H22" s="113">
        <v>64.463999999999999</v>
      </c>
      <c r="I22" s="152"/>
      <c r="J22" s="180"/>
      <c r="K22" s="181"/>
      <c r="L22" s="110">
        <v>4</v>
      </c>
      <c r="M22" s="111">
        <f t="shared" si="1"/>
        <v>4</v>
      </c>
      <c r="N22" s="112">
        <f t="shared" si="2"/>
        <v>4</v>
      </c>
    </row>
    <row r="23" spans="1:14" ht="14.4" x14ac:dyDescent="0.25">
      <c r="A23" s="99" t="str">
        <f t="shared" si="0"/>
        <v>PrelimLexi O'NeillTiaja Park Foxy</v>
      </c>
      <c r="B23" s="129" t="s">
        <v>24</v>
      </c>
      <c r="C23" s="409" t="s">
        <v>517</v>
      </c>
      <c r="D23" s="102" t="s">
        <v>501</v>
      </c>
      <c r="E23" s="113"/>
      <c r="F23" s="597"/>
      <c r="G23" s="113"/>
      <c r="H23" s="113">
        <v>64.286000000000001</v>
      </c>
      <c r="I23" s="152"/>
      <c r="J23" s="180"/>
      <c r="K23" s="181"/>
      <c r="L23" s="110">
        <v>5</v>
      </c>
      <c r="M23" s="111">
        <f t="shared" si="1"/>
        <v>3</v>
      </c>
      <c r="N23" s="112">
        <f t="shared" si="2"/>
        <v>3</v>
      </c>
    </row>
    <row r="24" spans="1:14" ht="14.4" x14ac:dyDescent="0.25">
      <c r="A24" s="99" t="str">
        <f t="shared" si="0"/>
        <v>PrelimJosie DayNadalla Park I'M So Special</v>
      </c>
      <c r="B24" s="129" t="s">
        <v>24</v>
      </c>
      <c r="C24" s="409" t="s">
        <v>502</v>
      </c>
      <c r="D24" s="102" t="s">
        <v>519</v>
      </c>
      <c r="E24" s="113"/>
      <c r="F24" s="597"/>
      <c r="G24" s="113"/>
      <c r="H24" s="113">
        <v>63.929000000000002</v>
      </c>
      <c r="I24" s="152"/>
      <c r="J24" s="180"/>
      <c r="K24" s="181"/>
      <c r="L24" s="110">
        <v>6</v>
      </c>
      <c r="M24" s="111">
        <f t="shared" si="1"/>
        <v>2</v>
      </c>
      <c r="N24" s="112">
        <f t="shared" si="2"/>
        <v>2</v>
      </c>
    </row>
    <row r="25" spans="1:14" ht="14.4" x14ac:dyDescent="0.25">
      <c r="A25" s="99" t="str">
        <f t="shared" si="0"/>
        <v/>
      </c>
      <c r="B25" s="129"/>
      <c r="C25" s="409" t="s">
        <v>40</v>
      </c>
      <c r="D25" s="102" t="s">
        <v>40</v>
      </c>
      <c r="E25" s="113"/>
      <c r="F25" s="597"/>
      <c r="G25" s="113"/>
      <c r="H25" s="113"/>
      <c r="I25" s="152"/>
      <c r="J25" s="180"/>
      <c r="K25" s="181"/>
      <c r="L25" s="110"/>
      <c r="M25" s="111">
        <f t="shared" si="1"/>
        <v>0</v>
      </c>
      <c r="N25" s="112">
        <f t="shared" si="2"/>
        <v>0</v>
      </c>
    </row>
    <row r="26" spans="1:14" ht="14.4" x14ac:dyDescent="0.25">
      <c r="A26" s="99" t="str">
        <f t="shared" si="0"/>
        <v>PrelimHolly GreeningSv The Organisation</v>
      </c>
      <c r="B26" s="129" t="s">
        <v>24</v>
      </c>
      <c r="C26" s="409" t="s">
        <v>42</v>
      </c>
      <c r="D26" s="131" t="s">
        <v>520</v>
      </c>
      <c r="E26" s="113"/>
      <c r="F26" s="597"/>
      <c r="G26" s="113"/>
      <c r="H26" s="113">
        <v>70.536000000000001</v>
      </c>
      <c r="I26" s="152"/>
      <c r="J26" s="180"/>
      <c r="K26" s="181"/>
      <c r="L26" s="110">
        <v>1</v>
      </c>
      <c r="M26" s="111">
        <f t="shared" si="1"/>
        <v>7</v>
      </c>
      <c r="N26" s="112">
        <f t="shared" si="2"/>
        <v>7</v>
      </c>
    </row>
    <row r="27" spans="1:14" ht="14.4" x14ac:dyDescent="0.25">
      <c r="A27" s="99" t="str">
        <f t="shared" si="0"/>
        <v>PrelimAmy LeitchWendamar Newsflash</v>
      </c>
      <c r="B27" s="129" t="s">
        <v>24</v>
      </c>
      <c r="C27" s="409" t="s">
        <v>503</v>
      </c>
      <c r="D27" s="102" t="s">
        <v>504</v>
      </c>
      <c r="E27" s="113"/>
      <c r="F27" s="597"/>
      <c r="G27" s="113"/>
      <c r="H27" s="113">
        <v>69.820999999999998</v>
      </c>
      <c r="I27" s="152"/>
      <c r="J27" s="180"/>
      <c r="K27" s="181"/>
      <c r="L27" s="110">
        <v>2</v>
      </c>
      <c r="M27" s="111">
        <f t="shared" si="1"/>
        <v>6</v>
      </c>
      <c r="N27" s="112">
        <f t="shared" si="2"/>
        <v>6</v>
      </c>
    </row>
    <row r="28" spans="1:14" ht="14.4" x14ac:dyDescent="0.25">
      <c r="A28" s="99" t="str">
        <f t="shared" si="0"/>
        <v>PrelimCharli MorrisonApollo</v>
      </c>
      <c r="B28" s="129" t="s">
        <v>24</v>
      </c>
      <c r="C28" s="409" t="s">
        <v>505</v>
      </c>
      <c r="D28" s="102" t="s">
        <v>506</v>
      </c>
      <c r="E28" s="113"/>
      <c r="F28" s="597"/>
      <c r="G28" s="113"/>
      <c r="H28" s="113">
        <v>67.320999999999998</v>
      </c>
      <c r="I28" s="152"/>
      <c r="J28" s="180"/>
      <c r="K28" s="181"/>
      <c r="L28" s="110">
        <v>3</v>
      </c>
      <c r="M28" s="111">
        <f t="shared" si="1"/>
        <v>5</v>
      </c>
      <c r="N28" s="112">
        <f t="shared" si="2"/>
        <v>5</v>
      </c>
    </row>
    <row r="29" spans="1:14" ht="14.4" x14ac:dyDescent="0.25">
      <c r="A29" s="99" t="str">
        <f t="shared" si="0"/>
        <v>PrelimLolah Day</v>
      </c>
      <c r="B29" s="129" t="s">
        <v>24</v>
      </c>
      <c r="C29" s="409" t="s">
        <v>507</v>
      </c>
      <c r="D29" s="102" t="s">
        <v>40</v>
      </c>
      <c r="E29" s="113"/>
      <c r="F29" s="597"/>
      <c r="G29" s="113"/>
      <c r="H29" s="113">
        <v>67.320999999999998</v>
      </c>
      <c r="I29" s="152"/>
      <c r="J29" s="180"/>
      <c r="K29" s="181"/>
      <c r="L29" s="110">
        <v>3</v>
      </c>
      <c r="M29" s="111">
        <v>0</v>
      </c>
      <c r="N29" s="112">
        <f t="shared" si="2"/>
        <v>0</v>
      </c>
    </row>
    <row r="30" spans="1:14" ht="14.4" x14ac:dyDescent="0.25">
      <c r="A30" s="99" t="str">
        <f t="shared" si="0"/>
        <v>PrelimSian RobertsTrapalanda Downs Rhambeau</v>
      </c>
      <c r="B30" s="129" t="s">
        <v>24</v>
      </c>
      <c r="C30" s="409" t="s">
        <v>508</v>
      </c>
      <c r="D30" s="102" t="s">
        <v>509</v>
      </c>
      <c r="E30" s="113"/>
      <c r="F30" s="597"/>
      <c r="G30" s="113"/>
      <c r="H30" s="113">
        <v>67.143000000000001</v>
      </c>
      <c r="I30" s="152"/>
      <c r="J30" s="180"/>
      <c r="K30" s="181"/>
      <c r="L30" s="110">
        <v>5</v>
      </c>
      <c r="M30" s="111">
        <f t="shared" si="1"/>
        <v>3</v>
      </c>
      <c r="N30" s="112">
        <f t="shared" si="2"/>
        <v>3</v>
      </c>
    </row>
    <row r="31" spans="1:14" ht="14.4" x14ac:dyDescent="0.25">
      <c r="A31" s="99" t="str">
        <f t="shared" si="0"/>
        <v/>
      </c>
      <c r="B31" s="129"/>
      <c r="C31" s="409" t="s">
        <v>40</v>
      </c>
      <c r="D31" s="102" t="s">
        <v>40</v>
      </c>
      <c r="E31" s="113"/>
      <c r="F31" s="597"/>
      <c r="G31" s="113"/>
      <c r="H31" s="113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4.4" x14ac:dyDescent="0.25">
      <c r="A32" s="99" t="str">
        <f t="shared" si="0"/>
        <v>PrelimJasmine ElliottIcarus Jolly James</v>
      </c>
      <c r="B32" s="129" t="s">
        <v>24</v>
      </c>
      <c r="C32" s="409" t="s">
        <v>340</v>
      </c>
      <c r="D32" s="102" t="s">
        <v>341</v>
      </c>
      <c r="E32" s="113"/>
      <c r="F32" s="597"/>
      <c r="G32" s="113"/>
      <c r="H32" s="113">
        <v>68.929000000000002</v>
      </c>
      <c r="I32" s="152"/>
      <c r="J32" s="180"/>
      <c r="K32" s="181"/>
      <c r="L32" s="110">
        <v>1</v>
      </c>
      <c r="M32" s="111">
        <f t="shared" si="1"/>
        <v>7</v>
      </c>
      <c r="N32" s="112">
        <f t="shared" si="2"/>
        <v>7</v>
      </c>
    </row>
    <row r="33" spans="1:14" ht="14.4" x14ac:dyDescent="0.25">
      <c r="A33" s="99" t="str">
        <f t="shared" si="0"/>
        <v>PrelimMarni BerceneParkiarrup Edward</v>
      </c>
      <c r="B33" s="129" t="s">
        <v>24</v>
      </c>
      <c r="C33" s="409" t="s">
        <v>510</v>
      </c>
      <c r="D33" s="131" t="s">
        <v>511</v>
      </c>
      <c r="E33" s="113"/>
      <c r="F33" s="597"/>
      <c r="G33" s="113"/>
      <c r="H33" s="113">
        <v>67.679000000000002</v>
      </c>
      <c r="I33" s="152"/>
      <c r="J33" s="180"/>
      <c r="K33" s="181"/>
      <c r="L33" s="110">
        <v>2</v>
      </c>
      <c r="M33" s="111">
        <f t="shared" si="1"/>
        <v>6</v>
      </c>
      <c r="N33" s="112">
        <f t="shared" si="2"/>
        <v>6</v>
      </c>
    </row>
    <row r="34" spans="1:14" ht="14.4" x14ac:dyDescent="0.25">
      <c r="A34" s="99" t="str">
        <f t="shared" si="0"/>
        <v>PrelimBrylee SnaddonWc Drift N Echo</v>
      </c>
      <c r="B34" s="129" t="s">
        <v>24</v>
      </c>
      <c r="C34" s="409" t="s">
        <v>512</v>
      </c>
      <c r="D34" s="102" t="s">
        <v>521</v>
      </c>
      <c r="E34" s="113"/>
      <c r="F34" s="597"/>
      <c r="G34" s="113"/>
      <c r="H34" s="113">
        <v>60.179000000000002</v>
      </c>
      <c r="I34" s="152"/>
      <c r="J34" s="180"/>
      <c r="K34" s="181"/>
      <c r="L34" s="349">
        <v>3</v>
      </c>
      <c r="M34" s="111">
        <v>0</v>
      </c>
      <c r="N34" s="112">
        <f t="shared" si="2"/>
        <v>0</v>
      </c>
    </row>
    <row r="35" spans="1:14" ht="14.4" x14ac:dyDescent="0.25">
      <c r="A35" s="99" t="str">
        <f t="shared" si="0"/>
        <v>PrelimOlive BrownWaddi</v>
      </c>
      <c r="B35" s="129" t="s">
        <v>24</v>
      </c>
      <c r="C35" s="409" t="s">
        <v>513</v>
      </c>
      <c r="D35" s="131" t="s">
        <v>514</v>
      </c>
      <c r="E35" s="113"/>
      <c r="F35" s="597"/>
      <c r="G35" s="113"/>
      <c r="H35" s="113">
        <v>58.393000000000001</v>
      </c>
      <c r="I35" s="152"/>
      <c r="J35" s="180"/>
      <c r="K35" s="181"/>
      <c r="L35" s="110">
        <v>4</v>
      </c>
      <c r="M35" s="111">
        <f t="shared" si="1"/>
        <v>4</v>
      </c>
      <c r="N35" s="112">
        <f t="shared" si="2"/>
        <v>4</v>
      </c>
    </row>
    <row r="36" spans="1:14" ht="14.4" x14ac:dyDescent="0.25">
      <c r="A36" s="99" t="str">
        <f t="shared" si="0"/>
        <v/>
      </c>
      <c r="B36" s="100"/>
      <c r="C36" s="409" t="s">
        <v>40</v>
      </c>
      <c r="D36" s="102" t="s">
        <v>40</v>
      </c>
      <c r="E36" s="113"/>
      <c r="F36" s="597"/>
      <c r="G36" s="113"/>
      <c r="H36" s="113"/>
      <c r="I36" s="152"/>
      <c r="J36" s="180"/>
      <c r="K36" s="181"/>
      <c r="L36" s="110"/>
      <c r="M36" s="111">
        <f t="shared" si="1"/>
        <v>0</v>
      </c>
      <c r="N36" s="112">
        <f t="shared" si="2"/>
        <v>0</v>
      </c>
    </row>
    <row r="37" spans="1:14" ht="14.4" x14ac:dyDescent="0.25">
      <c r="A37" s="99" t="str">
        <f t="shared" si="0"/>
        <v>MedMia TollarzoDallu Stanley</v>
      </c>
      <c r="B37" s="100" t="s">
        <v>14</v>
      </c>
      <c r="C37" s="409" t="s">
        <v>244</v>
      </c>
      <c r="D37" s="102" t="s">
        <v>242</v>
      </c>
      <c r="E37" s="113"/>
      <c r="F37" s="597"/>
      <c r="G37" s="113"/>
      <c r="H37" s="113"/>
      <c r="I37" s="152"/>
      <c r="J37" s="180"/>
      <c r="K37" s="181">
        <v>62.639000000000003</v>
      </c>
      <c r="L37" s="110">
        <v>1</v>
      </c>
      <c r="M37" s="111">
        <f t="shared" si="1"/>
        <v>7</v>
      </c>
      <c r="N37" s="112">
        <f t="shared" si="2"/>
        <v>7</v>
      </c>
    </row>
    <row r="38" spans="1:14" ht="14.4" x14ac:dyDescent="0.25">
      <c r="A38" s="99" t="str">
        <f t="shared" si="0"/>
        <v>MedSavannah BeveridgeCunamore Blackwood</v>
      </c>
      <c r="B38" s="100" t="s">
        <v>14</v>
      </c>
      <c r="C38" s="409" t="s">
        <v>488</v>
      </c>
      <c r="D38" s="102" t="s">
        <v>515</v>
      </c>
      <c r="E38" s="113"/>
      <c r="F38" s="597"/>
      <c r="G38" s="113"/>
      <c r="H38" s="113"/>
      <c r="I38" s="152"/>
      <c r="J38" s="180"/>
      <c r="K38" s="181">
        <v>56.805999999999997</v>
      </c>
      <c r="L38" s="110">
        <v>2</v>
      </c>
      <c r="M38" s="111">
        <f t="shared" si="1"/>
        <v>6</v>
      </c>
      <c r="N38" s="112">
        <f t="shared" si="2"/>
        <v>6</v>
      </c>
    </row>
    <row r="39" spans="1:14" ht="14.4" x14ac:dyDescent="0.25">
      <c r="A39" s="99" t="str">
        <f t="shared" si="0"/>
        <v/>
      </c>
      <c r="B39" s="100"/>
      <c r="C39" s="409" t="s">
        <v>40</v>
      </c>
      <c r="D39" s="102"/>
      <c r="E39" s="113"/>
      <c r="F39" s="597"/>
      <c r="G39" s="113"/>
      <c r="H39" s="113"/>
      <c r="I39" s="152"/>
      <c r="J39" s="180"/>
      <c r="K39" s="181"/>
      <c r="L39" s="110"/>
      <c r="M39" s="111">
        <f t="shared" si="1"/>
        <v>0</v>
      </c>
      <c r="N39" s="112">
        <f t="shared" si="2"/>
        <v>0</v>
      </c>
    </row>
    <row r="40" spans="1:14" ht="14.4" x14ac:dyDescent="0.25">
      <c r="A40" s="99" t="str">
        <f t="shared" si="0"/>
        <v/>
      </c>
      <c r="B40" s="100"/>
      <c r="C40" s="409"/>
      <c r="D40" s="102"/>
      <c r="E40" s="113"/>
      <c r="F40" s="597"/>
      <c r="G40" s="113"/>
      <c r="H40" s="113"/>
      <c r="I40" s="152"/>
      <c r="J40" s="180"/>
      <c r="K40" s="181"/>
      <c r="L40" s="110"/>
      <c r="M40" s="111">
        <f t="shared" si="1"/>
        <v>0</v>
      </c>
      <c r="N40" s="112">
        <f t="shared" si="2"/>
        <v>0</v>
      </c>
    </row>
    <row r="41" spans="1:14" ht="14.4" x14ac:dyDescent="0.25">
      <c r="A41" s="99" t="str">
        <f t="shared" si="0"/>
        <v/>
      </c>
      <c r="B41" s="100"/>
      <c r="C41" s="409"/>
      <c r="D41" s="102"/>
      <c r="E41" s="113"/>
      <c r="F41" s="597"/>
      <c r="G41" s="113"/>
      <c r="H41" s="113"/>
      <c r="I41" s="152"/>
      <c r="J41" s="180"/>
      <c r="K41" s="181"/>
      <c r="L41" s="110"/>
      <c r="M41" s="111">
        <f t="shared" si="1"/>
        <v>0</v>
      </c>
      <c r="N41" s="112">
        <f t="shared" si="2"/>
        <v>0</v>
      </c>
    </row>
    <row r="42" spans="1:14" ht="14.4" x14ac:dyDescent="0.25">
      <c r="A42" s="99" t="str">
        <f t="shared" si="0"/>
        <v/>
      </c>
      <c r="B42" s="100"/>
      <c r="C42" s="409"/>
      <c r="D42" s="102"/>
      <c r="E42" s="113"/>
      <c r="F42" s="597"/>
      <c r="G42" s="113"/>
      <c r="H42" s="113"/>
      <c r="I42" s="152"/>
      <c r="J42" s="180"/>
      <c r="K42" s="181"/>
      <c r="L42" s="110"/>
      <c r="M42" s="111">
        <f t="shared" si="1"/>
        <v>0</v>
      </c>
      <c r="N42" s="112">
        <f t="shared" si="2"/>
        <v>0</v>
      </c>
    </row>
  </sheetData>
  <autoFilter ref="A3:N42" xr:uid="{C61CF489-E5B1-40A1-B294-5CDC1B402BA9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42">
      <sortCondition ref="B3:B42"/>
    </sortState>
  </autoFilter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8" type="noConversion"/>
  <conditionalFormatting sqref="D1:D5 D43:D1048576">
    <cfRule type="duplicateValues" dxfId="40" priority="798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4D86-B13C-49A8-AA76-7293B6226491}">
  <sheetPr codeName="Sheet25">
    <tabColor rgb="FFFF3399"/>
  </sheetPr>
  <dimension ref="A1:V125"/>
  <sheetViews>
    <sheetView zoomScaleNormal="100" workbookViewId="0">
      <selection activeCell="H28" sqref="H27:H28"/>
    </sheetView>
  </sheetViews>
  <sheetFormatPr defaultRowHeight="13.2" x14ac:dyDescent="0.25"/>
  <cols>
    <col min="1" max="1" width="29" bestFit="1" customWidth="1"/>
    <col min="2" max="2" width="9" style="378" customWidth="1"/>
    <col min="3" max="3" width="20.44140625" bestFit="1" customWidth="1"/>
    <col min="4" max="4" width="32.6640625" style="611" bestFit="1" customWidth="1"/>
    <col min="5" max="5" width="10.109375" bestFit="1" customWidth="1"/>
    <col min="6" max="6" width="10.109375" customWidth="1"/>
    <col min="7" max="7" width="10.33203125" bestFit="1" customWidth="1"/>
    <col min="8" max="8" width="10.5546875" style="626" bestFit="1" customWidth="1"/>
    <col min="9" max="9" width="10.88671875" bestFit="1" customWidth="1"/>
    <col min="10" max="10" width="16.5546875" bestFit="1" customWidth="1"/>
    <col min="11" max="11" width="16.6640625" bestFit="1" customWidth="1"/>
    <col min="12" max="12" width="9.33203125" bestFit="1" customWidth="1"/>
    <col min="13" max="13" width="10.109375" style="378" bestFit="1" customWidth="1"/>
    <col min="14" max="14" width="35.5546875" bestFit="1" customWidth="1"/>
    <col min="15" max="15" width="8" bestFit="1" customWidth="1"/>
    <col min="16" max="16" width="5" bestFit="1" customWidth="1"/>
    <col min="17" max="18" width="8" bestFit="1" customWidth="1"/>
    <col min="19" max="19" width="3" bestFit="1" customWidth="1"/>
    <col min="22" max="22" width="32.6640625" bestFit="1" customWidth="1"/>
  </cols>
  <sheetData>
    <row r="1" spans="1:22" s="92" customFormat="1" ht="22.5" customHeight="1" thickBot="1" x14ac:dyDescent="0.3">
      <c r="A1" s="88">
        <f>SUM(A2-1)</f>
        <v>13</v>
      </c>
      <c r="B1" s="886" t="s">
        <v>56</v>
      </c>
      <c r="C1" s="887"/>
      <c r="D1" s="608" t="s">
        <v>30</v>
      </c>
      <c r="E1" s="889" t="s">
        <v>163</v>
      </c>
      <c r="F1" s="889"/>
      <c r="G1" s="889"/>
      <c r="H1" s="889"/>
      <c r="I1" s="889"/>
      <c r="J1" s="889"/>
      <c r="K1" s="90" t="s">
        <v>31</v>
      </c>
      <c r="L1" s="911">
        <v>45459</v>
      </c>
      <c r="M1" s="891"/>
      <c r="N1" s="91" t="s">
        <v>57</v>
      </c>
      <c r="V1" s="12"/>
    </row>
    <row r="2" spans="1:22" s="92" customFormat="1" ht="22.5" customHeight="1" thickBot="1" x14ac:dyDescent="0.3">
      <c r="A2" s="93">
        <f>COUNTA(_xlfn.UNIQUE(D6:D234))</f>
        <v>14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  <c r="V2" s="12"/>
    </row>
    <row r="3" spans="1:22" s="92" customFormat="1" ht="14.4" thickBot="1" x14ac:dyDescent="0.3">
      <c r="A3" s="870" t="s">
        <v>60</v>
      </c>
      <c r="B3" s="873" t="s">
        <v>32</v>
      </c>
      <c r="C3" s="876" t="s">
        <v>33</v>
      </c>
      <c r="D3" s="967" t="s">
        <v>34</v>
      </c>
      <c r="E3" s="972" t="s">
        <v>124</v>
      </c>
      <c r="F3" s="612" t="s">
        <v>145</v>
      </c>
      <c r="G3" s="912" t="s">
        <v>62</v>
      </c>
      <c r="H3" s="913"/>
      <c r="I3" s="913"/>
      <c r="J3" s="913"/>
      <c r="K3" s="914"/>
      <c r="L3" s="895" t="s">
        <v>27</v>
      </c>
      <c r="M3" s="973" t="s">
        <v>123</v>
      </c>
      <c r="N3" s="95" t="s">
        <v>63</v>
      </c>
      <c r="V3" s="12"/>
    </row>
    <row r="4" spans="1:22" s="92" customFormat="1" ht="14.4" thickBot="1" x14ac:dyDescent="0.3">
      <c r="A4" s="871"/>
      <c r="B4" s="874"/>
      <c r="C4" s="877"/>
      <c r="D4" s="968"/>
      <c r="E4" s="880"/>
      <c r="F4" s="571"/>
      <c r="G4" s="915" t="s">
        <v>29</v>
      </c>
      <c r="H4" s="965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3</v>
      </c>
      <c r="V4" s="12"/>
    </row>
    <row r="5" spans="1:22" s="92" customFormat="1" ht="14.4" thickBot="1" x14ac:dyDescent="0.3">
      <c r="A5" s="872"/>
      <c r="B5" s="875"/>
      <c r="C5" s="878"/>
      <c r="D5" s="969"/>
      <c r="E5" s="970" t="s">
        <v>146</v>
      </c>
      <c r="F5" s="971"/>
      <c r="G5" s="974"/>
      <c r="H5" s="975"/>
      <c r="I5" s="918"/>
      <c r="J5" s="918"/>
      <c r="K5" s="910"/>
      <c r="L5" s="896"/>
      <c r="M5" s="899"/>
      <c r="N5" s="98">
        <v>0</v>
      </c>
      <c r="V5" s="12"/>
    </row>
    <row r="6" spans="1:22" s="92" customFormat="1" ht="14.4" x14ac:dyDescent="0.25">
      <c r="A6" s="99" t="str">
        <f t="shared" ref="A6:A37" si="0">CONCATENATE(B6,C6,D6)</f>
        <v>PrepMikaylah StephenPacific Composer</v>
      </c>
      <c r="B6" s="129" t="s">
        <v>29</v>
      </c>
      <c r="C6" s="131" t="s">
        <v>602</v>
      </c>
      <c r="D6" s="609" t="s">
        <v>603</v>
      </c>
      <c r="E6" s="419">
        <v>6028530</v>
      </c>
      <c r="F6" s="613" t="s">
        <v>604</v>
      </c>
      <c r="G6" s="622">
        <v>64</v>
      </c>
      <c r="H6" s="624"/>
      <c r="I6" s="616"/>
      <c r="J6" s="617"/>
      <c r="K6" s="381"/>
      <c r="L6" s="88">
        <v>1</v>
      </c>
      <c r="M6" s="384">
        <f>IF(L6=1,7,IF(L6=2,6,IF(L6=3,5,IF(L6=4,4,IF(L6=5,3,IF(L6=6,2,IF(L6&gt;=6,1,0)))))))</f>
        <v>7</v>
      </c>
      <c r="N6" s="88">
        <f t="shared" ref="N6:N36" si="1">SUM(M6+$N$5)</f>
        <v>7</v>
      </c>
      <c r="V6" s="12"/>
    </row>
    <row r="7" spans="1:22" s="92" customFormat="1" ht="14.4" x14ac:dyDescent="0.25">
      <c r="A7" s="99" t="str">
        <f t="shared" si="0"/>
        <v>PrepMikaylah StephenClare Downs Charisma</v>
      </c>
      <c r="B7" s="129" t="s">
        <v>29</v>
      </c>
      <c r="C7" s="102" t="s">
        <v>602</v>
      </c>
      <c r="D7" s="597" t="s">
        <v>605</v>
      </c>
      <c r="E7" s="152">
        <v>6028530</v>
      </c>
      <c r="F7" s="100" t="s">
        <v>604</v>
      </c>
      <c r="G7" s="336">
        <v>55.33</v>
      </c>
      <c r="H7" s="338"/>
      <c r="I7" s="619"/>
      <c r="J7" s="620"/>
      <c r="K7" s="150"/>
      <c r="L7" s="112">
        <v>2</v>
      </c>
      <c r="M7" s="385">
        <f>IF(L7=1,7,IF(L7=2,6,IF(L7=3,5,IF(L7=4,4,IF(L7=5,3,IF(L7=6,2,IF(L7&gt;=6,1,0)))))))</f>
        <v>6</v>
      </c>
      <c r="N7" s="112">
        <f t="shared" si="1"/>
        <v>6</v>
      </c>
      <c r="V7" s="12"/>
    </row>
    <row r="8" spans="1:22" s="92" customFormat="1" ht="14.4" x14ac:dyDescent="0.25">
      <c r="A8" s="99" t="str">
        <f t="shared" si="0"/>
        <v>PrepJazmin HumphrysGordon Park Timepiece</v>
      </c>
      <c r="B8" s="129" t="s">
        <v>29</v>
      </c>
      <c r="C8" s="102" t="s">
        <v>606</v>
      </c>
      <c r="D8" s="597" t="s">
        <v>607</v>
      </c>
      <c r="E8" s="152">
        <v>6022213</v>
      </c>
      <c r="F8" s="100" t="s">
        <v>604</v>
      </c>
      <c r="G8" s="336">
        <v>70</v>
      </c>
      <c r="H8" s="338"/>
      <c r="I8" s="619"/>
      <c r="J8" s="620"/>
      <c r="K8" s="150"/>
      <c r="L8" s="112">
        <v>1</v>
      </c>
      <c r="M8" s="112">
        <f t="shared" ref="M8:M81" si="2">IF(L8=1,7,IF(L8=2,6,IF(L8=3,5,IF(L8=4,4,IF(L8=5,3,IF(L8=6,2,IF(L8&gt;=6,1,0)))))))</f>
        <v>7</v>
      </c>
      <c r="N8" s="112">
        <f t="shared" si="1"/>
        <v>7</v>
      </c>
      <c r="V8" s="12"/>
    </row>
    <row r="9" spans="1:22" s="92" customFormat="1" ht="14.4" x14ac:dyDescent="0.25">
      <c r="A9" s="99" t="str">
        <f t="shared" si="0"/>
        <v>PrepJazmin HumphrysGotta Be Krackers</v>
      </c>
      <c r="B9" s="129" t="s">
        <v>29</v>
      </c>
      <c r="C9" s="102" t="s">
        <v>606</v>
      </c>
      <c r="D9" s="597" t="s">
        <v>608</v>
      </c>
      <c r="E9" s="152">
        <v>6022213</v>
      </c>
      <c r="F9" s="100" t="s">
        <v>604</v>
      </c>
      <c r="G9" s="336">
        <v>68.66</v>
      </c>
      <c r="H9" s="338"/>
      <c r="I9" s="619"/>
      <c r="J9" s="620"/>
      <c r="K9" s="150"/>
      <c r="L9" s="112">
        <v>2</v>
      </c>
      <c r="M9" s="112">
        <f t="shared" si="2"/>
        <v>6</v>
      </c>
      <c r="N9" s="112">
        <f t="shared" si="1"/>
        <v>6</v>
      </c>
      <c r="V9" s="12"/>
    </row>
    <row r="10" spans="1:22" s="92" customFormat="1" ht="14.4" x14ac:dyDescent="0.25">
      <c r="A10" s="99" t="str">
        <f t="shared" si="0"/>
        <v>PrelimMacey GreenLlamados</v>
      </c>
      <c r="B10" s="129" t="s">
        <v>24</v>
      </c>
      <c r="C10" s="102" t="s">
        <v>352</v>
      </c>
      <c r="D10" s="597" t="s">
        <v>283</v>
      </c>
      <c r="E10" s="152">
        <v>6024150</v>
      </c>
      <c r="F10" s="100" t="s">
        <v>604</v>
      </c>
      <c r="G10" s="336"/>
      <c r="H10" s="338">
        <v>67.86</v>
      </c>
      <c r="I10" s="619"/>
      <c r="J10" s="620"/>
      <c r="K10" s="150"/>
      <c r="L10" s="112">
        <v>1</v>
      </c>
      <c r="M10" s="112">
        <f t="shared" si="2"/>
        <v>7</v>
      </c>
      <c r="N10" s="112">
        <f t="shared" si="1"/>
        <v>7</v>
      </c>
      <c r="V10" s="12"/>
    </row>
    <row r="11" spans="1:22" s="92" customFormat="1" ht="14.4" x14ac:dyDescent="0.25">
      <c r="A11" s="99" t="str">
        <f t="shared" si="0"/>
        <v>PrelimOlive ShillingtonRicky</v>
      </c>
      <c r="B11" s="100" t="s">
        <v>24</v>
      </c>
      <c r="C11" s="102" t="s">
        <v>609</v>
      </c>
      <c r="D11" s="597" t="s">
        <v>610</v>
      </c>
      <c r="E11" s="152">
        <v>6028049</v>
      </c>
      <c r="F11" s="100" t="s">
        <v>604</v>
      </c>
      <c r="G11" s="336"/>
      <c r="H11" s="338">
        <v>67.680000000000007</v>
      </c>
      <c r="I11" s="619"/>
      <c r="J11" s="620"/>
      <c r="K11" s="382"/>
      <c r="L11" s="112">
        <v>2</v>
      </c>
      <c r="M11" s="112">
        <f t="shared" si="2"/>
        <v>6</v>
      </c>
      <c r="N11" s="112">
        <f t="shared" si="1"/>
        <v>6</v>
      </c>
      <c r="V11" s="12"/>
    </row>
    <row r="12" spans="1:22" s="92" customFormat="1" ht="14.4" x14ac:dyDescent="0.25">
      <c r="A12" s="99" t="str">
        <f t="shared" si="0"/>
        <v>PrelimOlive ShillingtonSugar</v>
      </c>
      <c r="B12" s="129" t="s">
        <v>24</v>
      </c>
      <c r="C12" s="102" t="s">
        <v>609</v>
      </c>
      <c r="D12" s="597" t="s">
        <v>611</v>
      </c>
      <c r="E12" s="152">
        <v>6028049</v>
      </c>
      <c r="F12" s="111" t="s">
        <v>604</v>
      </c>
      <c r="G12" s="623"/>
      <c r="H12" s="338">
        <v>56.25</v>
      </c>
      <c r="I12" s="619"/>
      <c r="J12" s="620"/>
      <c r="K12" s="382"/>
      <c r="L12" s="112">
        <v>3</v>
      </c>
      <c r="M12" s="112">
        <f t="shared" si="2"/>
        <v>5</v>
      </c>
      <c r="N12" s="112">
        <f t="shared" si="1"/>
        <v>5</v>
      </c>
      <c r="V12" s="12"/>
    </row>
    <row r="13" spans="1:22" s="92" customFormat="1" ht="14.4" x14ac:dyDescent="0.25">
      <c r="A13" s="99" t="str">
        <f t="shared" si="0"/>
        <v>PrelimMikaylah StephenPacific Composer</v>
      </c>
      <c r="B13" s="129" t="s">
        <v>24</v>
      </c>
      <c r="C13" s="102" t="s">
        <v>602</v>
      </c>
      <c r="D13" s="597" t="s">
        <v>603</v>
      </c>
      <c r="E13" s="152">
        <v>6028530</v>
      </c>
      <c r="F13" s="111" t="s">
        <v>604</v>
      </c>
      <c r="G13" s="623"/>
      <c r="H13" s="338">
        <v>55.89</v>
      </c>
      <c r="I13" s="619"/>
      <c r="J13" s="620"/>
      <c r="K13" s="382"/>
      <c r="L13" s="112">
        <v>4</v>
      </c>
      <c r="M13" s="112">
        <f t="shared" si="2"/>
        <v>4</v>
      </c>
      <c r="N13" s="112">
        <f t="shared" si="1"/>
        <v>4</v>
      </c>
      <c r="V13" s="12"/>
    </row>
    <row r="14" spans="1:22" s="92" customFormat="1" ht="14.4" x14ac:dyDescent="0.25">
      <c r="A14" s="99" t="str">
        <f t="shared" si="0"/>
        <v>PrelimMikaylah StephenClare Downs Charisma</v>
      </c>
      <c r="B14" s="129" t="s">
        <v>24</v>
      </c>
      <c r="C14" s="102" t="s">
        <v>602</v>
      </c>
      <c r="D14" s="597" t="s">
        <v>605</v>
      </c>
      <c r="E14" s="152">
        <v>6028530</v>
      </c>
      <c r="F14" s="111" t="s">
        <v>604</v>
      </c>
      <c r="G14" s="621"/>
      <c r="H14" s="338">
        <v>55.71</v>
      </c>
      <c r="I14" s="619"/>
      <c r="J14" s="620"/>
      <c r="K14" s="382"/>
      <c r="L14" s="112">
        <v>5</v>
      </c>
      <c r="M14" s="112">
        <f t="shared" si="2"/>
        <v>3</v>
      </c>
      <c r="N14" s="112">
        <f t="shared" si="1"/>
        <v>3</v>
      </c>
      <c r="V14" s="12"/>
    </row>
    <row r="15" spans="1:22" s="92" customFormat="1" ht="14.4" x14ac:dyDescent="0.25">
      <c r="A15" s="99" t="str">
        <f t="shared" si="0"/>
        <v>PrelimGeorgia CowardAutumn French Rose</v>
      </c>
      <c r="B15" s="129" t="s">
        <v>24</v>
      </c>
      <c r="C15" s="131" t="s">
        <v>300</v>
      </c>
      <c r="D15" s="609" t="s">
        <v>301</v>
      </c>
      <c r="E15" s="152">
        <v>6007142</v>
      </c>
      <c r="F15" s="111" t="s">
        <v>604</v>
      </c>
      <c r="G15" s="621"/>
      <c r="H15" s="338">
        <v>69.64</v>
      </c>
      <c r="I15" s="619"/>
      <c r="J15" s="620"/>
      <c r="K15" s="382"/>
      <c r="L15" s="112">
        <v>1</v>
      </c>
      <c r="M15" s="112">
        <f t="shared" si="2"/>
        <v>7</v>
      </c>
      <c r="N15" s="112">
        <f t="shared" si="1"/>
        <v>7</v>
      </c>
      <c r="V15" s="12"/>
    </row>
    <row r="16" spans="1:22" s="92" customFormat="1" ht="14.4" x14ac:dyDescent="0.25">
      <c r="A16" s="99" t="str">
        <f t="shared" si="0"/>
        <v>PrelimOlivia StephenTouchstone Felix</v>
      </c>
      <c r="B16" s="129" t="s">
        <v>24</v>
      </c>
      <c r="C16" s="102" t="s">
        <v>612</v>
      </c>
      <c r="D16" s="597" t="s">
        <v>613</v>
      </c>
      <c r="E16" s="152">
        <v>6028529</v>
      </c>
      <c r="F16" s="111" t="s">
        <v>604</v>
      </c>
      <c r="G16" s="621"/>
      <c r="H16" s="338">
        <v>66.430000000000007</v>
      </c>
      <c r="I16" s="619"/>
      <c r="J16" s="620"/>
      <c r="K16" s="382"/>
      <c r="L16" s="112">
        <v>2</v>
      </c>
      <c r="M16" s="112">
        <f t="shared" si="2"/>
        <v>6</v>
      </c>
      <c r="N16" s="112">
        <f t="shared" si="1"/>
        <v>6</v>
      </c>
      <c r="V16" s="12"/>
    </row>
    <row r="17" spans="1:22" s="92" customFormat="1" ht="14.4" x14ac:dyDescent="0.25">
      <c r="A17" s="99" t="str">
        <f t="shared" si="0"/>
        <v>PrelimJazmin HumphrysGordon Park Timepiece</v>
      </c>
      <c r="B17" s="129" t="s">
        <v>24</v>
      </c>
      <c r="C17" s="102" t="s">
        <v>606</v>
      </c>
      <c r="D17" s="597" t="s">
        <v>607</v>
      </c>
      <c r="E17" s="152">
        <v>6022213</v>
      </c>
      <c r="F17" s="111" t="s">
        <v>604</v>
      </c>
      <c r="G17" s="621"/>
      <c r="H17" s="338">
        <v>66.430000000000007</v>
      </c>
      <c r="I17" s="619"/>
      <c r="J17" s="620"/>
      <c r="K17" s="382"/>
      <c r="L17" s="112">
        <v>3</v>
      </c>
      <c r="M17" s="112">
        <f t="shared" si="2"/>
        <v>5</v>
      </c>
      <c r="N17" s="112">
        <f t="shared" si="1"/>
        <v>5</v>
      </c>
      <c r="V17" s="12"/>
    </row>
    <row r="18" spans="1:22" s="92" customFormat="1" ht="14.4" x14ac:dyDescent="0.25">
      <c r="A18" s="99" t="str">
        <f t="shared" si="0"/>
        <v>PrelimMia HolbertonJupiters Star</v>
      </c>
      <c r="B18" s="129" t="s">
        <v>24</v>
      </c>
      <c r="C18" s="102" t="s">
        <v>614</v>
      </c>
      <c r="D18" s="597" t="s">
        <v>615</v>
      </c>
      <c r="E18" s="152">
        <v>6027072</v>
      </c>
      <c r="F18" s="111" t="s">
        <v>604</v>
      </c>
      <c r="G18" s="621"/>
      <c r="H18" s="338">
        <v>61.21</v>
      </c>
      <c r="I18" s="619"/>
      <c r="J18" s="620"/>
      <c r="K18" s="382"/>
      <c r="L18" s="112">
        <v>4</v>
      </c>
      <c r="M18" s="112">
        <f t="shared" si="2"/>
        <v>4</v>
      </c>
      <c r="N18" s="112">
        <f t="shared" si="1"/>
        <v>4</v>
      </c>
      <c r="V18" s="12"/>
    </row>
    <row r="19" spans="1:22" s="92" customFormat="1" ht="14.4" x14ac:dyDescent="0.25">
      <c r="A19" s="99" t="str">
        <f t="shared" si="0"/>
        <v>PrelimOlivia StephenBonsai Jack'S Whoopsi</v>
      </c>
      <c r="B19" s="129" t="s">
        <v>24</v>
      </c>
      <c r="C19" s="102" t="s">
        <v>612</v>
      </c>
      <c r="D19" s="597" t="s">
        <v>618</v>
      </c>
      <c r="E19" s="152">
        <v>6028529</v>
      </c>
      <c r="F19" s="111" t="s">
        <v>604</v>
      </c>
      <c r="G19" s="621"/>
      <c r="H19" s="338">
        <v>58.32</v>
      </c>
      <c r="I19" s="619"/>
      <c r="J19" s="620"/>
      <c r="K19" s="382"/>
      <c r="L19" s="112">
        <v>5</v>
      </c>
      <c r="M19" s="112">
        <f t="shared" si="2"/>
        <v>3</v>
      </c>
      <c r="N19" s="112">
        <f t="shared" si="1"/>
        <v>3</v>
      </c>
      <c r="V19" s="12"/>
    </row>
    <row r="20" spans="1:22" s="92" customFormat="1" ht="14.4" x14ac:dyDescent="0.25">
      <c r="A20" s="99" t="str">
        <f t="shared" si="0"/>
        <v>NovBenjumen KloedenDesert Dusk</v>
      </c>
      <c r="B20" s="129" t="s">
        <v>73</v>
      </c>
      <c r="C20" s="102" t="s">
        <v>616</v>
      </c>
      <c r="D20" s="597" t="s">
        <v>617</v>
      </c>
      <c r="E20" s="152">
        <v>6025949</v>
      </c>
      <c r="F20" s="111" t="s">
        <v>604</v>
      </c>
      <c r="G20" s="621"/>
      <c r="H20" s="338"/>
      <c r="I20" s="619">
        <v>68.59</v>
      </c>
      <c r="J20" s="620"/>
      <c r="K20" s="382"/>
      <c r="L20" s="112">
        <v>1</v>
      </c>
      <c r="M20" s="112">
        <f t="shared" si="2"/>
        <v>7</v>
      </c>
      <c r="N20" s="112">
        <f t="shared" si="1"/>
        <v>7</v>
      </c>
      <c r="V20" s="12"/>
    </row>
    <row r="21" spans="1:22" s="92" customFormat="1" ht="14.4" x14ac:dyDescent="0.25">
      <c r="A21" s="99" t="str">
        <f t="shared" si="0"/>
        <v>NovOlivia StephenTouchstone Felix</v>
      </c>
      <c r="B21" s="129" t="s">
        <v>73</v>
      </c>
      <c r="C21" s="102" t="s">
        <v>612</v>
      </c>
      <c r="D21" s="597" t="s">
        <v>613</v>
      </c>
      <c r="E21" s="152">
        <v>6028529</v>
      </c>
      <c r="F21" s="111" t="s">
        <v>604</v>
      </c>
      <c r="G21" s="621"/>
      <c r="H21" s="338"/>
      <c r="I21" s="619">
        <v>65</v>
      </c>
      <c r="J21" s="620"/>
      <c r="K21" s="382"/>
      <c r="L21" s="112">
        <v>2</v>
      </c>
      <c r="M21" s="112">
        <f t="shared" si="2"/>
        <v>6</v>
      </c>
      <c r="N21" s="112">
        <f t="shared" si="1"/>
        <v>6</v>
      </c>
      <c r="V21" s="12"/>
    </row>
    <row r="22" spans="1:22" s="92" customFormat="1" ht="14.4" x14ac:dyDescent="0.25">
      <c r="A22" s="99" t="str">
        <f t="shared" si="0"/>
        <v>NovGeorgia CowardAutumn French Rose</v>
      </c>
      <c r="B22" s="129" t="s">
        <v>73</v>
      </c>
      <c r="C22" s="102" t="s">
        <v>300</v>
      </c>
      <c r="D22" s="597" t="s">
        <v>301</v>
      </c>
      <c r="E22" s="152">
        <v>6007142</v>
      </c>
      <c r="F22" s="111" t="s">
        <v>604</v>
      </c>
      <c r="G22" s="621"/>
      <c r="H22" s="338"/>
      <c r="I22" s="619">
        <v>61.72</v>
      </c>
      <c r="J22" s="620"/>
      <c r="K22" s="382"/>
      <c r="L22" s="112">
        <v>3</v>
      </c>
      <c r="M22" s="112">
        <f t="shared" si="2"/>
        <v>5</v>
      </c>
      <c r="N22" s="112">
        <f t="shared" si="1"/>
        <v>5</v>
      </c>
      <c r="V22" s="12"/>
    </row>
    <row r="23" spans="1:22" s="92" customFormat="1" ht="14.4" x14ac:dyDescent="0.25">
      <c r="A23" s="99" t="str">
        <f t="shared" si="0"/>
        <v>ElemBenjumen KloedenDesert Dusk</v>
      </c>
      <c r="B23" s="129" t="s">
        <v>16</v>
      </c>
      <c r="C23" s="102" t="s">
        <v>616</v>
      </c>
      <c r="D23" s="597" t="s">
        <v>617</v>
      </c>
      <c r="E23" s="152">
        <v>6025949</v>
      </c>
      <c r="F23" s="111" t="s">
        <v>604</v>
      </c>
      <c r="G23" s="621"/>
      <c r="H23" s="338"/>
      <c r="I23" s="619"/>
      <c r="J23" s="620">
        <v>50.75</v>
      </c>
      <c r="K23" s="382"/>
      <c r="L23" s="112">
        <v>1</v>
      </c>
      <c r="M23" s="112">
        <f t="shared" si="2"/>
        <v>7</v>
      </c>
      <c r="N23" s="112">
        <f t="shared" si="1"/>
        <v>7</v>
      </c>
      <c r="V23" s="12"/>
    </row>
    <row r="24" spans="1:22" s="92" customFormat="1" ht="14.4" x14ac:dyDescent="0.25">
      <c r="A24" s="99" t="str">
        <f t="shared" si="0"/>
        <v/>
      </c>
      <c r="B24" s="129"/>
      <c r="C24" s="102"/>
      <c r="D24" s="597" t="s">
        <v>40</v>
      </c>
      <c r="E24" s="152"/>
      <c r="F24" s="111"/>
      <c r="G24" s="621"/>
      <c r="H24" s="338"/>
      <c r="I24" s="619"/>
      <c r="J24" s="620"/>
      <c r="K24" s="382"/>
      <c r="L24" s="112"/>
      <c r="M24" s="112">
        <f t="shared" si="2"/>
        <v>0</v>
      </c>
      <c r="N24" s="112">
        <f t="shared" si="1"/>
        <v>0</v>
      </c>
      <c r="V24" s="12"/>
    </row>
    <row r="25" spans="1:22" s="92" customFormat="1" ht="14.4" x14ac:dyDescent="0.25">
      <c r="A25" s="99" t="str">
        <f t="shared" si="0"/>
        <v/>
      </c>
      <c r="B25" s="129"/>
      <c r="C25" s="102"/>
      <c r="D25" s="597"/>
      <c r="E25" s="152"/>
      <c r="F25" s="111"/>
      <c r="G25" s="621"/>
      <c r="H25" s="338"/>
      <c r="I25" s="338"/>
      <c r="J25" s="627"/>
      <c r="K25" s="628"/>
      <c r="L25" s="112"/>
      <c r="M25" s="112">
        <f t="shared" si="2"/>
        <v>0</v>
      </c>
      <c r="N25" s="112">
        <f t="shared" si="1"/>
        <v>0</v>
      </c>
      <c r="V25"/>
    </row>
    <row r="26" spans="1:22" s="92" customFormat="1" ht="14.4" x14ac:dyDescent="0.25">
      <c r="A26" s="99" t="str">
        <f t="shared" si="0"/>
        <v/>
      </c>
      <c r="B26" s="129"/>
      <c r="C26" s="102"/>
      <c r="D26" s="597"/>
      <c r="E26" s="152"/>
      <c r="F26" s="111"/>
      <c r="G26" s="621"/>
      <c r="H26" s="338"/>
      <c r="I26" s="338"/>
      <c r="J26" s="627"/>
      <c r="K26" s="628"/>
      <c r="L26" s="112"/>
      <c r="M26" s="112">
        <f t="shared" si="2"/>
        <v>0</v>
      </c>
      <c r="N26" s="112">
        <f t="shared" si="1"/>
        <v>0</v>
      </c>
      <c r="V26"/>
    </row>
    <row r="27" spans="1:22" s="92" customFormat="1" ht="14.4" x14ac:dyDescent="0.25">
      <c r="A27" s="99" t="str">
        <f t="shared" si="0"/>
        <v/>
      </c>
      <c r="B27" s="129"/>
      <c r="C27" s="102"/>
      <c r="D27" s="597"/>
      <c r="E27" s="152"/>
      <c r="F27" s="100"/>
      <c r="G27" s="618"/>
      <c r="H27" s="338"/>
      <c r="I27" s="338"/>
      <c r="J27" s="627"/>
      <c r="K27" s="628"/>
      <c r="L27" s="112"/>
      <c r="M27" s="112">
        <f t="shared" si="2"/>
        <v>0</v>
      </c>
      <c r="N27" s="112">
        <f t="shared" si="1"/>
        <v>0</v>
      </c>
      <c r="V27"/>
    </row>
    <row r="28" spans="1:22" s="92" customFormat="1" ht="14.4" x14ac:dyDescent="0.25">
      <c r="A28" s="99" t="str">
        <f t="shared" si="0"/>
        <v/>
      </c>
      <c r="B28" s="129"/>
      <c r="C28" s="102"/>
      <c r="D28" s="597"/>
      <c r="E28" s="152"/>
      <c r="F28" s="100"/>
      <c r="G28" s="618"/>
      <c r="H28" s="338"/>
      <c r="I28" s="338"/>
      <c r="J28" s="627"/>
      <c r="K28" s="628"/>
      <c r="L28" s="112"/>
      <c r="M28" s="112">
        <f t="shared" si="2"/>
        <v>0</v>
      </c>
      <c r="N28" s="112">
        <f t="shared" si="1"/>
        <v>0</v>
      </c>
      <c r="V28"/>
    </row>
    <row r="29" spans="1:22" s="92" customFormat="1" ht="14.4" x14ac:dyDescent="0.25">
      <c r="A29" s="99" t="str">
        <f t="shared" si="0"/>
        <v/>
      </c>
      <c r="B29" s="129"/>
      <c r="C29" s="102"/>
      <c r="D29" s="597"/>
      <c r="E29" s="152"/>
      <c r="F29" s="100"/>
      <c r="G29" s="618"/>
      <c r="H29" s="338"/>
      <c r="I29" s="338"/>
      <c r="J29" s="627"/>
      <c r="K29" s="628"/>
      <c r="L29" s="112"/>
      <c r="M29" s="112">
        <f t="shared" si="2"/>
        <v>0</v>
      </c>
      <c r="N29" s="112">
        <f t="shared" si="1"/>
        <v>0</v>
      </c>
      <c r="V29"/>
    </row>
    <row r="30" spans="1:22" s="92" customFormat="1" ht="14.4" x14ac:dyDescent="0.25">
      <c r="A30" s="99" t="str">
        <f t="shared" si="0"/>
        <v/>
      </c>
      <c r="B30" s="129"/>
      <c r="C30" s="102"/>
      <c r="D30" s="597"/>
      <c r="E30" s="152"/>
      <c r="F30" s="100"/>
      <c r="G30" s="618"/>
      <c r="H30" s="338"/>
      <c r="I30" s="338"/>
      <c r="J30" s="627"/>
      <c r="K30" s="628"/>
      <c r="L30" s="112"/>
      <c r="M30" s="112">
        <f t="shared" si="2"/>
        <v>0</v>
      </c>
      <c r="N30" s="112">
        <f t="shared" si="1"/>
        <v>0</v>
      </c>
      <c r="V30"/>
    </row>
    <row r="31" spans="1:22" s="92" customFormat="1" ht="14.4" x14ac:dyDescent="0.25">
      <c r="A31" s="99" t="str">
        <f t="shared" si="0"/>
        <v/>
      </c>
      <c r="B31" s="129"/>
      <c r="C31" s="102"/>
      <c r="D31" s="597"/>
      <c r="E31" s="152"/>
      <c r="F31" s="100"/>
      <c r="G31" s="618"/>
      <c r="H31" s="338"/>
      <c r="I31" s="338"/>
      <c r="J31" s="627"/>
      <c r="K31" s="628"/>
      <c r="L31" s="112"/>
      <c r="M31" s="112">
        <f t="shared" si="2"/>
        <v>0</v>
      </c>
      <c r="N31" s="112">
        <f t="shared" si="1"/>
        <v>0</v>
      </c>
      <c r="V31"/>
    </row>
    <row r="32" spans="1:22" s="92" customFormat="1" ht="14.4" x14ac:dyDescent="0.25">
      <c r="A32" s="99" t="str">
        <f t="shared" si="0"/>
        <v/>
      </c>
      <c r="B32" s="129"/>
      <c r="C32" s="102"/>
      <c r="D32" s="597"/>
      <c r="E32" s="152"/>
      <c r="F32" s="100"/>
      <c r="G32" s="157"/>
      <c r="H32" s="338"/>
      <c r="I32" s="338"/>
      <c r="J32" s="627"/>
      <c r="K32" s="628"/>
      <c r="L32" s="112"/>
      <c r="M32" s="112">
        <f t="shared" si="2"/>
        <v>0</v>
      </c>
      <c r="N32" s="112">
        <f t="shared" si="1"/>
        <v>0</v>
      </c>
      <c r="V32"/>
    </row>
    <row r="33" spans="1:22" s="92" customFormat="1" ht="14.4" x14ac:dyDescent="0.25">
      <c r="A33" s="99" t="str">
        <f t="shared" si="0"/>
        <v/>
      </c>
      <c r="B33" s="129"/>
      <c r="C33" s="102"/>
      <c r="D33" s="597"/>
      <c r="E33" s="152"/>
      <c r="F33" s="100"/>
      <c r="G33" s="157"/>
      <c r="H33" s="338"/>
      <c r="I33" s="338"/>
      <c r="J33" s="627"/>
      <c r="K33" s="628"/>
      <c r="L33" s="112"/>
      <c r="M33" s="112">
        <f t="shared" si="2"/>
        <v>0</v>
      </c>
      <c r="N33" s="112">
        <f t="shared" si="1"/>
        <v>0</v>
      </c>
      <c r="V33"/>
    </row>
    <row r="34" spans="1:22" s="92" customFormat="1" ht="14.4" x14ac:dyDescent="0.25">
      <c r="A34" s="99" t="str">
        <f t="shared" si="0"/>
        <v/>
      </c>
      <c r="B34" s="129"/>
      <c r="C34" s="102"/>
      <c r="D34" s="597"/>
      <c r="E34" s="152"/>
      <c r="F34" s="100"/>
      <c r="G34" s="157"/>
      <c r="H34" s="338"/>
      <c r="I34" s="338"/>
      <c r="J34" s="627"/>
      <c r="K34" s="628"/>
      <c r="L34" s="112"/>
      <c r="M34" s="112">
        <f t="shared" si="2"/>
        <v>0</v>
      </c>
      <c r="N34" s="112">
        <f t="shared" si="1"/>
        <v>0</v>
      </c>
      <c r="V34"/>
    </row>
    <row r="35" spans="1:22" s="92" customFormat="1" ht="14.4" x14ac:dyDescent="0.25">
      <c r="A35" s="99" t="str">
        <f t="shared" si="0"/>
        <v/>
      </c>
      <c r="B35" s="129"/>
      <c r="C35" s="102"/>
      <c r="D35" s="597"/>
      <c r="E35" s="152"/>
      <c r="F35" s="100"/>
      <c r="G35" s="157"/>
      <c r="H35" s="338"/>
      <c r="I35" s="338"/>
      <c r="J35" s="627"/>
      <c r="K35" s="628"/>
      <c r="L35" s="112"/>
      <c r="M35" s="112">
        <f t="shared" si="2"/>
        <v>0</v>
      </c>
      <c r="N35" s="112">
        <f t="shared" si="1"/>
        <v>0</v>
      </c>
      <c r="V35"/>
    </row>
    <row r="36" spans="1:22" s="92" customFormat="1" ht="14.4" x14ac:dyDescent="0.25">
      <c r="A36" s="99" t="str">
        <f t="shared" si="0"/>
        <v/>
      </c>
      <c r="B36" s="129"/>
      <c r="C36" s="102"/>
      <c r="D36" s="597"/>
      <c r="E36" s="152"/>
      <c r="F36" s="100"/>
      <c r="G36" s="157"/>
      <c r="H36" s="338"/>
      <c r="I36" s="338"/>
      <c r="J36" s="627"/>
      <c r="K36" s="628"/>
      <c r="L36" s="112"/>
      <c r="M36" s="112">
        <f t="shared" si="2"/>
        <v>0</v>
      </c>
      <c r="N36" s="112">
        <f t="shared" si="1"/>
        <v>0</v>
      </c>
      <c r="V36"/>
    </row>
    <row r="37" spans="1:22" s="92" customFormat="1" ht="14.4" x14ac:dyDescent="0.25">
      <c r="A37" s="99" t="str">
        <f t="shared" si="0"/>
        <v/>
      </c>
      <c r="B37" s="129"/>
      <c r="C37" s="102"/>
      <c r="D37" s="597"/>
      <c r="E37" s="152"/>
      <c r="F37" s="100"/>
      <c r="G37" s="157"/>
      <c r="H37" s="338"/>
      <c r="I37" s="149"/>
      <c r="J37" s="379"/>
      <c r="K37" s="382"/>
      <c r="L37" s="112"/>
      <c r="M37" s="112"/>
      <c r="N37" s="112"/>
      <c r="V37"/>
    </row>
    <row r="38" spans="1:22" s="92" customFormat="1" ht="14.4" x14ac:dyDescent="0.25">
      <c r="A38" s="99" t="str">
        <f t="shared" ref="A38:A63" si="3">CONCATENATE(B38,C38,D38)</f>
        <v/>
      </c>
      <c r="B38" s="129"/>
      <c r="C38" s="102"/>
      <c r="D38" s="597"/>
      <c r="E38" s="152"/>
      <c r="F38" s="100"/>
      <c r="G38" s="157"/>
      <c r="H38" s="338"/>
      <c r="I38" s="149"/>
      <c r="J38" s="379"/>
      <c r="K38" s="382"/>
      <c r="L38" s="112"/>
      <c r="M38" s="112"/>
      <c r="N38" s="112"/>
      <c r="V38"/>
    </row>
    <row r="39" spans="1:22" s="92" customFormat="1" ht="14.4" x14ac:dyDescent="0.25">
      <c r="A39" s="99" t="str">
        <f t="shared" si="3"/>
        <v/>
      </c>
      <c r="B39" s="129"/>
      <c r="C39" s="102"/>
      <c r="D39" s="597"/>
      <c r="E39" s="152"/>
      <c r="F39" s="100"/>
      <c r="G39" s="157"/>
      <c r="H39" s="338"/>
      <c r="I39" s="149"/>
      <c r="J39" s="379"/>
      <c r="K39" s="382"/>
      <c r="L39" s="112"/>
      <c r="M39" s="112"/>
      <c r="N39" s="112"/>
      <c r="V39"/>
    </row>
    <row r="40" spans="1:22" s="92" customFormat="1" ht="14.4" x14ac:dyDescent="0.25">
      <c r="A40" s="99" t="str">
        <f t="shared" si="3"/>
        <v/>
      </c>
      <c r="B40" s="129"/>
      <c r="C40" s="102"/>
      <c r="D40" s="597"/>
      <c r="E40" s="152"/>
      <c r="F40" s="100"/>
      <c r="G40" s="157"/>
      <c r="H40" s="338"/>
      <c r="I40" s="149"/>
      <c r="J40" s="379"/>
      <c r="K40" s="382"/>
      <c r="L40" s="112"/>
      <c r="M40" s="112"/>
      <c r="N40" s="112"/>
      <c r="V40"/>
    </row>
    <row r="41" spans="1:22" s="92" customFormat="1" ht="14.4" x14ac:dyDescent="0.25">
      <c r="A41" s="99" t="str">
        <f t="shared" si="3"/>
        <v/>
      </c>
      <c r="B41" s="129"/>
      <c r="C41" s="102"/>
      <c r="D41" s="597"/>
      <c r="E41" s="152"/>
      <c r="F41" s="100"/>
      <c r="G41" s="157"/>
      <c r="H41" s="338"/>
      <c r="I41" s="149"/>
      <c r="J41" s="379"/>
      <c r="K41" s="382"/>
      <c r="L41" s="112"/>
      <c r="M41" s="112"/>
      <c r="N41" s="112"/>
      <c r="V41"/>
    </row>
    <row r="42" spans="1:22" s="92" customFormat="1" ht="14.4" x14ac:dyDescent="0.25">
      <c r="A42" s="99" t="str">
        <f t="shared" si="3"/>
        <v/>
      </c>
      <c r="B42" s="129"/>
      <c r="C42" s="102"/>
      <c r="D42" s="597"/>
      <c r="E42" s="152"/>
      <c r="F42" s="100"/>
      <c r="G42" s="157"/>
      <c r="H42" s="338"/>
      <c r="I42" s="149"/>
      <c r="J42" s="379"/>
      <c r="K42" s="382"/>
      <c r="L42" s="112"/>
      <c r="M42" s="112"/>
      <c r="N42" s="112"/>
      <c r="V42"/>
    </row>
    <row r="43" spans="1:22" s="92" customFormat="1" ht="14.4" x14ac:dyDescent="0.25">
      <c r="A43" s="99" t="str">
        <f t="shared" si="3"/>
        <v/>
      </c>
      <c r="B43" s="129"/>
      <c r="C43" s="102"/>
      <c r="D43" s="597"/>
      <c r="E43" s="152"/>
      <c r="F43" s="100"/>
      <c r="G43" s="157"/>
      <c r="H43" s="338"/>
      <c r="I43" s="149"/>
      <c r="J43" s="379"/>
      <c r="K43" s="382"/>
      <c r="L43" s="112"/>
      <c r="M43" s="112"/>
      <c r="N43" s="112"/>
      <c r="V43"/>
    </row>
    <row r="44" spans="1:22" s="92" customFormat="1" ht="14.4" x14ac:dyDescent="0.25">
      <c r="A44" s="99" t="str">
        <f t="shared" si="3"/>
        <v/>
      </c>
      <c r="B44" s="129"/>
      <c r="C44" s="102"/>
      <c r="D44" s="597"/>
      <c r="E44" s="152"/>
      <c r="F44" s="100"/>
      <c r="G44" s="157"/>
      <c r="H44" s="338"/>
      <c r="I44" s="149"/>
      <c r="J44" s="379"/>
      <c r="K44" s="382"/>
      <c r="L44" s="112"/>
      <c r="M44" s="112"/>
      <c r="N44" s="112"/>
      <c r="V44"/>
    </row>
    <row r="45" spans="1:22" s="92" customFormat="1" ht="14.4" x14ac:dyDescent="0.25">
      <c r="A45" s="99" t="str">
        <f t="shared" si="3"/>
        <v/>
      </c>
      <c r="B45" s="129"/>
      <c r="C45" s="102"/>
      <c r="D45" s="597"/>
      <c r="E45" s="152"/>
      <c r="F45" s="100"/>
      <c r="G45" s="157"/>
      <c r="H45" s="338"/>
      <c r="I45" s="149"/>
      <c r="J45" s="379"/>
      <c r="K45" s="382"/>
      <c r="L45" s="112"/>
      <c r="M45" s="112"/>
      <c r="N45" s="112"/>
      <c r="V45"/>
    </row>
    <row r="46" spans="1:22" s="92" customFormat="1" ht="14.4" x14ac:dyDescent="0.25">
      <c r="A46" s="99" t="str">
        <f t="shared" si="3"/>
        <v/>
      </c>
      <c r="B46" s="129"/>
      <c r="C46" s="102"/>
      <c r="D46" s="597"/>
      <c r="E46" s="152"/>
      <c r="F46" s="100"/>
      <c r="G46" s="157"/>
      <c r="H46" s="338"/>
      <c r="I46" s="607"/>
      <c r="J46" s="379"/>
      <c r="K46" s="382"/>
      <c r="L46" s="112"/>
      <c r="M46" s="112"/>
      <c r="N46" s="112"/>
      <c r="V46"/>
    </row>
    <row r="47" spans="1:22" s="92" customFormat="1" ht="14.4" x14ac:dyDescent="0.25">
      <c r="A47" s="99" t="str">
        <f t="shared" si="3"/>
        <v/>
      </c>
      <c r="B47" s="129"/>
      <c r="C47" s="102"/>
      <c r="D47" s="597"/>
      <c r="E47" s="152"/>
      <c r="F47" s="100"/>
      <c r="G47" s="157"/>
      <c r="H47" s="338"/>
      <c r="I47" s="149"/>
      <c r="J47" s="379"/>
      <c r="K47" s="382"/>
      <c r="L47" s="112"/>
      <c r="M47" s="112"/>
      <c r="N47" s="112"/>
      <c r="V47"/>
    </row>
    <row r="48" spans="1:22" s="92" customFormat="1" ht="14.4" x14ac:dyDescent="0.25">
      <c r="A48" s="99" t="str">
        <f t="shared" si="3"/>
        <v/>
      </c>
      <c r="B48" s="129"/>
      <c r="C48" s="102"/>
      <c r="D48" s="597"/>
      <c r="E48" s="152"/>
      <c r="F48" s="100"/>
      <c r="G48" s="157"/>
      <c r="H48" s="338"/>
      <c r="I48" s="149"/>
      <c r="J48" s="379"/>
      <c r="K48" s="382"/>
      <c r="L48" s="112"/>
      <c r="M48" s="112"/>
      <c r="N48" s="112"/>
      <c r="V48"/>
    </row>
    <row r="49" spans="1:22" s="92" customFormat="1" ht="14.4" x14ac:dyDescent="0.25">
      <c r="A49" s="99" t="str">
        <f t="shared" si="3"/>
        <v/>
      </c>
      <c r="B49" s="129"/>
      <c r="C49" s="102"/>
      <c r="D49" s="597"/>
      <c r="E49" s="152"/>
      <c r="F49" s="100"/>
      <c r="G49" s="157"/>
      <c r="H49" s="338"/>
      <c r="I49" s="149"/>
      <c r="J49" s="379"/>
      <c r="K49" s="382"/>
      <c r="L49" s="112"/>
      <c r="M49" s="112"/>
      <c r="N49" s="112"/>
      <c r="V49"/>
    </row>
    <row r="50" spans="1:22" s="92" customFormat="1" ht="14.4" x14ac:dyDescent="0.25">
      <c r="A50" s="99" t="str">
        <f t="shared" si="3"/>
        <v/>
      </c>
      <c r="B50" s="129"/>
      <c r="C50" s="102"/>
      <c r="D50" s="597"/>
      <c r="E50" s="152"/>
      <c r="F50" s="100"/>
      <c r="G50" s="157"/>
      <c r="H50" s="338"/>
      <c r="I50" s="149"/>
      <c r="J50" s="379"/>
      <c r="K50" s="382"/>
      <c r="L50" s="112"/>
      <c r="M50" s="112"/>
      <c r="N50" s="112"/>
      <c r="V50"/>
    </row>
    <row r="51" spans="1:22" s="92" customFormat="1" ht="14.4" x14ac:dyDescent="0.25">
      <c r="A51" s="99" t="str">
        <f t="shared" si="3"/>
        <v/>
      </c>
      <c r="B51" s="129"/>
      <c r="C51" s="102"/>
      <c r="D51" s="597"/>
      <c r="E51" s="152"/>
      <c r="F51" s="100"/>
      <c r="G51" s="157"/>
      <c r="H51" s="338"/>
      <c r="I51" s="149"/>
      <c r="J51" s="379"/>
      <c r="K51" s="382"/>
      <c r="L51" s="112"/>
      <c r="M51" s="112"/>
      <c r="N51" s="112"/>
      <c r="V51"/>
    </row>
    <row r="52" spans="1:22" s="92" customFormat="1" ht="14.4" x14ac:dyDescent="0.25">
      <c r="A52" s="99" t="str">
        <f t="shared" si="3"/>
        <v/>
      </c>
      <c r="B52" s="129"/>
      <c r="C52" s="102"/>
      <c r="D52" s="597"/>
      <c r="E52" s="152"/>
      <c r="F52" s="100"/>
      <c r="G52" s="157"/>
      <c r="H52" s="338"/>
      <c r="I52" s="149"/>
      <c r="J52" s="379"/>
      <c r="K52" s="382"/>
      <c r="L52" s="112"/>
      <c r="M52" s="112"/>
      <c r="N52" s="112"/>
      <c r="V52"/>
    </row>
    <row r="53" spans="1:22" s="92" customFormat="1" ht="14.4" x14ac:dyDescent="0.25">
      <c r="A53" s="99" t="str">
        <f t="shared" si="3"/>
        <v/>
      </c>
      <c r="B53" s="129"/>
      <c r="C53" s="102"/>
      <c r="D53" s="597"/>
      <c r="E53" s="152"/>
      <c r="F53" s="100"/>
      <c r="G53" s="157"/>
      <c r="H53" s="338"/>
      <c r="I53" s="149"/>
      <c r="J53" s="379"/>
      <c r="K53" s="382"/>
      <c r="L53" s="112"/>
      <c r="M53" s="112"/>
      <c r="N53" s="112"/>
      <c r="V53"/>
    </row>
    <row r="54" spans="1:22" s="92" customFormat="1" ht="14.4" x14ac:dyDescent="0.25">
      <c r="A54" s="99" t="str">
        <f t="shared" si="3"/>
        <v/>
      </c>
      <c r="B54" s="129"/>
      <c r="C54" s="102"/>
      <c r="D54" s="597"/>
      <c r="E54" s="152"/>
      <c r="F54" s="100"/>
      <c r="G54" s="157"/>
      <c r="H54" s="338"/>
      <c r="I54" s="149"/>
      <c r="J54" s="379"/>
      <c r="K54" s="382"/>
      <c r="L54" s="112"/>
      <c r="M54" s="112"/>
      <c r="N54" s="112"/>
      <c r="V54"/>
    </row>
    <row r="55" spans="1:22" s="92" customFormat="1" ht="14.4" x14ac:dyDescent="0.25">
      <c r="A55" s="99" t="str">
        <f t="shared" si="3"/>
        <v/>
      </c>
      <c r="B55" s="129"/>
      <c r="C55" s="102"/>
      <c r="D55" s="597"/>
      <c r="E55" s="152"/>
      <c r="F55" s="100"/>
      <c r="G55" s="157"/>
      <c r="H55" s="338"/>
      <c r="I55" s="149"/>
      <c r="J55" s="379"/>
      <c r="K55" s="382"/>
      <c r="L55" s="112"/>
      <c r="M55" s="112"/>
      <c r="N55" s="112"/>
      <c r="V55"/>
    </row>
    <row r="56" spans="1:22" s="92" customFormat="1" ht="14.4" x14ac:dyDescent="0.25">
      <c r="A56" s="99" t="str">
        <f t="shared" si="3"/>
        <v/>
      </c>
      <c r="B56" s="129"/>
      <c r="C56" s="102"/>
      <c r="D56" s="597"/>
      <c r="E56" s="152"/>
      <c r="F56" s="100"/>
      <c r="G56" s="157"/>
      <c r="H56" s="338"/>
      <c r="I56" s="149"/>
      <c r="J56" s="379"/>
      <c r="K56" s="382"/>
      <c r="L56" s="112"/>
      <c r="M56" s="112"/>
      <c r="N56" s="112"/>
      <c r="V56"/>
    </row>
    <row r="57" spans="1:22" s="92" customFormat="1" ht="14.4" x14ac:dyDescent="0.25">
      <c r="A57" s="99" t="str">
        <f t="shared" si="3"/>
        <v/>
      </c>
      <c r="B57" s="129"/>
      <c r="C57" s="102"/>
      <c r="D57" s="597"/>
      <c r="E57" s="152"/>
      <c r="F57" s="100"/>
      <c r="G57" s="157"/>
      <c r="H57" s="338"/>
      <c r="I57" s="149"/>
      <c r="J57" s="379"/>
      <c r="K57" s="382"/>
      <c r="L57" s="112"/>
      <c r="M57" s="112"/>
      <c r="N57" s="112"/>
      <c r="V57"/>
    </row>
    <row r="58" spans="1:22" s="92" customFormat="1" ht="14.4" x14ac:dyDescent="0.25">
      <c r="A58" s="99" t="str">
        <f t="shared" si="3"/>
        <v/>
      </c>
      <c r="B58" s="129"/>
      <c r="C58" s="102"/>
      <c r="D58" s="597"/>
      <c r="E58" s="152"/>
      <c r="F58" s="100"/>
      <c r="G58" s="157"/>
      <c r="H58" s="338"/>
      <c r="I58" s="149"/>
      <c r="J58" s="379"/>
      <c r="K58" s="382"/>
      <c r="L58" s="112"/>
      <c r="M58" s="112"/>
      <c r="N58" s="112"/>
      <c r="V58"/>
    </row>
    <row r="59" spans="1:22" s="92" customFormat="1" ht="14.4" x14ac:dyDescent="0.25">
      <c r="A59" s="99" t="str">
        <f t="shared" si="3"/>
        <v/>
      </c>
      <c r="B59" s="129"/>
      <c r="C59" s="102"/>
      <c r="D59" s="597"/>
      <c r="E59" s="152"/>
      <c r="F59" s="100"/>
      <c r="G59" s="157"/>
      <c r="H59" s="338"/>
      <c r="I59" s="149"/>
      <c r="J59" s="379"/>
      <c r="K59" s="382"/>
      <c r="L59" s="112"/>
      <c r="M59" s="112"/>
      <c r="N59" s="112"/>
      <c r="V59"/>
    </row>
    <row r="60" spans="1:22" s="92" customFormat="1" ht="14.4" x14ac:dyDescent="0.25">
      <c r="A60" s="99" t="str">
        <f t="shared" si="3"/>
        <v/>
      </c>
      <c r="B60" s="129"/>
      <c r="C60" s="102"/>
      <c r="D60" s="597"/>
      <c r="E60" s="152"/>
      <c r="F60" s="100"/>
      <c r="G60" s="157"/>
      <c r="H60" s="338"/>
      <c r="I60" s="101"/>
      <c r="J60" s="149"/>
      <c r="K60" s="149"/>
      <c r="L60" s="112"/>
      <c r="M60" s="112"/>
      <c r="N60" s="112"/>
      <c r="V60"/>
    </row>
    <row r="61" spans="1:22" s="92" customFormat="1" ht="14.4" x14ac:dyDescent="0.25">
      <c r="A61" s="99" t="str">
        <f t="shared" si="3"/>
        <v/>
      </c>
      <c r="B61" s="129"/>
      <c r="C61" s="102"/>
      <c r="D61" s="609"/>
      <c r="E61" s="152"/>
      <c r="F61" s="100"/>
      <c r="G61" s="157"/>
      <c r="H61" s="338"/>
      <c r="I61" s="101"/>
      <c r="J61" s="149"/>
      <c r="K61" s="149"/>
      <c r="L61" s="112"/>
      <c r="M61" s="112"/>
      <c r="N61" s="112"/>
      <c r="V61"/>
    </row>
    <row r="62" spans="1:22" s="92" customFormat="1" ht="14.4" x14ac:dyDescent="0.25">
      <c r="A62" s="99" t="str">
        <f t="shared" si="3"/>
        <v/>
      </c>
      <c r="B62" s="129"/>
      <c r="C62" s="102"/>
      <c r="D62" s="597"/>
      <c r="E62" s="152"/>
      <c r="F62" s="100"/>
      <c r="G62" s="157"/>
      <c r="H62" s="338"/>
      <c r="I62" s="149"/>
      <c r="J62" s="379"/>
      <c r="K62" s="382"/>
      <c r="L62" s="112"/>
      <c r="M62" s="112"/>
      <c r="N62" s="112"/>
      <c r="V62"/>
    </row>
    <row r="63" spans="1:22" s="92" customFormat="1" ht="14.4" x14ac:dyDescent="0.25">
      <c r="A63" s="99" t="str">
        <f t="shared" si="3"/>
        <v/>
      </c>
      <c r="B63" s="129"/>
      <c r="C63" s="102"/>
      <c r="D63" s="597"/>
      <c r="E63" s="152"/>
      <c r="F63" s="100"/>
      <c r="G63" s="157"/>
      <c r="H63" s="338"/>
      <c r="I63" s="149"/>
      <c r="J63" s="379"/>
      <c r="K63" s="150"/>
      <c r="L63" s="112"/>
      <c r="M63" s="112"/>
      <c r="N63" s="112"/>
      <c r="V63"/>
    </row>
    <row r="64" spans="1:22" s="92" customFormat="1" ht="14.4" x14ac:dyDescent="0.25">
      <c r="A64" s="99"/>
      <c r="B64" s="129"/>
      <c r="C64" s="102"/>
      <c r="D64" s="597"/>
      <c r="E64" s="152"/>
      <c r="F64" s="100"/>
      <c r="G64" s="157"/>
      <c r="H64" s="338"/>
      <c r="I64" s="149"/>
      <c r="J64" s="379"/>
      <c r="K64" s="382"/>
      <c r="L64" s="112"/>
      <c r="M64" s="112"/>
      <c r="N64" s="112"/>
      <c r="V64"/>
    </row>
    <row r="65" spans="1:22" s="92" customFormat="1" ht="14.4" x14ac:dyDescent="0.25">
      <c r="A65" s="99"/>
      <c r="B65" s="129"/>
      <c r="C65" s="102"/>
      <c r="D65" s="597"/>
      <c r="E65" s="152"/>
      <c r="F65" s="100"/>
      <c r="G65" s="157"/>
      <c r="H65" s="338"/>
      <c r="I65" s="149"/>
      <c r="J65" s="379"/>
      <c r="K65" s="382"/>
      <c r="L65" s="112"/>
      <c r="M65" s="112"/>
      <c r="N65" s="112"/>
      <c r="V65"/>
    </row>
    <row r="66" spans="1:22" s="92" customFormat="1" ht="14.4" x14ac:dyDescent="0.25">
      <c r="A66" s="99"/>
      <c r="B66" s="129"/>
      <c r="C66" s="102"/>
      <c r="D66" s="597"/>
      <c r="E66" s="152"/>
      <c r="F66" s="100"/>
      <c r="G66" s="157"/>
      <c r="H66" s="338"/>
      <c r="I66" s="149"/>
      <c r="J66" s="379"/>
      <c r="K66" s="382"/>
      <c r="L66" s="112"/>
      <c r="M66" s="112"/>
      <c r="N66" s="112"/>
      <c r="V66"/>
    </row>
    <row r="67" spans="1:22" s="92" customFormat="1" ht="14.4" x14ac:dyDescent="0.25">
      <c r="A67" s="99"/>
      <c r="B67" s="129"/>
      <c r="C67" s="102"/>
      <c r="D67" s="597"/>
      <c r="E67" s="152"/>
      <c r="F67" s="100"/>
      <c r="G67" s="157"/>
      <c r="H67" s="338"/>
      <c r="I67" s="149"/>
      <c r="J67" s="379"/>
      <c r="K67" s="382"/>
      <c r="L67" s="112"/>
      <c r="M67" s="112"/>
      <c r="N67" s="112"/>
      <c r="V67"/>
    </row>
    <row r="68" spans="1:22" s="92" customFormat="1" ht="14.4" x14ac:dyDescent="0.25">
      <c r="A68" s="99"/>
      <c r="B68" s="129"/>
      <c r="C68" s="102"/>
      <c r="D68" s="597"/>
      <c r="E68" s="152"/>
      <c r="F68" s="100"/>
      <c r="G68" s="157"/>
      <c r="H68" s="338"/>
      <c r="I68" s="149"/>
      <c r="J68" s="379"/>
      <c r="K68" s="382"/>
      <c r="L68" s="112"/>
      <c r="M68" s="112"/>
      <c r="N68" s="112"/>
      <c r="V68"/>
    </row>
    <row r="69" spans="1:22" s="92" customFormat="1" ht="14.4" x14ac:dyDescent="0.25">
      <c r="A69" s="99"/>
      <c r="B69" s="129"/>
      <c r="C69" s="102"/>
      <c r="D69" s="597"/>
      <c r="E69" s="152"/>
      <c r="F69" s="100"/>
      <c r="G69" s="157"/>
      <c r="H69" s="338"/>
      <c r="I69" s="149"/>
      <c r="J69" s="379"/>
      <c r="K69" s="382"/>
      <c r="L69" s="112"/>
      <c r="M69" s="112"/>
      <c r="N69" s="112"/>
      <c r="V69"/>
    </row>
    <row r="70" spans="1:22" s="92" customFormat="1" ht="14.4" x14ac:dyDescent="0.25">
      <c r="A70" s="99"/>
      <c r="B70" s="129"/>
      <c r="C70" s="102"/>
      <c r="D70" s="597"/>
      <c r="E70" s="152"/>
      <c r="F70" s="100"/>
      <c r="G70" s="157"/>
      <c r="H70" s="338"/>
      <c r="I70" s="149"/>
      <c r="J70" s="379"/>
      <c r="K70" s="382"/>
      <c r="L70" s="112"/>
      <c r="M70" s="112"/>
      <c r="N70" s="112"/>
      <c r="V70"/>
    </row>
    <row r="71" spans="1:22" s="92" customFormat="1" ht="14.4" x14ac:dyDescent="0.25">
      <c r="A71" s="99"/>
      <c r="B71" s="129"/>
      <c r="C71" s="102"/>
      <c r="D71" s="597"/>
      <c r="E71" s="152"/>
      <c r="F71" s="100"/>
      <c r="G71" s="157"/>
      <c r="H71" s="338"/>
      <c r="I71" s="149"/>
      <c r="J71" s="379"/>
      <c r="K71" s="382"/>
      <c r="L71" s="112"/>
      <c r="M71" s="112"/>
      <c r="N71" s="112"/>
      <c r="V71"/>
    </row>
    <row r="72" spans="1:22" s="92" customFormat="1" ht="14.4" x14ac:dyDescent="0.25">
      <c r="A72" s="99"/>
      <c r="B72" s="129"/>
      <c r="C72" s="102"/>
      <c r="D72" s="597"/>
      <c r="E72" s="152"/>
      <c r="F72" s="100"/>
      <c r="G72" s="157"/>
      <c r="H72" s="338"/>
      <c r="I72" s="149"/>
      <c r="J72" s="379"/>
      <c r="K72" s="382"/>
      <c r="L72" s="112"/>
      <c r="M72" s="112"/>
      <c r="N72" s="112"/>
      <c r="V72"/>
    </row>
    <row r="73" spans="1:22" s="92" customFormat="1" ht="14.4" x14ac:dyDescent="0.25">
      <c r="A73" s="99"/>
      <c r="B73" s="129"/>
      <c r="C73" s="102"/>
      <c r="D73" s="597"/>
      <c r="E73" s="152"/>
      <c r="F73" s="100"/>
      <c r="G73" s="157"/>
      <c r="H73" s="338"/>
      <c r="I73" s="149"/>
      <c r="J73" s="379"/>
      <c r="K73" s="382"/>
      <c r="L73" s="112"/>
      <c r="M73" s="112"/>
      <c r="N73" s="112"/>
      <c r="V73"/>
    </row>
    <row r="74" spans="1:22" s="92" customFormat="1" ht="14.4" x14ac:dyDescent="0.25">
      <c r="A74" s="99" t="str">
        <f t="shared" ref="A74:A81" si="4">CONCATENATE(B74,C74,D74)</f>
        <v/>
      </c>
      <c r="B74" s="100"/>
      <c r="C74" s="102"/>
      <c r="D74" s="597"/>
      <c r="E74" s="152"/>
      <c r="F74" s="100"/>
      <c r="G74" s="157"/>
      <c r="H74" s="338"/>
      <c r="I74" s="149"/>
      <c r="J74" s="379"/>
      <c r="K74" s="382"/>
      <c r="L74" s="112"/>
      <c r="M74" s="112">
        <f t="shared" si="2"/>
        <v>0</v>
      </c>
      <c r="N74" s="112">
        <f t="shared" ref="N74:N81" si="5">SUM(M74+$N$5)</f>
        <v>0</v>
      </c>
      <c r="V74"/>
    </row>
    <row r="75" spans="1:22" s="92" customFormat="1" ht="14.4" x14ac:dyDescent="0.25">
      <c r="A75" s="99" t="str">
        <f t="shared" si="4"/>
        <v/>
      </c>
      <c r="B75" s="100"/>
      <c r="C75" s="102"/>
      <c r="D75" s="597"/>
      <c r="E75" s="152"/>
      <c r="F75" s="100"/>
      <c r="G75" s="157"/>
      <c r="H75" s="338"/>
      <c r="I75" s="149"/>
      <c r="J75" s="379"/>
      <c r="K75" s="382"/>
      <c r="L75" s="112"/>
      <c r="M75" s="112">
        <f t="shared" si="2"/>
        <v>0</v>
      </c>
      <c r="N75" s="112">
        <f t="shared" si="5"/>
        <v>0</v>
      </c>
      <c r="V75"/>
    </row>
    <row r="76" spans="1:22" s="92" customFormat="1" ht="14.4" x14ac:dyDescent="0.25">
      <c r="A76" s="99" t="str">
        <f t="shared" si="4"/>
        <v/>
      </c>
      <c r="B76" s="100"/>
      <c r="C76" s="102"/>
      <c r="D76" s="597"/>
      <c r="E76" s="152"/>
      <c r="F76" s="100"/>
      <c r="G76" s="157"/>
      <c r="H76" s="338"/>
      <c r="I76" s="149"/>
      <c r="J76" s="379"/>
      <c r="K76" s="382"/>
      <c r="L76" s="112"/>
      <c r="M76" s="112">
        <f t="shared" si="2"/>
        <v>0</v>
      </c>
      <c r="N76" s="112">
        <f t="shared" si="5"/>
        <v>0</v>
      </c>
      <c r="V76"/>
    </row>
    <row r="77" spans="1:22" s="92" customFormat="1" ht="14.4" x14ac:dyDescent="0.25">
      <c r="A77" s="99" t="str">
        <f t="shared" si="4"/>
        <v/>
      </c>
      <c r="B77" s="100"/>
      <c r="C77" s="102"/>
      <c r="D77" s="597"/>
      <c r="E77" s="152"/>
      <c r="F77" s="100"/>
      <c r="G77" s="157"/>
      <c r="H77" s="338"/>
      <c r="I77" s="149"/>
      <c r="J77" s="379"/>
      <c r="K77" s="382"/>
      <c r="L77" s="112"/>
      <c r="M77" s="112">
        <f t="shared" si="2"/>
        <v>0</v>
      </c>
      <c r="N77" s="112">
        <f t="shared" si="5"/>
        <v>0</v>
      </c>
      <c r="V77"/>
    </row>
    <row r="78" spans="1:22" s="92" customFormat="1" ht="14.4" x14ac:dyDescent="0.25">
      <c r="A78" s="99" t="str">
        <f t="shared" si="4"/>
        <v/>
      </c>
      <c r="B78" s="100"/>
      <c r="C78" s="102"/>
      <c r="D78" s="597"/>
      <c r="E78" s="152"/>
      <c r="F78" s="100"/>
      <c r="G78" s="157"/>
      <c r="H78" s="338"/>
      <c r="I78" s="149"/>
      <c r="J78" s="379"/>
      <c r="K78" s="382"/>
      <c r="L78" s="112"/>
      <c r="M78" s="112">
        <f t="shared" si="2"/>
        <v>0</v>
      </c>
      <c r="N78" s="112">
        <f t="shared" si="5"/>
        <v>0</v>
      </c>
      <c r="V78"/>
    </row>
    <row r="79" spans="1:22" s="92" customFormat="1" ht="14.4" x14ac:dyDescent="0.25">
      <c r="A79" s="99" t="str">
        <f t="shared" si="4"/>
        <v/>
      </c>
      <c r="B79" s="100"/>
      <c r="C79" s="102"/>
      <c r="D79" s="597"/>
      <c r="E79" s="152"/>
      <c r="F79" s="100"/>
      <c r="G79" s="157"/>
      <c r="H79" s="338"/>
      <c r="I79" s="149"/>
      <c r="J79" s="379"/>
      <c r="K79" s="382"/>
      <c r="L79" s="112"/>
      <c r="M79" s="112">
        <f t="shared" si="2"/>
        <v>0</v>
      </c>
      <c r="N79" s="112">
        <f t="shared" si="5"/>
        <v>0</v>
      </c>
      <c r="V79"/>
    </row>
    <row r="80" spans="1:22" s="92" customFormat="1" ht="14.4" x14ac:dyDescent="0.25">
      <c r="A80" s="99" t="str">
        <f t="shared" si="4"/>
        <v/>
      </c>
      <c r="B80" s="100"/>
      <c r="C80" s="102"/>
      <c r="D80" s="597"/>
      <c r="E80" s="152"/>
      <c r="F80" s="100"/>
      <c r="G80" s="157"/>
      <c r="H80" s="338"/>
      <c r="I80" s="149"/>
      <c r="J80" s="379"/>
      <c r="K80" s="382"/>
      <c r="L80" s="112"/>
      <c r="M80" s="112">
        <f t="shared" si="2"/>
        <v>0</v>
      </c>
      <c r="N80" s="112">
        <f t="shared" si="5"/>
        <v>0</v>
      </c>
      <c r="V80"/>
    </row>
    <row r="81" spans="1:22" s="92" customFormat="1" ht="15" thickBot="1" x14ac:dyDescent="0.3">
      <c r="A81" s="99" t="str">
        <f t="shared" si="4"/>
        <v/>
      </c>
      <c r="B81" s="114"/>
      <c r="C81" s="116"/>
      <c r="D81" s="610"/>
      <c r="E81" s="166"/>
      <c r="F81" s="114"/>
      <c r="G81" s="159"/>
      <c r="H81" s="625"/>
      <c r="I81" s="160"/>
      <c r="J81" s="380"/>
      <c r="K81" s="383"/>
      <c r="L81" s="126"/>
      <c r="M81" s="126">
        <f t="shared" si="2"/>
        <v>0</v>
      </c>
      <c r="N81" s="126">
        <f t="shared" si="5"/>
        <v>0</v>
      </c>
      <c r="V81"/>
    </row>
    <row r="82" spans="1:22" x14ac:dyDescent="0.25">
      <c r="L82" s="378"/>
      <c r="M82"/>
    </row>
    <row r="83" spans="1:22" x14ac:dyDescent="0.25">
      <c r="L83" s="378"/>
      <c r="M83"/>
    </row>
    <row r="84" spans="1:22" x14ac:dyDescent="0.25">
      <c r="L84" s="378"/>
      <c r="M84"/>
    </row>
    <row r="85" spans="1:22" x14ac:dyDescent="0.25">
      <c r="L85" s="378"/>
      <c r="M85"/>
    </row>
    <row r="86" spans="1:22" x14ac:dyDescent="0.25">
      <c r="L86" s="378"/>
      <c r="M86"/>
    </row>
    <row r="87" spans="1:22" x14ac:dyDescent="0.25">
      <c r="L87" s="378"/>
      <c r="M87"/>
    </row>
    <row r="88" spans="1:22" x14ac:dyDescent="0.25">
      <c r="L88" s="378"/>
      <c r="M88"/>
    </row>
    <row r="89" spans="1:22" x14ac:dyDescent="0.25">
      <c r="L89" s="378"/>
      <c r="M89"/>
    </row>
    <row r="90" spans="1:22" x14ac:dyDescent="0.25">
      <c r="L90" s="378"/>
      <c r="M90"/>
    </row>
    <row r="91" spans="1:22" x14ac:dyDescent="0.25">
      <c r="L91" s="378"/>
      <c r="M91"/>
    </row>
    <row r="92" spans="1:22" x14ac:dyDescent="0.25">
      <c r="L92" s="378"/>
      <c r="M92"/>
    </row>
    <row r="93" spans="1:22" x14ac:dyDescent="0.25">
      <c r="L93" s="378"/>
      <c r="M93"/>
    </row>
    <row r="94" spans="1:22" x14ac:dyDescent="0.25">
      <c r="L94" s="378"/>
      <c r="M94"/>
    </row>
    <row r="95" spans="1:22" x14ac:dyDescent="0.25">
      <c r="L95" s="378"/>
      <c r="M95"/>
    </row>
    <row r="96" spans="1:22" x14ac:dyDescent="0.25">
      <c r="L96" s="378"/>
      <c r="M96"/>
    </row>
    <row r="97" spans="12:13" x14ac:dyDescent="0.25">
      <c r="L97" s="378"/>
      <c r="M97"/>
    </row>
    <row r="98" spans="12:13" x14ac:dyDescent="0.25">
      <c r="L98" s="378"/>
      <c r="M98"/>
    </row>
    <row r="99" spans="12:13" x14ac:dyDescent="0.25">
      <c r="L99" s="378"/>
      <c r="M99"/>
    </row>
    <row r="100" spans="12:13" x14ac:dyDescent="0.25">
      <c r="L100" s="378"/>
      <c r="M100"/>
    </row>
    <row r="101" spans="12:13" x14ac:dyDescent="0.25">
      <c r="L101" s="378"/>
      <c r="M101"/>
    </row>
    <row r="102" spans="12:13" x14ac:dyDescent="0.25">
      <c r="L102" s="378"/>
      <c r="M102"/>
    </row>
    <row r="103" spans="12:13" x14ac:dyDescent="0.25">
      <c r="L103" s="378"/>
      <c r="M103"/>
    </row>
    <row r="104" spans="12:13" x14ac:dyDescent="0.25">
      <c r="L104" s="378"/>
      <c r="M104"/>
    </row>
    <row r="105" spans="12:13" x14ac:dyDescent="0.25">
      <c r="L105" s="378"/>
      <c r="M105"/>
    </row>
    <row r="106" spans="12:13" x14ac:dyDescent="0.25">
      <c r="L106" s="378"/>
      <c r="M106"/>
    </row>
    <row r="107" spans="12:13" x14ac:dyDescent="0.25">
      <c r="L107" s="378"/>
      <c r="M107"/>
    </row>
    <row r="108" spans="12:13" x14ac:dyDescent="0.25">
      <c r="L108" s="378"/>
      <c r="M108"/>
    </row>
    <row r="109" spans="12:13" x14ac:dyDescent="0.25">
      <c r="L109" s="378"/>
      <c r="M109"/>
    </row>
    <row r="110" spans="12:13" x14ac:dyDescent="0.25">
      <c r="L110" s="378"/>
      <c r="M110"/>
    </row>
    <row r="111" spans="12:13" x14ac:dyDescent="0.25">
      <c r="L111" s="378"/>
      <c r="M111"/>
    </row>
    <row r="112" spans="12:13" x14ac:dyDescent="0.25">
      <c r="L112" s="378"/>
      <c r="M112"/>
    </row>
    <row r="113" spans="12:13" x14ac:dyDescent="0.25">
      <c r="L113" s="378"/>
      <c r="M113"/>
    </row>
    <row r="114" spans="12:13" x14ac:dyDescent="0.25">
      <c r="L114" s="378"/>
      <c r="M114"/>
    </row>
    <row r="115" spans="12:13" x14ac:dyDescent="0.25">
      <c r="L115" s="378"/>
      <c r="M115"/>
    </row>
    <row r="116" spans="12:13" x14ac:dyDescent="0.25">
      <c r="L116" s="378"/>
      <c r="M116"/>
    </row>
    <row r="117" spans="12:13" x14ac:dyDescent="0.25">
      <c r="L117" s="378"/>
      <c r="M117"/>
    </row>
    <row r="118" spans="12:13" x14ac:dyDescent="0.25">
      <c r="L118" s="378"/>
      <c r="M118"/>
    </row>
    <row r="119" spans="12:13" x14ac:dyDescent="0.25">
      <c r="L119" s="378"/>
      <c r="M119"/>
    </row>
    <row r="120" spans="12:13" x14ac:dyDescent="0.25">
      <c r="L120" s="378"/>
      <c r="M120"/>
    </row>
    <row r="121" spans="12:13" x14ac:dyDescent="0.25">
      <c r="L121" s="378"/>
      <c r="M121"/>
    </row>
    <row r="122" spans="12:13" x14ac:dyDescent="0.25">
      <c r="L122" s="378"/>
      <c r="M122"/>
    </row>
    <row r="123" spans="12:13" x14ac:dyDescent="0.25">
      <c r="L123" s="378"/>
      <c r="M123"/>
    </row>
    <row r="124" spans="12:13" x14ac:dyDescent="0.25">
      <c r="L124" s="378"/>
      <c r="M124"/>
    </row>
    <row r="125" spans="12:13" x14ac:dyDescent="0.25">
      <c r="L125" s="378"/>
      <c r="M125"/>
    </row>
  </sheetData>
  <sortState xmlns:xlrd2="http://schemas.microsoft.com/office/spreadsheetml/2017/richdata2" ref="V1:V125">
    <sortCondition ref="V1:V125"/>
  </sortState>
  <mergeCells count="18">
    <mergeCell ref="B1:C1"/>
    <mergeCell ref="E1:J1"/>
    <mergeCell ref="L1:M1"/>
    <mergeCell ref="B2:M2"/>
    <mergeCell ref="E3:E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K4:K5"/>
    <mergeCell ref="E5:F5"/>
  </mergeCells>
  <phoneticPr fontId="66" type="noConversion"/>
  <conditionalFormatting sqref="C1:D5">
    <cfRule type="duplicateValues" dxfId="39" priority="883"/>
  </conditionalFormatting>
  <conditionalFormatting sqref="D1:D1048576">
    <cfRule type="duplicateValues" dxfId="38" priority="880"/>
  </conditionalFormatting>
  <conditionalFormatting sqref="E6:F13 C6:C13">
    <cfRule type="duplicateValues" dxfId="37" priority="415"/>
  </conditionalFormatting>
  <conditionalFormatting sqref="E14:F81 C14:C81">
    <cfRule type="duplicateValues" dxfId="36" priority="3"/>
  </conditionalFormatting>
  <conditionalFormatting sqref="V1:V25">
    <cfRule type="duplicateValues" dxfId="35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8D87-B039-4EDE-98D0-94CEF15ED4B2}">
  <sheetPr codeName="Sheet32">
    <tabColor rgb="FFFF3399"/>
  </sheetPr>
  <dimension ref="A1:N27"/>
  <sheetViews>
    <sheetView zoomScaleNormal="100" workbookViewId="0">
      <selection activeCell="A20" sqref="A20"/>
    </sheetView>
  </sheetViews>
  <sheetFormatPr defaultColWidth="9.109375" defaultRowHeight="13.2" x14ac:dyDescent="0.25"/>
  <cols>
    <col min="1" max="1" width="57" bestFit="1" customWidth="1"/>
    <col min="2" max="2" width="6.6640625" bestFit="1" customWidth="1"/>
    <col min="3" max="3" width="14.44140625" bestFit="1" customWidth="1"/>
    <col min="4" max="4" width="26" bestFit="1" customWidth="1"/>
    <col min="5" max="5" width="6.6640625" bestFit="1" customWidth="1"/>
    <col min="6" max="6" width="13.109375" bestFit="1" customWidth="1"/>
    <col min="7" max="7" width="6" bestFit="1" customWidth="1"/>
    <col min="8" max="8" width="7.44140625" bestFit="1" customWidth="1"/>
    <col min="9" max="9" width="8.109375" bestFit="1" customWidth="1"/>
    <col min="10" max="10" width="12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4" s="92" customFormat="1" ht="14.4" thickBot="1" x14ac:dyDescent="0.3">
      <c r="A1" s="88">
        <f>SUM(A2-1)</f>
        <v>9</v>
      </c>
      <c r="B1" s="886" t="s">
        <v>56</v>
      </c>
      <c r="C1" s="887"/>
      <c r="D1" s="89" t="s">
        <v>30</v>
      </c>
      <c r="E1" s="888" t="s">
        <v>132</v>
      </c>
      <c r="F1" s="889"/>
      <c r="G1" s="889"/>
      <c r="H1" s="889"/>
      <c r="I1" s="889"/>
      <c r="J1" s="889"/>
      <c r="K1" s="90" t="s">
        <v>31</v>
      </c>
      <c r="L1" s="911">
        <v>45473</v>
      </c>
      <c r="M1" s="891"/>
      <c r="N1" s="91" t="s">
        <v>57</v>
      </c>
    </row>
    <row r="2" spans="1:14" s="92" customFormat="1" ht="13.8" thickBot="1" x14ac:dyDescent="0.3">
      <c r="A2" s="93">
        <f>COUNTA(_xlfn.UNIQUE(D6:D193))</f>
        <v>10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s="92" customFormat="1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s="92" customFormat="1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8">
        <f>IF(N4=1,0,IF(N4=2,1,IF(N4=3,2,0)))</f>
        <v>0</v>
      </c>
    </row>
    <row r="6" spans="1:14" s="92" customFormat="1" ht="14.4" x14ac:dyDescent="0.3">
      <c r="A6" s="99" t="str">
        <f t="shared" ref="A6:A27" si="0">CONCATENATE(B6,C6,D6)</f>
        <v>MedMia TollarzoDallu Stanley</v>
      </c>
      <c r="B6" s="100" t="s">
        <v>14</v>
      </c>
      <c r="C6" s="387" t="s">
        <v>244</v>
      </c>
      <c r="D6" s="446" t="s">
        <v>242</v>
      </c>
      <c r="E6" s="100"/>
      <c r="F6" s="104"/>
      <c r="G6" s="387"/>
      <c r="H6" s="100"/>
      <c r="I6" s="152"/>
      <c r="J6" s="180"/>
      <c r="K6" s="181">
        <v>58.844999999999999</v>
      </c>
      <c r="L6" s="110">
        <v>1</v>
      </c>
      <c r="M6" s="111">
        <f t="shared" ref="M6:M20" si="1">IF(L6=1,7,IF(L6=2,6,IF(L6=3,5,IF(L6=4,4,IF(L6=5,3,IF(L6=6,2,IF(L6&gt;=6,1,0)))))))</f>
        <v>7</v>
      </c>
      <c r="N6" s="112">
        <f t="shared" ref="N6:N20" si="2">SUM(M6+$N$5)</f>
        <v>7</v>
      </c>
    </row>
    <row r="7" spans="1:14" ht="14.4" x14ac:dyDescent="0.3">
      <c r="A7" s="99" t="str">
        <f t="shared" si="0"/>
        <v>PrelimJasmine ElliottIcarus Jolly James</v>
      </c>
      <c r="B7" s="100" t="s">
        <v>24</v>
      </c>
      <c r="C7" s="387" t="s">
        <v>340</v>
      </c>
      <c r="D7" s="446" t="s">
        <v>341</v>
      </c>
      <c r="E7" s="100"/>
      <c r="F7" s="104"/>
      <c r="G7" s="113"/>
      <c r="H7" s="387">
        <v>64</v>
      </c>
      <c r="I7" s="152"/>
      <c r="J7" s="180"/>
      <c r="K7" s="181"/>
      <c r="L7" s="110">
        <v>1</v>
      </c>
      <c r="M7" s="111">
        <f t="shared" si="1"/>
        <v>7</v>
      </c>
      <c r="N7" s="112">
        <f t="shared" si="2"/>
        <v>7</v>
      </c>
    </row>
    <row r="8" spans="1:14" ht="14.4" x14ac:dyDescent="0.3">
      <c r="A8" s="99" t="str">
        <f t="shared" si="0"/>
        <v>PrelimAshlyn O'BrienDizzy</v>
      </c>
      <c r="B8" s="129" t="s">
        <v>24</v>
      </c>
      <c r="C8" s="387" t="s">
        <v>576</v>
      </c>
      <c r="D8" s="446" t="s">
        <v>587</v>
      </c>
      <c r="E8" s="100"/>
      <c r="F8" s="104"/>
      <c r="G8" s="113"/>
      <c r="H8" s="387"/>
      <c r="I8" s="152"/>
      <c r="J8" s="180">
        <v>61.125</v>
      </c>
      <c r="K8" s="181"/>
      <c r="L8" s="110">
        <v>1</v>
      </c>
      <c r="M8" s="111">
        <f t="shared" si="1"/>
        <v>7</v>
      </c>
      <c r="N8" s="112">
        <f t="shared" si="2"/>
        <v>7</v>
      </c>
    </row>
    <row r="9" spans="1:14" ht="14.4" x14ac:dyDescent="0.3">
      <c r="A9" s="99" t="str">
        <f t="shared" si="0"/>
        <v>PrepCharlotte HenshallHp Sweetest Edition</v>
      </c>
      <c r="B9" s="100" t="s">
        <v>29</v>
      </c>
      <c r="C9" s="387" t="s">
        <v>377</v>
      </c>
      <c r="D9" s="446" t="s">
        <v>389</v>
      </c>
      <c r="E9" s="100"/>
      <c r="F9" s="104"/>
      <c r="G9" s="113">
        <v>63.66</v>
      </c>
      <c r="H9" s="387"/>
      <c r="I9" s="152"/>
      <c r="J9" s="180"/>
      <c r="K9" s="181"/>
      <c r="L9" s="110">
        <v>1</v>
      </c>
      <c r="M9" s="111">
        <f t="shared" si="1"/>
        <v>7</v>
      </c>
      <c r="N9" s="112">
        <f t="shared" si="2"/>
        <v>7</v>
      </c>
    </row>
    <row r="10" spans="1:14" ht="14.4" x14ac:dyDescent="0.3">
      <c r="A10" s="99" t="str">
        <f t="shared" si="0"/>
        <v>NovMia TollarzoDelta Of Ebony Park</v>
      </c>
      <c r="B10" s="129" t="s">
        <v>73</v>
      </c>
      <c r="C10" s="387" t="s">
        <v>244</v>
      </c>
      <c r="D10" s="446" t="s">
        <v>245</v>
      </c>
      <c r="E10" s="100"/>
      <c r="F10" s="104"/>
      <c r="G10" s="113"/>
      <c r="H10" s="387"/>
      <c r="I10" s="152">
        <v>66.875</v>
      </c>
      <c r="J10" s="180"/>
      <c r="K10" s="181"/>
      <c r="L10" s="110">
        <v>1</v>
      </c>
      <c r="M10" s="111">
        <f t="shared" si="1"/>
        <v>7</v>
      </c>
      <c r="N10" s="112">
        <f t="shared" si="2"/>
        <v>7</v>
      </c>
    </row>
    <row r="11" spans="1:14" ht="14.4" x14ac:dyDescent="0.3">
      <c r="A11" s="99" t="str">
        <f t="shared" si="0"/>
        <v>elemMia TollarzoDelta Of Ebony Park</v>
      </c>
      <c r="B11" s="100" t="s">
        <v>588</v>
      </c>
      <c r="C11" s="387" t="s">
        <v>244</v>
      </c>
      <c r="D11" s="446" t="s">
        <v>245</v>
      </c>
      <c r="E11" s="100"/>
      <c r="F11" s="104"/>
      <c r="G11" s="113"/>
      <c r="H11" s="387"/>
      <c r="I11" s="152"/>
      <c r="J11" s="180">
        <v>63.5</v>
      </c>
      <c r="K11" s="181"/>
      <c r="L11" s="110">
        <v>1</v>
      </c>
      <c r="M11" s="111">
        <f t="shared" si="1"/>
        <v>7</v>
      </c>
      <c r="N11" s="112">
        <f t="shared" si="2"/>
        <v>7</v>
      </c>
    </row>
    <row r="12" spans="1:14" ht="14.4" x14ac:dyDescent="0.3">
      <c r="A12" s="99" t="str">
        <f t="shared" si="0"/>
        <v>elemAva ClarkeLancefield Park Armanzi</v>
      </c>
      <c r="B12" s="100" t="s">
        <v>588</v>
      </c>
      <c r="C12" s="387" t="s">
        <v>214</v>
      </c>
      <c r="D12" s="446" t="s">
        <v>215</v>
      </c>
      <c r="E12" s="100"/>
      <c r="F12" s="104"/>
      <c r="G12" s="113"/>
      <c r="H12" s="387"/>
      <c r="I12" s="152"/>
      <c r="J12" s="180">
        <v>59.25</v>
      </c>
      <c r="K12" s="181"/>
      <c r="L12" s="110">
        <v>3</v>
      </c>
      <c r="M12" s="111">
        <f t="shared" si="1"/>
        <v>5</v>
      </c>
      <c r="N12" s="112">
        <f t="shared" si="2"/>
        <v>5</v>
      </c>
    </row>
    <row r="13" spans="1:14" ht="14.4" x14ac:dyDescent="0.3">
      <c r="A13" s="99" t="str">
        <f t="shared" si="0"/>
        <v>elemMia TollarzoDallu Stanley</v>
      </c>
      <c r="B13" s="100" t="s">
        <v>588</v>
      </c>
      <c r="C13" s="387" t="s">
        <v>244</v>
      </c>
      <c r="D13" s="446" t="s">
        <v>242</v>
      </c>
      <c r="E13" s="100"/>
      <c r="F13" s="104"/>
      <c r="G13" s="113"/>
      <c r="H13" s="387"/>
      <c r="I13" s="152"/>
      <c r="J13" s="180">
        <v>61.62</v>
      </c>
      <c r="K13" s="181"/>
      <c r="L13" s="110">
        <v>2</v>
      </c>
      <c r="M13" s="111">
        <f t="shared" si="1"/>
        <v>6</v>
      </c>
      <c r="N13" s="112">
        <f t="shared" si="2"/>
        <v>6</v>
      </c>
    </row>
    <row r="14" spans="1:14" ht="14.4" x14ac:dyDescent="0.3">
      <c r="A14" s="99" t="str">
        <f t="shared" si="0"/>
        <v>NovElla AtwellKarma Park Tops Delight</v>
      </c>
      <c r="B14" s="100" t="s">
        <v>73</v>
      </c>
      <c r="C14" s="387" t="s">
        <v>567</v>
      </c>
      <c r="D14" s="446" t="s">
        <v>578</v>
      </c>
      <c r="E14" s="100"/>
      <c r="F14" s="104"/>
      <c r="G14" s="113"/>
      <c r="H14" s="387"/>
      <c r="I14" s="152">
        <v>63.28</v>
      </c>
      <c r="J14" s="180"/>
      <c r="K14" s="181"/>
      <c r="L14" s="110">
        <v>1</v>
      </c>
      <c r="M14" s="111">
        <f t="shared" si="1"/>
        <v>7</v>
      </c>
      <c r="N14" s="112">
        <f t="shared" si="2"/>
        <v>7</v>
      </c>
    </row>
    <row r="15" spans="1:14" ht="14.4" x14ac:dyDescent="0.3">
      <c r="A15" s="99" t="str">
        <f t="shared" si="0"/>
        <v>prelimCharlotte HenshallHp Sweetest Edition</v>
      </c>
      <c r="B15" s="129" t="s">
        <v>589</v>
      </c>
      <c r="C15" s="387" t="s">
        <v>377</v>
      </c>
      <c r="D15" s="446" t="s">
        <v>389</v>
      </c>
      <c r="E15" s="100"/>
      <c r="F15" s="104"/>
      <c r="G15" s="113"/>
      <c r="H15" s="387">
        <v>62.14</v>
      </c>
      <c r="I15" s="152"/>
      <c r="J15" s="180"/>
      <c r="K15" s="181"/>
      <c r="L15" s="110">
        <v>2</v>
      </c>
      <c r="M15" s="111">
        <f t="shared" si="1"/>
        <v>6</v>
      </c>
      <c r="N15" s="112">
        <f t="shared" si="2"/>
        <v>6</v>
      </c>
    </row>
    <row r="16" spans="1:14" ht="14.4" x14ac:dyDescent="0.3">
      <c r="A16" s="99" t="str">
        <f t="shared" si="0"/>
        <v>prelimSienna BalinskiTamblyn Park Image</v>
      </c>
      <c r="B16" s="100" t="s">
        <v>589</v>
      </c>
      <c r="C16" s="387" t="s">
        <v>364</v>
      </c>
      <c r="D16" s="446" t="s">
        <v>398</v>
      </c>
      <c r="E16" s="100"/>
      <c r="F16" s="104"/>
      <c r="G16" s="113"/>
      <c r="H16" s="387">
        <v>71.599999999999994</v>
      </c>
      <c r="I16" s="152"/>
      <c r="J16" s="180"/>
      <c r="K16" s="181"/>
      <c r="L16" s="110">
        <v>1</v>
      </c>
      <c r="M16" s="111">
        <f t="shared" si="1"/>
        <v>7</v>
      </c>
      <c r="N16" s="112">
        <f t="shared" si="2"/>
        <v>7</v>
      </c>
    </row>
    <row r="17" spans="1:14" ht="14.4" x14ac:dyDescent="0.3">
      <c r="A17" s="99" t="str">
        <f t="shared" si="0"/>
        <v>prelimCharlee CooperWinton</v>
      </c>
      <c r="B17" s="129" t="s">
        <v>589</v>
      </c>
      <c r="C17" s="387" t="s">
        <v>572</v>
      </c>
      <c r="D17" s="446" t="s">
        <v>590</v>
      </c>
      <c r="E17" s="100"/>
      <c r="F17" s="104"/>
      <c r="G17" s="113"/>
      <c r="H17" s="387">
        <v>55.89</v>
      </c>
      <c r="I17" s="152"/>
      <c r="J17" s="180"/>
      <c r="K17" s="181"/>
      <c r="L17" s="110">
        <v>3</v>
      </c>
      <c r="M17" s="111">
        <f t="shared" si="1"/>
        <v>5</v>
      </c>
      <c r="N17" s="112">
        <f t="shared" si="2"/>
        <v>5</v>
      </c>
    </row>
    <row r="18" spans="1:14" ht="14.4" x14ac:dyDescent="0.3">
      <c r="A18" s="99" t="str">
        <f t="shared" si="0"/>
        <v>prelimElla AtwellKarma Park Tops Delight</v>
      </c>
      <c r="B18" s="100" t="s">
        <v>589</v>
      </c>
      <c r="C18" s="387" t="s">
        <v>567</v>
      </c>
      <c r="D18" s="446" t="s">
        <v>578</v>
      </c>
      <c r="E18" s="100"/>
      <c r="F18" s="104"/>
      <c r="G18" s="113"/>
      <c r="H18" s="100">
        <v>71.599999999999994</v>
      </c>
      <c r="I18" s="387"/>
      <c r="J18" s="180"/>
      <c r="K18" s="181"/>
      <c r="L18" s="110">
        <v>1</v>
      </c>
      <c r="M18" s="111">
        <f t="shared" si="1"/>
        <v>7</v>
      </c>
      <c r="N18" s="112">
        <f t="shared" si="2"/>
        <v>7</v>
      </c>
    </row>
    <row r="19" spans="1:14" ht="14.4" x14ac:dyDescent="0.3">
      <c r="A19" s="99" t="str">
        <f t="shared" si="0"/>
        <v/>
      </c>
      <c r="B19" s="100"/>
      <c r="C19" s="387"/>
      <c r="D19" s="446"/>
      <c r="E19" s="100"/>
      <c r="F19" s="104"/>
      <c r="G19" s="113"/>
      <c r="H19" s="100"/>
      <c r="I19" s="387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4.4" x14ac:dyDescent="0.3">
      <c r="A20" s="99" t="str">
        <f t="shared" si="0"/>
        <v/>
      </c>
      <c r="B20" s="100"/>
      <c r="C20" s="387"/>
      <c r="D20" s="446"/>
      <c r="E20" s="100"/>
      <c r="F20" s="104"/>
      <c r="G20" s="113"/>
      <c r="H20" s="100"/>
      <c r="I20" s="387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4.4" x14ac:dyDescent="0.3">
      <c r="A21" s="99" t="str">
        <f t="shared" si="0"/>
        <v/>
      </c>
      <c r="B21" s="100"/>
      <c r="C21" s="387"/>
      <c r="D21" s="446"/>
      <c r="E21" s="100"/>
      <c r="F21" s="104"/>
      <c r="G21" s="113"/>
      <c r="H21" s="100"/>
      <c r="I21" s="387"/>
      <c r="J21" s="180"/>
      <c r="K21" s="181"/>
      <c r="L21" s="110"/>
      <c r="M21" s="111"/>
      <c r="N21" s="112"/>
    </row>
    <row r="22" spans="1:14" ht="14.4" x14ac:dyDescent="0.3">
      <c r="A22" s="99" t="str">
        <f t="shared" si="0"/>
        <v/>
      </c>
      <c r="B22" s="100"/>
      <c r="C22" s="387"/>
      <c r="D22" s="446"/>
      <c r="E22" s="100"/>
      <c r="F22" s="104"/>
      <c r="G22" s="113"/>
      <c r="H22" s="100"/>
      <c r="I22" s="387"/>
      <c r="J22" s="180"/>
      <c r="K22" s="181"/>
      <c r="L22" s="110"/>
      <c r="M22" s="111"/>
      <c r="N22" s="112"/>
    </row>
    <row r="23" spans="1:14" ht="14.4" x14ac:dyDescent="0.3">
      <c r="A23" s="99" t="str">
        <f t="shared" si="0"/>
        <v/>
      </c>
      <c r="B23" s="100"/>
      <c r="C23" s="387"/>
      <c r="D23" s="603"/>
      <c r="E23" s="100"/>
      <c r="F23" s="104"/>
      <c r="G23" s="113"/>
      <c r="H23" s="100"/>
      <c r="I23" s="387"/>
      <c r="J23" s="180"/>
      <c r="K23" s="181"/>
      <c r="L23" s="110"/>
      <c r="M23" s="111"/>
      <c r="N23" s="112"/>
    </row>
    <row r="24" spans="1:14" ht="14.4" x14ac:dyDescent="0.3">
      <c r="A24" s="99" t="str">
        <f t="shared" si="0"/>
        <v/>
      </c>
      <c r="B24" s="100"/>
      <c r="C24" s="446"/>
      <c r="D24" s="976"/>
      <c r="E24" s="977"/>
      <c r="F24" s="104"/>
      <c r="G24" s="113"/>
      <c r="H24" s="100"/>
      <c r="I24" s="387"/>
      <c r="J24" s="180"/>
      <c r="K24" s="181"/>
      <c r="L24" s="110"/>
      <c r="M24" s="111"/>
      <c r="N24" s="112"/>
    </row>
    <row r="25" spans="1:14" ht="14.4" x14ac:dyDescent="0.3">
      <c r="A25" s="99" t="str">
        <f t="shared" si="0"/>
        <v/>
      </c>
      <c r="B25" s="100"/>
      <c r="C25" s="387"/>
      <c r="D25" s="604"/>
      <c r="E25" s="100"/>
      <c r="F25" s="104"/>
      <c r="G25" s="113"/>
      <c r="H25" s="100"/>
      <c r="I25" s="387"/>
      <c r="J25" s="180"/>
      <c r="K25" s="181"/>
      <c r="L25" s="110"/>
      <c r="M25" s="111"/>
      <c r="N25" s="112"/>
    </row>
    <row r="26" spans="1:14" ht="14.4" x14ac:dyDescent="0.3">
      <c r="A26" s="99" t="str">
        <f t="shared" si="0"/>
        <v/>
      </c>
      <c r="B26" s="100"/>
      <c r="C26" s="443"/>
      <c r="D26" s="446"/>
      <c r="E26" s="100"/>
      <c r="F26" s="104"/>
      <c r="G26" s="113"/>
      <c r="H26" s="100"/>
      <c r="I26" s="387"/>
      <c r="J26" s="180"/>
      <c r="K26" s="181"/>
      <c r="L26" s="110"/>
      <c r="M26" s="111"/>
      <c r="N26" s="112"/>
    </row>
    <row r="27" spans="1:14" ht="15" thickBot="1" x14ac:dyDescent="0.35">
      <c r="A27" s="165" t="str">
        <f t="shared" si="0"/>
        <v/>
      </c>
      <c r="B27" s="114"/>
      <c r="C27" s="444"/>
      <c r="D27" s="978"/>
      <c r="E27" s="979"/>
      <c r="F27" s="118"/>
      <c r="G27" s="117"/>
      <c r="H27" s="114"/>
      <c r="I27" s="166"/>
      <c r="J27" s="445"/>
      <c r="K27" s="207"/>
      <c r="L27" s="124"/>
      <c r="M27" s="125"/>
      <c r="N27" s="126"/>
    </row>
  </sheetData>
  <mergeCells count="21">
    <mergeCell ref="D24:E24"/>
    <mergeCell ref="D27:E27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63" type="noConversion"/>
  <conditionalFormatting sqref="C24">
    <cfRule type="duplicateValues" dxfId="34" priority="875"/>
  </conditionalFormatting>
  <conditionalFormatting sqref="C27 C25:D26 C6:D23">
    <cfRule type="duplicateValues" dxfId="33" priority="878"/>
  </conditionalFormatting>
  <conditionalFormatting sqref="C1:D5">
    <cfRule type="duplicateValues" dxfId="32" priority="876"/>
  </conditionalFormatting>
  <conditionalFormatting sqref="D24">
    <cfRule type="duplicateValues" dxfId="31" priority="871"/>
    <cfRule type="duplicateValues" dxfId="30" priority="872"/>
  </conditionalFormatting>
  <conditionalFormatting sqref="D27">
    <cfRule type="duplicateValues" dxfId="29" priority="873"/>
    <cfRule type="duplicateValues" dxfId="28" priority="874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580A-A7A0-4703-8D7D-886C5D1C8219}">
  <sheetPr codeName="Sheet40">
    <tabColor rgb="FFFF3399"/>
  </sheetPr>
  <dimension ref="A1:O285"/>
  <sheetViews>
    <sheetView zoomScale="80" zoomScaleNormal="80" workbookViewId="0">
      <selection activeCell="B2" sqref="B2:N2"/>
    </sheetView>
  </sheetViews>
  <sheetFormatPr defaultRowHeight="13.2" x14ac:dyDescent="0.25"/>
  <cols>
    <col min="1" max="1" width="38.5546875" customWidth="1"/>
    <col min="2" max="2" width="38.5546875" style="378" customWidth="1"/>
    <col min="3" max="3" width="18" bestFit="1" customWidth="1"/>
    <col min="4" max="4" width="27" bestFit="1" customWidth="1"/>
    <col min="5" max="5" width="8.88671875" style="611"/>
    <col min="6" max="6" width="16.88671875" bestFit="1" customWidth="1"/>
    <col min="14" max="14" width="12.5546875" bestFit="1" customWidth="1"/>
    <col min="15" max="15" width="29.44140625" bestFit="1" customWidth="1"/>
  </cols>
  <sheetData>
    <row r="1" spans="1:15" s="92" customFormat="1" ht="22.5" customHeight="1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 t="s">
        <v>127</v>
      </c>
      <c r="F1" s="889"/>
      <c r="G1" s="889"/>
      <c r="H1" s="889"/>
      <c r="I1" s="889"/>
      <c r="J1" s="889"/>
      <c r="K1" s="90" t="s">
        <v>31</v>
      </c>
      <c r="L1" s="634"/>
      <c r="M1" s="911" t="s">
        <v>417</v>
      </c>
      <c r="N1" s="891"/>
      <c r="O1" s="91" t="s">
        <v>57</v>
      </c>
    </row>
    <row r="2" spans="1:15" s="92" customFormat="1" ht="22.5" customHeight="1" thickBot="1" x14ac:dyDescent="0.3">
      <c r="A2" s="93">
        <f>COUNTA(_xlfn.UNIQUE(D6:D238))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94" t="s">
        <v>59</v>
      </c>
    </row>
    <row r="3" spans="1:15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980" t="s">
        <v>61</v>
      </c>
      <c r="F3" s="879" t="s">
        <v>39</v>
      </c>
      <c r="G3" s="912" t="s">
        <v>62</v>
      </c>
      <c r="H3" s="913"/>
      <c r="I3" s="913"/>
      <c r="J3" s="913"/>
      <c r="K3" s="913"/>
      <c r="L3" s="914"/>
      <c r="M3" s="895" t="s">
        <v>27</v>
      </c>
      <c r="N3" s="898" t="s">
        <v>37</v>
      </c>
      <c r="O3" s="95" t="s">
        <v>63</v>
      </c>
    </row>
    <row r="4" spans="1:15" s="92" customFormat="1" ht="14.4" thickBot="1" x14ac:dyDescent="0.3">
      <c r="A4" s="871"/>
      <c r="B4" s="874"/>
      <c r="C4" s="877"/>
      <c r="D4" s="880"/>
      <c r="E4" s="981"/>
      <c r="F4" s="893"/>
      <c r="G4" s="916" t="s">
        <v>29</v>
      </c>
      <c r="H4" s="918" t="s">
        <v>24</v>
      </c>
      <c r="I4" s="918" t="s">
        <v>73</v>
      </c>
      <c r="J4" s="918" t="s">
        <v>35</v>
      </c>
      <c r="K4" s="910" t="s">
        <v>36</v>
      </c>
      <c r="L4" s="982" t="s">
        <v>149</v>
      </c>
      <c r="M4" s="896"/>
      <c r="N4" s="899"/>
      <c r="O4" s="97" t="s">
        <v>156</v>
      </c>
    </row>
    <row r="5" spans="1:15" s="92" customFormat="1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983"/>
      <c r="M5" s="897"/>
      <c r="N5" s="900"/>
      <c r="O5" s="98">
        <f>IF(O4=1,0,IF(O4=2,1,IF(O4=3,2,0)))</f>
        <v>0</v>
      </c>
    </row>
    <row r="6" spans="1:15" s="92" customFormat="1" ht="14.4" x14ac:dyDescent="0.25">
      <c r="A6" s="99" t="str">
        <f t="shared" ref="A6:A69" si="0">CONCATENATE(B6,C6,D6)</f>
        <v/>
      </c>
      <c r="B6" s="633"/>
      <c r="C6" s="101"/>
      <c r="D6" s="102"/>
      <c r="E6" s="597"/>
      <c r="F6" s="104"/>
      <c r="G6" s="113"/>
      <c r="H6" s="100"/>
      <c r="I6" s="152"/>
      <c r="J6" s="180"/>
      <c r="K6" s="181"/>
      <c r="L6" s="110"/>
      <c r="M6" s="110"/>
      <c r="N6" s="111">
        <f>IF(M6=1,7,IF(M6=2,6,IF(M6=3,5,IF(M6=4,4,IF(M6=5,3,IF(M6=6,2,IF(M6&gt;=6,1,0)))))))*2</f>
        <v>0</v>
      </c>
      <c r="O6" s="112">
        <f>SUM(N6+$O$5)</f>
        <v>0</v>
      </c>
    </row>
    <row r="7" spans="1:15" ht="14.4" x14ac:dyDescent="0.25">
      <c r="A7" s="99" t="str">
        <f t="shared" si="0"/>
        <v/>
      </c>
      <c r="B7" s="129"/>
      <c r="C7" s="101"/>
      <c r="D7" s="102"/>
      <c r="E7" s="597"/>
      <c r="F7" s="104"/>
      <c r="G7" s="113"/>
      <c r="H7" s="632"/>
      <c r="I7" s="152"/>
      <c r="J7" s="180"/>
      <c r="K7" s="181"/>
      <c r="L7" s="110"/>
      <c r="M7" s="110"/>
      <c r="N7" s="111">
        <f>IF(M7=1,7,IF(M7=2,6,IF(M7=3,5,IF(M7=4,4,IF(M7=5,3,IF(M7=6,2,IF(M7&gt;=6,1,0)))))))</f>
        <v>0</v>
      </c>
      <c r="O7" s="112">
        <f>SUM(N7+$O$5)*2</f>
        <v>0</v>
      </c>
    </row>
    <row r="8" spans="1:15" ht="14.4" x14ac:dyDescent="0.25">
      <c r="A8" s="99" t="str">
        <f t="shared" si="0"/>
        <v/>
      </c>
      <c r="B8" s="129"/>
      <c r="C8" s="101"/>
      <c r="D8" s="102"/>
      <c r="E8" s="597"/>
      <c r="F8" s="104"/>
      <c r="G8" s="113"/>
      <c r="H8" s="632"/>
      <c r="I8" s="152"/>
      <c r="J8" s="180"/>
      <c r="K8" s="181"/>
      <c r="L8" s="110"/>
      <c r="M8" s="110"/>
      <c r="N8" s="111">
        <f t="shared" ref="N8:N10" si="1">IF(M8=1,7,IF(M8=2,6,IF(M8=3,5,IF(M8=4,4,IF(M8=5,3,IF(M8=6,2,IF(M8&gt;=6,1,0)))))))</f>
        <v>0</v>
      </c>
      <c r="O8" s="112">
        <f t="shared" ref="O8:O10" si="2">SUM(N8+$O$5)*2</f>
        <v>0</v>
      </c>
    </row>
    <row r="9" spans="1:15" ht="14.4" x14ac:dyDescent="0.25">
      <c r="A9" s="99" t="str">
        <f t="shared" si="0"/>
        <v/>
      </c>
      <c r="B9" s="129"/>
      <c r="C9" s="101"/>
      <c r="D9" s="102"/>
      <c r="E9" s="597"/>
      <c r="F9" s="104"/>
      <c r="G9" s="113"/>
      <c r="H9" s="632"/>
      <c r="I9" s="152"/>
      <c r="J9" s="180"/>
      <c r="K9" s="181"/>
      <c r="L9" s="110"/>
      <c r="M9" s="110"/>
      <c r="N9" s="111">
        <f t="shared" si="1"/>
        <v>0</v>
      </c>
      <c r="O9" s="112">
        <f t="shared" si="2"/>
        <v>0</v>
      </c>
    </row>
    <row r="10" spans="1:15" ht="14.4" x14ac:dyDescent="0.25">
      <c r="A10" s="99" t="str">
        <f t="shared" si="0"/>
        <v/>
      </c>
      <c r="B10" s="129"/>
      <c r="C10" s="101"/>
      <c r="D10" s="102"/>
      <c r="E10" s="597"/>
      <c r="F10" s="104"/>
      <c r="G10" s="113"/>
      <c r="H10" s="632"/>
      <c r="I10" s="152"/>
      <c r="J10" s="180"/>
      <c r="K10" s="181"/>
      <c r="L10" s="110"/>
      <c r="M10" s="110"/>
      <c r="N10" s="111">
        <f t="shared" si="1"/>
        <v>0</v>
      </c>
      <c r="O10" s="112">
        <f t="shared" si="2"/>
        <v>0</v>
      </c>
    </row>
    <row r="11" spans="1:15" ht="14.4" x14ac:dyDescent="0.25">
      <c r="A11" s="99" t="str">
        <f t="shared" si="0"/>
        <v/>
      </c>
      <c r="B11" s="129"/>
      <c r="C11" s="101"/>
      <c r="D11" s="102"/>
      <c r="E11" s="597"/>
      <c r="F11" s="104"/>
      <c r="G11" s="113"/>
      <c r="H11" s="632"/>
      <c r="I11" s="152"/>
      <c r="J11" s="180"/>
      <c r="K11" s="181"/>
      <c r="L11" s="110"/>
      <c r="M11" s="110"/>
      <c r="N11" s="111">
        <f t="shared" ref="N11:N74" si="3">IF(M11=1,7,IF(M11=2,6,IF(M11=3,5,IF(M11=4,4,IF(M11=5,3,IF(M11=6,2,IF(M11&gt;=6,1,0)))))))</f>
        <v>0</v>
      </c>
      <c r="O11" s="112">
        <f t="shared" ref="O11:O74" si="4">SUM(N11+$O$5)*2</f>
        <v>0</v>
      </c>
    </row>
    <row r="12" spans="1:15" ht="14.4" x14ac:dyDescent="0.25">
      <c r="A12" s="99" t="str">
        <f t="shared" si="0"/>
        <v/>
      </c>
      <c r="B12" s="129"/>
      <c r="C12" s="101"/>
      <c r="D12" s="102"/>
      <c r="E12" s="597"/>
      <c r="F12" s="104"/>
      <c r="G12" s="113"/>
      <c r="H12" s="632"/>
      <c r="I12" s="152"/>
      <c r="J12" s="180"/>
      <c r="K12" s="181"/>
      <c r="L12" s="110"/>
      <c r="M12" s="110"/>
      <c r="N12" s="111">
        <f t="shared" si="3"/>
        <v>0</v>
      </c>
      <c r="O12" s="112">
        <f t="shared" si="4"/>
        <v>0</v>
      </c>
    </row>
    <row r="13" spans="1:15" ht="14.4" x14ac:dyDescent="0.25">
      <c r="A13" s="99" t="str">
        <f t="shared" si="0"/>
        <v/>
      </c>
      <c r="B13" s="129"/>
      <c r="C13" s="101"/>
      <c r="D13" s="102"/>
      <c r="E13" s="597"/>
      <c r="F13" s="104"/>
      <c r="G13" s="113"/>
      <c r="H13" s="632"/>
      <c r="I13" s="152"/>
      <c r="J13" s="180"/>
      <c r="K13" s="181"/>
      <c r="L13" s="110"/>
      <c r="M13" s="110"/>
      <c r="N13" s="111">
        <f t="shared" si="3"/>
        <v>0</v>
      </c>
      <c r="O13" s="112">
        <f t="shared" si="4"/>
        <v>0</v>
      </c>
    </row>
    <row r="14" spans="1:15" ht="14.4" x14ac:dyDescent="0.25">
      <c r="A14" s="99" t="str">
        <f t="shared" si="0"/>
        <v/>
      </c>
      <c r="B14" s="129"/>
      <c r="C14" s="101"/>
      <c r="D14" s="102"/>
      <c r="E14" s="597"/>
      <c r="F14" s="104"/>
      <c r="G14" s="113"/>
      <c r="H14" s="632"/>
      <c r="I14" s="152"/>
      <c r="J14" s="180"/>
      <c r="K14" s="181"/>
      <c r="L14" s="110"/>
      <c r="M14" s="110"/>
      <c r="N14" s="111">
        <f t="shared" si="3"/>
        <v>0</v>
      </c>
      <c r="O14" s="112">
        <f t="shared" si="4"/>
        <v>0</v>
      </c>
    </row>
    <row r="15" spans="1:15" ht="14.4" x14ac:dyDescent="0.25">
      <c r="A15" s="99" t="str">
        <f t="shared" si="0"/>
        <v/>
      </c>
      <c r="B15" s="129"/>
      <c r="C15" s="101"/>
      <c r="D15" s="102"/>
      <c r="E15" s="597"/>
      <c r="F15" s="104"/>
      <c r="G15" s="113"/>
      <c r="H15" s="632"/>
      <c r="I15" s="152"/>
      <c r="J15" s="180"/>
      <c r="K15" s="181"/>
      <c r="L15" s="110"/>
      <c r="M15" s="110"/>
      <c r="N15" s="111">
        <f t="shared" si="3"/>
        <v>0</v>
      </c>
      <c r="O15" s="112">
        <f t="shared" si="4"/>
        <v>0</v>
      </c>
    </row>
    <row r="16" spans="1:15" ht="14.4" x14ac:dyDescent="0.25">
      <c r="A16" s="99" t="str">
        <f t="shared" si="0"/>
        <v/>
      </c>
      <c r="B16" s="129"/>
      <c r="C16" s="101"/>
      <c r="D16" s="102"/>
      <c r="E16" s="597"/>
      <c r="F16" s="104"/>
      <c r="G16" s="113"/>
      <c r="H16" s="632"/>
      <c r="I16" s="152"/>
      <c r="J16" s="180"/>
      <c r="K16" s="181"/>
      <c r="L16" s="110"/>
      <c r="M16" s="110"/>
      <c r="N16" s="111">
        <f t="shared" si="3"/>
        <v>0</v>
      </c>
      <c r="O16" s="112">
        <f t="shared" si="4"/>
        <v>0</v>
      </c>
    </row>
    <row r="17" spans="1:15" ht="14.4" x14ac:dyDescent="0.25">
      <c r="A17" s="99" t="str">
        <f t="shared" si="0"/>
        <v/>
      </c>
      <c r="B17" s="129"/>
      <c r="C17" s="101"/>
      <c r="D17" s="102"/>
      <c r="E17" s="597"/>
      <c r="F17" s="104"/>
      <c r="G17" s="113"/>
      <c r="H17" s="632"/>
      <c r="I17" s="152"/>
      <c r="J17" s="180"/>
      <c r="K17" s="181"/>
      <c r="L17" s="110"/>
      <c r="M17" s="110"/>
      <c r="N17" s="111">
        <f t="shared" si="3"/>
        <v>0</v>
      </c>
      <c r="O17" s="112">
        <f t="shared" si="4"/>
        <v>0</v>
      </c>
    </row>
    <row r="18" spans="1:15" ht="14.4" x14ac:dyDescent="0.25">
      <c r="A18" s="99" t="str">
        <f t="shared" si="0"/>
        <v/>
      </c>
      <c r="B18" s="129"/>
      <c r="C18" s="101"/>
      <c r="D18" s="102"/>
      <c r="E18" s="597"/>
      <c r="F18" s="104"/>
      <c r="G18" s="113"/>
      <c r="H18" s="632"/>
      <c r="I18" s="152"/>
      <c r="J18" s="180"/>
      <c r="K18" s="181"/>
      <c r="L18" s="110"/>
      <c r="M18" s="110"/>
      <c r="N18" s="111">
        <f t="shared" si="3"/>
        <v>0</v>
      </c>
      <c r="O18" s="112">
        <f t="shared" si="4"/>
        <v>0</v>
      </c>
    </row>
    <row r="19" spans="1:15" ht="14.4" x14ac:dyDescent="0.25">
      <c r="A19" s="99" t="str">
        <f t="shared" si="0"/>
        <v/>
      </c>
      <c r="B19" s="129"/>
      <c r="C19" s="101"/>
      <c r="D19" s="102"/>
      <c r="E19" s="597"/>
      <c r="F19" s="104"/>
      <c r="G19" s="113"/>
      <c r="H19" s="632"/>
      <c r="I19" s="152"/>
      <c r="J19" s="180"/>
      <c r="K19" s="181"/>
      <c r="L19" s="110"/>
      <c r="M19" s="110"/>
      <c r="N19" s="111">
        <f t="shared" si="3"/>
        <v>0</v>
      </c>
      <c r="O19" s="112">
        <f t="shared" si="4"/>
        <v>0</v>
      </c>
    </row>
    <row r="20" spans="1:15" ht="14.4" x14ac:dyDescent="0.25">
      <c r="A20" s="99" t="str">
        <f t="shared" si="0"/>
        <v/>
      </c>
      <c r="B20" s="129"/>
      <c r="C20" s="101"/>
      <c r="D20" s="102"/>
      <c r="E20" s="597"/>
      <c r="F20" s="104"/>
      <c r="G20" s="113"/>
      <c r="H20" s="632"/>
      <c r="I20" s="152"/>
      <c r="J20" s="180"/>
      <c r="K20" s="181"/>
      <c r="L20" s="110"/>
      <c r="M20" s="110"/>
      <c r="N20" s="111">
        <f t="shared" si="3"/>
        <v>0</v>
      </c>
      <c r="O20" s="112">
        <f t="shared" si="4"/>
        <v>0</v>
      </c>
    </row>
    <row r="21" spans="1:15" ht="14.4" x14ac:dyDescent="0.25">
      <c r="A21" s="99" t="str">
        <f t="shared" si="0"/>
        <v/>
      </c>
      <c r="B21" s="129"/>
      <c r="C21" s="101"/>
      <c r="D21" s="102"/>
      <c r="E21" s="597"/>
      <c r="F21" s="104"/>
      <c r="G21" s="113"/>
      <c r="H21" s="632"/>
      <c r="I21" s="152"/>
      <c r="J21" s="180"/>
      <c r="K21" s="181"/>
      <c r="L21" s="110"/>
      <c r="M21" s="110"/>
      <c r="N21" s="111">
        <f t="shared" si="3"/>
        <v>0</v>
      </c>
      <c r="O21" s="112">
        <f t="shared" si="4"/>
        <v>0</v>
      </c>
    </row>
    <row r="22" spans="1:15" ht="14.4" x14ac:dyDescent="0.25">
      <c r="A22" s="99" t="str">
        <f t="shared" si="0"/>
        <v/>
      </c>
      <c r="B22" s="129"/>
      <c r="C22" s="101"/>
      <c r="D22" s="102"/>
      <c r="E22" s="597"/>
      <c r="F22" s="104"/>
      <c r="G22" s="113"/>
      <c r="H22" s="632"/>
      <c r="I22" s="152"/>
      <c r="J22" s="180"/>
      <c r="K22" s="181"/>
      <c r="L22" s="110"/>
      <c r="M22" s="110"/>
      <c r="N22" s="111">
        <f t="shared" si="3"/>
        <v>0</v>
      </c>
      <c r="O22" s="112">
        <f t="shared" si="4"/>
        <v>0</v>
      </c>
    </row>
    <row r="23" spans="1:15" ht="14.4" x14ac:dyDescent="0.25">
      <c r="A23" s="99" t="str">
        <f t="shared" si="0"/>
        <v/>
      </c>
      <c r="B23" s="129"/>
      <c r="C23" s="101"/>
      <c r="D23" s="102"/>
      <c r="E23" s="597"/>
      <c r="F23" s="104"/>
      <c r="G23" s="113"/>
      <c r="H23" s="632"/>
      <c r="I23" s="152"/>
      <c r="J23" s="180"/>
      <c r="K23" s="181"/>
      <c r="L23" s="110"/>
      <c r="M23" s="110"/>
      <c r="N23" s="111">
        <f t="shared" si="3"/>
        <v>0</v>
      </c>
      <c r="O23" s="112">
        <f t="shared" si="4"/>
        <v>0</v>
      </c>
    </row>
    <row r="24" spans="1:15" ht="14.4" x14ac:dyDescent="0.25">
      <c r="A24" s="99" t="str">
        <f t="shared" si="0"/>
        <v/>
      </c>
      <c r="B24" s="129"/>
      <c r="C24" s="101"/>
      <c r="D24" s="102"/>
      <c r="E24" s="597"/>
      <c r="F24" s="104"/>
      <c r="G24" s="113"/>
      <c r="H24" s="632"/>
      <c r="I24" s="152"/>
      <c r="J24" s="180"/>
      <c r="K24" s="181"/>
      <c r="L24" s="110"/>
      <c r="M24" s="110"/>
      <c r="N24" s="111">
        <f t="shared" si="3"/>
        <v>0</v>
      </c>
      <c r="O24" s="112">
        <f t="shared" si="4"/>
        <v>0</v>
      </c>
    </row>
    <row r="25" spans="1:15" ht="14.4" x14ac:dyDescent="0.25">
      <c r="A25" s="99" t="str">
        <f t="shared" si="0"/>
        <v/>
      </c>
      <c r="B25" s="129"/>
      <c r="C25" s="101"/>
      <c r="D25" s="102"/>
      <c r="E25" s="597"/>
      <c r="F25" s="104"/>
      <c r="G25" s="113"/>
      <c r="H25" s="632"/>
      <c r="I25" s="152"/>
      <c r="J25" s="180"/>
      <c r="K25" s="181"/>
      <c r="L25" s="110"/>
      <c r="M25" s="110"/>
      <c r="N25" s="111">
        <f t="shared" si="3"/>
        <v>0</v>
      </c>
      <c r="O25" s="112">
        <f t="shared" si="4"/>
        <v>0</v>
      </c>
    </row>
    <row r="26" spans="1:15" ht="14.4" x14ac:dyDescent="0.25">
      <c r="A26" s="99" t="str">
        <f t="shared" si="0"/>
        <v/>
      </c>
      <c r="B26" s="129"/>
      <c r="C26" s="101"/>
      <c r="D26" s="102"/>
      <c r="E26" s="597"/>
      <c r="F26" s="104"/>
      <c r="G26" s="113"/>
      <c r="H26" s="632"/>
      <c r="I26" s="152"/>
      <c r="J26" s="180"/>
      <c r="K26" s="181"/>
      <c r="L26" s="110"/>
      <c r="M26" s="110"/>
      <c r="N26" s="111">
        <f t="shared" si="3"/>
        <v>0</v>
      </c>
      <c r="O26" s="112">
        <f t="shared" si="4"/>
        <v>0</v>
      </c>
    </row>
    <row r="27" spans="1:15" ht="14.4" x14ac:dyDescent="0.25">
      <c r="A27" s="99" t="str">
        <f t="shared" si="0"/>
        <v/>
      </c>
      <c r="B27" s="129"/>
      <c r="C27" s="101"/>
      <c r="D27" s="102"/>
      <c r="E27" s="597"/>
      <c r="F27" s="104"/>
      <c r="G27" s="113"/>
      <c r="H27" s="632"/>
      <c r="I27" s="152"/>
      <c r="J27" s="180"/>
      <c r="K27" s="181"/>
      <c r="L27" s="110"/>
      <c r="M27" s="110"/>
      <c r="N27" s="111">
        <f t="shared" si="3"/>
        <v>0</v>
      </c>
      <c r="O27" s="112">
        <f t="shared" si="4"/>
        <v>0</v>
      </c>
    </row>
    <row r="28" spans="1:15" ht="14.4" x14ac:dyDescent="0.25">
      <c r="A28" s="99" t="str">
        <f t="shared" si="0"/>
        <v/>
      </c>
      <c r="B28" s="129"/>
      <c r="C28" s="101"/>
      <c r="D28" s="102"/>
      <c r="E28" s="597"/>
      <c r="F28" s="104"/>
      <c r="G28" s="113"/>
      <c r="H28" s="632"/>
      <c r="I28" s="152"/>
      <c r="J28" s="180"/>
      <c r="K28" s="181"/>
      <c r="L28" s="110"/>
      <c r="M28" s="110"/>
      <c r="N28" s="111">
        <f t="shared" si="3"/>
        <v>0</v>
      </c>
      <c r="O28" s="112">
        <f t="shared" si="4"/>
        <v>0</v>
      </c>
    </row>
    <row r="29" spans="1:15" ht="14.4" x14ac:dyDescent="0.25">
      <c r="A29" s="99" t="str">
        <f t="shared" si="0"/>
        <v/>
      </c>
      <c r="B29" s="129"/>
      <c r="C29" s="101"/>
      <c r="D29" s="102"/>
      <c r="E29" s="597"/>
      <c r="F29" s="104"/>
      <c r="G29" s="113"/>
      <c r="H29" s="632"/>
      <c r="I29" s="152"/>
      <c r="J29" s="180"/>
      <c r="K29" s="181"/>
      <c r="L29" s="110"/>
      <c r="M29" s="110"/>
      <c r="N29" s="111">
        <f t="shared" si="3"/>
        <v>0</v>
      </c>
      <c r="O29" s="112">
        <f t="shared" si="4"/>
        <v>0</v>
      </c>
    </row>
    <row r="30" spans="1:15" ht="14.4" x14ac:dyDescent="0.25">
      <c r="A30" s="99" t="str">
        <f t="shared" si="0"/>
        <v/>
      </c>
      <c r="B30" s="129"/>
      <c r="C30" s="101"/>
      <c r="D30" s="102"/>
      <c r="E30" s="597"/>
      <c r="F30" s="104"/>
      <c r="G30" s="113"/>
      <c r="H30" s="632"/>
      <c r="I30" s="152"/>
      <c r="J30" s="180"/>
      <c r="K30" s="181"/>
      <c r="L30" s="110"/>
      <c r="M30" s="110"/>
      <c r="N30" s="111">
        <f t="shared" si="3"/>
        <v>0</v>
      </c>
      <c r="O30" s="112">
        <f t="shared" si="4"/>
        <v>0</v>
      </c>
    </row>
    <row r="31" spans="1:15" ht="14.4" x14ac:dyDescent="0.25">
      <c r="A31" s="99" t="str">
        <f t="shared" si="0"/>
        <v/>
      </c>
      <c r="B31" s="129"/>
      <c r="C31" s="101"/>
      <c r="D31" s="102"/>
      <c r="E31" s="597"/>
      <c r="F31" s="104"/>
      <c r="G31" s="113"/>
      <c r="H31" s="632"/>
      <c r="I31" s="152"/>
      <c r="J31" s="180"/>
      <c r="K31" s="181"/>
      <c r="L31" s="110"/>
      <c r="M31" s="110"/>
      <c r="N31" s="111">
        <f t="shared" si="3"/>
        <v>0</v>
      </c>
      <c r="O31" s="112">
        <f t="shared" si="4"/>
        <v>0</v>
      </c>
    </row>
    <row r="32" spans="1:15" ht="14.4" x14ac:dyDescent="0.25">
      <c r="A32" s="99" t="str">
        <f t="shared" si="0"/>
        <v/>
      </c>
      <c r="B32" s="129"/>
      <c r="C32" s="101"/>
      <c r="D32" s="102"/>
      <c r="E32" s="597"/>
      <c r="F32" s="104"/>
      <c r="G32" s="113"/>
      <c r="H32" s="632"/>
      <c r="I32" s="152"/>
      <c r="J32" s="180"/>
      <c r="K32" s="181"/>
      <c r="L32" s="110"/>
      <c r="M32" s="110"/>
      <c r="N32" s="111">
        <f t="shared" si="3"/>
        <v>0</v>
      </c>
      <c r="O32" s="112">
        <f t="shared" si="4"/>
        <v>0</v>
      </c>
    </row>
    <row r="33" spans="1:15" ht="14.4" x14ac:dyDescent="0.25">
      <c r="A33" s="450" t="str">
        <f t="shared" si="0"/>
        <v/>
      </c>
      <c r="B33" s="129"/>
      <c r="C33" s="101"/>
      <c r="D33" s="102"/>
      <c r="E33" s="597"/>
      <c r="F33" s="104"/>
      <c r="G33" s="113"/>
      <c r="H33" s="632"/>
      <c r="I33" s="152"/>
      <c r="J33" s="180"/>
      <c r="K33" s="181"/>
      <c r="L33" s="110"/>
      <c r="M33" s="110"/>
      <c r="N33" s="111">
        <f t="shared" si="3"/>
        <v>0</v>
      </c>
      <c r="O33" s="112">
        <f t="shared" si="4"/>
        <v>0</v>
      </c>
    </row>
    <row r="34" spans="1:15" ht="14.4" x14ac:dyDescent="0.25">
      <c r="A34" s="450" t="str">
        <f t="shared" si="0"/>
        <v/>
      </c>
      <c r="B34" s="129"/>
      <c r="C34" s="101"/>
      <c r="D34" s="102"/>
      <c r="E34" s="597"/>
      <c r="F34" s="104"/>
      <c r="G34" s="113"/>
      <c r="H34" s="632"/>
      <c r="I34" s="152"/>
      <c r="J34" s="180"/>
      <c r="K34" s="181"/>
      <c r="L34" s="110"/>
      <c r="M34" s="110"/>
      <c r="N34" s="111">
        <f t="shared" si="3"/>
        <v>0</v>
      </c>
      <c r="O34" s="112">
        <f t="shared" si="4"/>
        <v>0</v>
      </c>
    </row>
    <row r="35" spans="1:15" ht="14.4" x14ac:dyDescent="0.25">
      <c r="A35" s="450" t="str">
        <f t="shared" si="0"/>
        <v/>
      </c>
      <c r="B35" s="129"/>
      <c r="C35" s="101"/>
      <c r="D35" s="102"/>
      <c r="E35" s="597"/>
      <c r="F35" s="104"/>
      <c r="G35" s="113"/>
      <c r="H35" s="632"/>
      <c r="I35" s="152"/>
      <c r="J35" s="180"/>
      <c r="K35" s="181"/>
      <c r="L35" s="110"/>
      <c r="M35" s="110"/>
      <c r="N35" s="111">
        <f t="shared" si="3"/>
        <v>0</v>
      </c>
      <c r="O35" s="112">
        <f t="shared" si="4"/>
        <v>0</v>
      </c>
    </row>
    <row r="36" spans="1:15" ht="14.4" x14ac:dyDescent="0.25">
      <c r="A36" s="450" t="str">
        <f t="shared" si="0"/>
        <v/>
      </c>
      <c r="B36" s="129"/>
      <c r="C36" s="101"/>
      <c r="D36" s="102"/>
      <c r="E36" s="597"/>
      <c r="F36" s="104"/>
      <c r="G36" s="113"/>
      <c r="H36" s="632"/>
      <c r="I36" s="152"/>
      <c r="J36" s="180"/>
      <c r="K36" s="181"/>
      <c r="L36" s="110"/>
      <c r="M36" s="110"/>
      <c r="N36" s="111">
        <f t="shared" si="3"/>
        <v>0</v>
      </c>
      <c r="O36" s="112">
        <f t="shared" si="4"/>
        <v>0</v>
      </c>
    </row>
    <row r="37" spans="1:15" ht="14.4" x14ac:dyDescent="0.25">
      <c r="A37" s="450" t="str">
        <f t="shared" si="0"/>
        <v/>
      </c>
      <c r="B37" s="129"/>
      <c r="C37" s="101"/>
      <c r="D37" s="102"/>
      <c r="E37" s="597"/>
      <c r="F37" s="104"/>
      <c r="G37" s="113"/>
      <c r="H37" s="632"/>
      <c r="I37" s="152"/>
      <c r="J37" s="180"/>
      <c r="K37" s="181"/>
      <c r="L37" s="110"/>
      <c r="M37" s="110"/>
      <c r="N37" s="111">
        <f t="shared" si="3"/>
        <v>0</v>
      </c>
      <c r="O37" s="112">
        <f t="shared" si="4"/>
        <v>0</v>
      </c>
    </row>
    <row r="38" spans="1:15" ht="14.4" x14ac:dyDescent="0.25">
      <c r="A38" s="450" t="str">
        <f t="shared" si="0"/>
        <v/>
      </c>
      <c r="B38" s="129"/>
      <c r="C38" s="101"/>
      <c r="D38" s="102"/>
      <c r="E38" s="597"/>
      <c r="F38" s="104"/>
      <c r="G38" s="113"/>
      <c r="H38" s="632"/>
      <c r="I38" s="152"/>
      <c r="J38" s="180"/>
      <c r="K38" s="181"/>
      <c r="L38" s="110"/>
      <c r="M38" s="110"/>
      <c r="N38" s="111">
        <f t="shared" si="3"/>
        <v>0</v>
      </c>
      <c r="O38" s="112">
        <f t="shared" si="4"/>
        <v>0</v>
      </c>
    </row>
    <row r="39" spans="1:15" ht="14.4" x14ac:dyDescent="0.25">
      <c r="A39" s="450" t="str">
        <f t="shared" si="0"/>
        <v/>
      </c>
      <c r="B39" s="129"/>
      <c r="C39" s="101"/>
      <c r="D39" s="102"/>
      <c r="E39" s="597"/>
      <c r="F39" s="104"/>
      <c r="G39" s="113"/>
      <c r="H39" s="632"/>
      <c r="I39" s="152"/>
      <c r="J39" s="180"/>
      <c r="K39" s="181"/>
      <c r="L39" s="110"/>
      <c r="M39" s="110"/>
      <c r="N39" s="111">
        <f t="shared" si="3"/>
        <v>0</v>
      </c>
      <c r="O39" s="112">
        <f t="shared" si="4"/>
        <v>0</v>
      </c>
    </row>
    <row r="40" spans="1:15" ht="14.4" x14ac:dyDescent="0.25">
      <c r="A40" s="450" t="str">
        <f t="shared" si="0"/>
        <v/>
      </c>
      <c r="B40" s="129"/>
      <c r="C40" s="101"/>
      <c r="D40" s="102"/>
      <c r="E40" s="597"/>
      <c r="F40" s="104"/>
      <c r="G40" s="113"/>
      <c r="H40" s="632"/>
      <c r="I40" s="152"/>
      <c r="J40" s="180"/>
      <c r="K40" s="181"/>
      <c r="L40" s="110"/>
      <c r="M40" s="110"/>
      <c r="N40" s="111">
        <f t="shared" si="3"/>
        <v>0</v>
      </c>
      <c r="O40" s="112">
        <f t="shared" si="4"/>
        <v>0</v>
      </c>
    </row>
    <row r="41" spans="1:15" ht="14.4" x14ac:dyDescent="0.25">
      <c r="A41" s="450" t="str">
        <f t="shared" si="0"/>
        <v/>
      </c>
      <c r="B41" s="129"/>
      <c r="C41" s="101"/>
      <c r="D41" s="102"/>
      <c r="E41" s="597"/>
      <c r="F41" s="104"/>
      <c r="G41" s="113"/>
      <c r="H41" s="632"/>
      <c r="I41" s="152"/>
      <c r="J41" s="180"/>
      <c r="K41" s="181"/>
      <c r="L41" s="110"/>
      <c r="M41" s="110"/>
      <c r="N41" s="111">
        <f t="shared" si="3"/>
        <v>0</v>
      </c>
      <c r="O41" s="112">
        <f t="shared" si="4"/>
        <v>0</v>
      </c>
    </row>
    <row r="42" spans="1:15" ht="14.4" x14ac:dyDescent="0.25">
      <c r="A42" s="450" t="str">
        <f t="shared" si="0"/>
        <v/>
      </c>
      <c r="B42" s="129"/>
      <c r="C42" s="101"/>
      <c r="D42" s="102"/>
      <c r="E42" s="597"/>
      <c r="F42" s="104"/>
      <c r="G42" s="113"/>
      <c r="H42" s="632"/>
      <c r="I42" s="152"/>
      <c r="J42" s="180"/>
      <c r="K42" s="181"/>
      <c r="L42" s="110"/>
      <c r="M42" s="110"/>
      <c r="N42" s="111">
        <f t="shared" si="3"/>
        <v>0</v>
      </c>
      <c r="O42" s="112">
        <f t="shared" si="4"/>
        <v>0</v>
      </c>
    </row>
    <row r="43" spans="1:15" ht="14.4" x14ac:dyDescent="0.25">
      <c r="A43" s="450" t="str">
        <f t="shared" si="0"/>
        <v/>
      </c>
      <c r="B43" s="129"/>
      <c r="C43" s="101"/>
      <c r="D43" s="102"/>
      <c r="E43" s="597"/>
      <c r="F43" s="104"/>
      <c r="G43" s="113"/>
      <c r="H43" s="632"/>
      <c r="I43" s="152"/>
      <c r="J43" s="180"/>
      <c r="K43" s="181"/>
      <c r="L43" s="110"/>
      <c r="M43" s="110"/>
      <c r="N43" s="111">
        <f t="shared" si="3"/>
        <v>0</v>
      </c>
      <c r="O43" s="112">
        <f t="shared" si="4"/>
        <v>0</v>
      </c>
    </row>
    <row r="44" spans="1:15" ht="14.4" x14ac:dyDescent="0.25">
      <c r="A44" s="450" t="str">
        <f t="shared" si="0"/>
        <v/>
      </c>
      <c r="B44" s="129"/>
      <c r="C44" s="101"/>
      <c r="D44" s="102"/>
      <c r="E44" s="597"/>
      <c r="F44" s="104"/>
      <c r="G44" s="113"/>
      <c r="H44" s="632"/>
      <c r="I44" s="152"/>
      <c r="J44" s="180"/>
      <c r="K44" s="181"/>
      <c r="L44" s="110"/>
      <c r="M44" s="110"/>
      <c r="N44" s="111">
        <f t="shared" si="3"/>
        <v>0</v>
      </c>
      <c r="O44" s="112">
        <f t="shared" si="4"/>
        <v>0</v>
      </c>
    </row>
    <row r="45" spans="1:15" ht="14.4" x14ac:dyDescent="0.25">
      <c r="A45" s="450" t="str">
        <f t="shared" si="0"/>
        <v/>
      </c>
      <c r="B45" s="129"/>
      <c r="C45" s="101"/>
      <c r="D45" s="102"/>
      <c r="E45" s="597"/>
      <c r="F45" s="104"/>
      <c r="G45" s="113"/>
      <c r="H45" s="632"/>
      <c r="I45" s="152"/>
      <c r="J45" s="180"/>
      <c r="K45" s="181"/>
      <c r="L45" s="110"/>
      <c r="M45" s="110"/>
      <c r="N45" s="111">
        <f t="shared" si="3"/>
        <v>0</v>
      </c>
      <c r="O45" s="112">
        <f t="shared" si="4"/>
        <v>0</v>
      </c>
    </row>
    <row r="46" spans="1:15" ht="14.4" x14ac:dyDescent="0.25">
      <c r="A46" s="450" t="str">
        <f t="shared" si="0"/>
        <v/>
      </c>
      <c r="B46" s="129"/>
      <c r="C46" s="101"/>
      <c r="D46" s="102"/>
      <c r="E46" s="597"/>
      <c r="F46" s="104"/>
      <c r="G46" s="113"/>
      <c r="H46" s="632"/>
      <c r="I46" s="152"/>
      <c r="J46" s="180"/>
      <c r="K46" s="181"/>
      <c r="L46" s="110"/>
      <c r="M46" s="110"/>
      <c r="N46" s="111">
        <f t="shared" si="3"/>
        <v>0</v>
      </c>
      <c r="O46" s="112">
        <f t="shared" si="4"/>
        <v>0</v>
      </c>
    </row>
    <row r="47" spans="1:15" ht="14.4" x14ac:dyDescent="0.25">
      <c r="A47" s="450" t="str">
        <f t="shared" si="0"/>
        <v/>
      </c>
      <c r="B47" s="129"/>
      <c r="C47" s="101"/>
      <c r="D47" s="102"/>
      <c r="E47" s="597"/>
      <c r="F47" s="104"/>
      <c r="G47" s="113"/>
      <c r="H47" s="632"/>
      <c r="I47" s="152"/>
      <c r="J47" s="180"/>
      <c r="K47" s="181"/>
      <c r="L47" s="110"/>
      <c r="M47" s="110"/>
      <c r="N47" s="111">
        <f t="shared" si="3"/>
        <v>0</v>
      </c>
      <c r="O47" s="112">
        <f t="shared" si="4"/>
        <v>0</v>
      </c>
    </row>
    <row r="48" spans="1:15" ht="14.4" x14ac:dyDescent="0.25">
      <c r="A48" s="450" t="str">
        <f t="shared" si="0"/>
        <v/>
      </c>
      <c r="B48" s="129"/>
      <c r="C48" s="101"/>
      <c r="D48" s="102"/>
      <c r="E48" s="597"/>
      <c r="F48" s="104"/>
      <c r="G48" s="113"/>
      <c r="H48" s="632"/>
      <c r="I48" s="152"/>
      <c r="J48" s="180"/>
      <c r="K48" s="181"/>
      <c r="L48" s="110"/>
      <c r="M48" s="110"/>
      <c r="N48" s="111">
        <f t="shared" si="3"/>
        <v>0</v>
      </c>
      <c r="O48" s="112">
        <f t="shared" si="4"/>
        <v>0</v>
      </c>
    </row>
    <row r="49" spans="1:15" ht="14.4" x14ac:dyDescent="0.25">
      <c r="A49" s="450" t="str">
        <f t="shared" si="0"/>
        <v/>
      </c>
      <c r="B49" s="129"/>
      <c r="C49" s="101"/>
      <c r="D49" s="102"/>
      <c r="E49" s="597"/>
      <c r="F49" s="104"/>
      <c r="G49" s="113"/>
      <c r="H49" s="632"/>
      <c r="I49" s="152"/>
      <c r="J49" s="180"/>
      <c r="K49" s="181"/>
      <c r="L49" s="110"/>
      <c r="M49" s="110"/>
      <c r="N49" s="111">
        <f t="shared" si="3"/>
        <v>0</v>
      </c>
      <c r="O49" s="112">
        <f t="shared" si="4"/>
        <v>0</v>
      </c>
    </row>
    <row r="50" spans="1:15" ht="14.4" x14ac:dyDescent="0.25">
      <c r="A50" s="450" t="str">
        <f t="shared" si="0"/>
        <v/>
      </c>
      <c r="B50" s="129"/>
      <c r="C50" s="101"/>
      <c r="D50" s="102"/>
      <c r="E50" s="597"/>
      <c r="F50" s="104"/>
      <c r="G50" s="113"/>
      <c r="H50" s="632"/>
      <c r="I50" s="152"/>
      <c r="J50" s="180"/>
      <c r="K50" s="181"/>
      <c r="L50" s="110"/>
      <c r="M50" s="110"/>
      <c r="N50" s="111">
        <f t="shared" si="3"/>
        <v>0</v>
      </c>
      <c r="O50" s="112">
        <f t="shared" si="4"/>
        <v>0</v>
      </c>
    </row>
    <row r="51" spans="1:15" ht="14.4" x14ac:dyDescent="0.25">
      <c r="A51" s="450" t="str">
        <f t="shared" si="0"/>
        <v/>
      </c>
      <c r="B51" s="129"/>
      <c r="C51" s="101"/>
      <c r="D51" s="102"/>
      <c r="E51" s="597"/>
      <c r="F51" s="104"/>
      <c r="G51" s="113"/>
      <c r="H51" s="632"/>
      <c r="I51" s="152"/>
      <c r="J51" s="180"/>
      <c r="K51" s="181"/>
      <c r="L51" s="110"/>
      <c r="M51" s="110"/>
      <c r="N51" s="111">
        <f t="shared" si="3"/>
        <v>0</v>
      </c>
      <c r="O51" s="112">
        <f t="shared" si="4"/>
        <v>0</v>
      </c>
    </row>
    <row r="52" spans="1:15" ht="14.4" x14ac:dyDescent="0.25">
      <c r="A52" s="450" t="str">
        <f t="shared" si="0"/>
        <v/>
      </c>
      <c r="B52" s="129"/>
      <c r="C52" s="101"/>
      <c r="D52" s="102"/>
      <c r="E52" s="597"/>
      <c r="F52" s="104"/>
      <c r="G52" s="113"/>
      <c r="H52" s="632"/>
      <c r="I52" s="152"/>
      <c r="J52" s="180"/>
      <c r="K52" s="181"/>
      <c r="L52" s="110"/>
      <c r="M52" s="110"/>
      <c r="N52" s="111">
        <f t="shared" si="3"/>
        <v>0</v>
      </c>
      <c r="O52" s="112">
        <f t="shared" si="4"/>
        <v>0</v>
      </c>
    </row>
    <row r="53" spans="1:15" ht="14.4" x14ac:dyDescent="0.25">
      <c r="A53" s="450" t="str">
        <f t="shared" si="0"/>
        <v/>
      </c>
      <c r="B53" s="129"/>
      <c r="C53" s="101"/>
      <c r="D53" s="102"/>
      <c r="E53" s="597"/>
      <c r="F53" s="104"/>
      <c r="G53" s="113"/>
      <c r="H53" s="632"/>
      <c r="I53" s="152"/>
      <c r="J53" s="180"/>
      <c r="K53" s="181"/>
      <c r="L53" s="110"/>
      <c r="M53" s="110"/>
      <c r="N53" s="111">
        <f t="shared" si="3"/>
        <v>0</v>
      </c>
      <c r="O53" s="112">
        <f t="shared" si="4"/>
        <v>0</v>
      </c>
    </row>
    <row r="54" spans="1:15" ht="14.4" x14ac:dyDescent="0.25">
      <c r="A54" s="450" t="str">
        <f t="shared" si="0"/>
        <v/>
      </c>
      <c r="B54" s="129"/>
      <c r="C54" s="101"/>
      <c r="D54" s="102"/>
      <c r="E54" s="597"/>
      <c r="F54" s="104"/>
      <c r="G54" s="113"/>
      <c r="H54" s="632"/>
      <c r="I54" s="152"/>
      <c r="J54" s="180"/>
      <c r="K54" s="181"/>
      <c r="L54" s="110"/>
      <c r="M54" s="110"/>
      <c r="N54" s="111">
        <f t="shared" si="3"/>
        <v>0</v>
      </c>
      <c r="O54" s="112">
        <f t="shared" si="4"/>
        <v>0</v>
      </c>
    </row>
    <row r="55" spans="1:15" ht="14.4" x14ac:dyDescent="0.25">
      <c r="A55" s="450" t="str">
        <f t="shared" si="0"/>
        <v/>
      </c>
      <c r="B55" s="129"/>
      <c r="C55" s="101"/>
      <c r="D55" s="102"/>
      <c r="E55" s="597"/>
      <c r="F55" s="104"/>
      <c r="G55" s="113"/>
      <c r="H55" s="632"/>
      <c r="I55" s="152"/>
      <c r="J55" s="180"/>
      <c r="K55" s="181"/>
      <c r="L55" s="110"/>
      <c r="M55" s="110"/>
      <c r="N55" s="111">
        <f t="shared" si="3"/>
        <v>0</v>
      </c>
      <c r="O55" s="112">
        <f t="shared" si="4"/>
        <v>0</v>
      </c>
    </row>
    <row r="56" spans="1:15" ht="14.4" x14ac:dyDescent="0.25">
      <c r="A56" s="450" t="str">
        <f t="shared" si="0"/>
        <v/>
      </c>
      <c r="B56" s="129"/>
      <c r="C56" s="101"/>
      <c r="D56" s="102"/>
      <c r="E56" s="597"/>
      <c r="F56" s="104"/>
      <c r="G56" s="113"/>
      <c r="H56" s="632"/>
      <c r="I56" s="152"/>
      <c r="J56" s="180"/>
      <c r="K56" s="181"/>
      <c r="L56" s="110"/>
      <c r="M56" s="110"/>
      <c r="N56" s="111">
        <f t="shared" si="3"/>
        <v>0</v>
      </c>
      <c r="O56" s="112">
        <f t="shared" si="4"/>
        <v>0</v>
      </c>
    </row>
    <row r="57" spans="1:15" ht="14.4" x14ac:dyDescent="0.25">
      <c r="A57" s="450" t="str">
        <f t="shared" si="0"/>
        <v/>
      </c>
      <c r="B57" s="129"/>
      <c r="C57" s="101"/>
      <c r="D57" s="102"/>
      <c r="E57" s="597"/>
      <c r="F57" s="104"/>
      <c r="G57" s="113"/>
      <c r="H57" s="632"/>
      <c r="I57" s="152"/>
      <c r="J57" s="180"/>
      <c r="K57" s="181"/>
      <c r="L57" s="110"/>
      <c r="M57" s="110"/>
      <c r="N57" s="111">
        <f t="shared" si="3"/>
        <v>0</v>
      </c>
      <c r="O57" s="112">
        <f t="shared" si="4"/>
        <v>0</v>
      </c>
    </row>
    <row r="58" spans="1:15" ht="14.4" x14ac:dyDescent="0.25">
      <c r="A58" s="450" t="str">
        <f t="shared" si="0"/>
        <v/>
      </c>
      <c r="B58" s="129"/>
      <c r="C58" s="101"/>
      <c r="D58" s="102"/>
      <c r="E58" s="597"/>
      <c r="F58" s="104"/>
      <c r="G58" s="113"/>
      <c r="H58" s="632"/>
      <c r="I58" s="152"/>
      <c r="J58" s="180"/>
      <c r="K58" s="181"/>
      <c r="L58" s="110"/>
      <c r="M58" s="110"/>
      <c r="N58" s="111">
        <f t="shared" si="3"/>
        <v>0</v>
      </c>
      <c r="O58" s="112">
        <f t="shared" si="4"/>
        <v>0</v>
      </c>
    </row>
    <row r="59" spans="1:15" ht="14.4" x14ac:dyDescent="0.25">
      <c r="A59" s="450" t="str">
        <f t="shared" si="0"/>
        <v/>
      </c>
      <c r="B59" s="129"/>
      <c r="C59" s="101"/>
      <c r="D59" s="102"/>
      <c r="E59" s="597"/>
      <c r="F59" s="104"/>
      <c r="G59" s="113"/>
      <c r="H59" s="632"/>
      <c r="I59" s="152"/>
      <c r="J59" s="180"/>
      <c r="K59" s="181"/>
      <c r="L59" s="110"/>
      <c r="M59" s="110"/>
      <c r="N59" s="111">
        <f t="shared" si="3"/>
        <v>0</v>
      </c>
      <c r="O59" s="112">
        <f t="shared" si="4"/>
        <v>0</v>
      </c>
    </row>
    <row r="60" spans="1:15" ht="14.4" x14ac:dyDescent="0.25">
      <c r="A60" s="450" t="str">
        <f t="shared" si="0"/>
        <v/>
      </c>
      <c r="B60" s="129"/>
      <c r="C60" s="101"/>
      <c r="D60" s="102"/>
      <c r="E60" s="597"/>
      <c r="F60" s="104"/>
      <c r="G60" s="113"/>
      <c r="H60" s="632"/>
      <c r="I60" s="152"/>
      <c r="J60" s="180"/>
      <c r="K60" s="181"/>
      <c r="L60" s="110"/>
      <c r="M60" s="110"/>
      <c r="N60" s="111">
        <f t="shared" si="3"/>
        <v>0</v>
      </c>
      <c r="O60" s="112">
        <f t="shared" si="4"/>
        <v>0</v>
      </c>
    </row>
    <row r="61" spans="1:15" ht="14.4" x14ac:dyDescent="0.25">
      <c r="A61" s="450" t="str">
        <f t="shared" si="0"/>
        <v/>
      </c>
      <c r="B61" s="129"/>
      <c r="C61" s="101"/>
      <c r="D61" s="102"/>
      <c r="E61" s="597"/>
      <c r="F61" s="104"/>
      <c r="G61" s="113"/>
      <c r="H61" s="632"/>
      <c r="I61" s="152"/>
      <c r="J61" s="180"/>
      <c r="K61" s="181"/>
      <c r="L61" s="110"/>
      <c r="M61" s="110"/>
      <c r="N61" s="111">
        <f t="shared" si="3"/>
        <v>0</v>
      </c>
      <c r="O61" s="112">
        <f t="shared" si="4"/>
        <v>0</v>
      </c>
    </row>
    <row r="62" spans="1:15" ht="14.4" x14ac:dyDescent="0.25">
      <c r="A62" s="450" t="str">
        <f t="shared" si="0"/>
        <v/>
      </c>
      <c r="B62" s="129"/>
      <c r="C62" s="101"/>
      <c r="D62" s="102"/>
      <c r="E62" s="597"/>
      <c r="F62" s="104"/>
      <c r="G62" s="113"/>
      <c r="H62" s="632"/>
      <c r="I62" s="152"/>
      <c r="J62" s="180"/>
      <c r="K62" s="181"/>
      <c r="L62" s="110"/>
      <c r="M62" s="110"/>
      <c r="N62" s="111">
        <f t="shared" si="3"/>
        <v>0</v>
      </c>
      <c r="O62" s="112">
        <f t="shared" si="4"/>
        <v>0</v>
      </c>
    </row>
    <row r="63" spans="1:15" ht="14.4" x14ac:dyDescent="0.25">
      <c r="A63" s="450" t="str">
        <f t="shared" si="0"/>
        <v/>
      </c>
      <c r="B63" s="129"/>
      <c r="C63" s="101"/>
      <c r="D63" s="102"/>
      <c r="E63" s="597"/>
      <c r="F63" s="104"/>
      <c r="G63" s="113"/>
      <c r="H63" s="632"/>
      <c r="I63" s="152"/>
      <c r="J63" s="180"/>
      <c r="K63" s="181"/>
      <c r="L63" s="110"/>
      <c r="M63" s="110"/>
      <c r="N63" s="111">
        <f t="shared" si="3"/>
        <v>0</v>
      </c>
      <c r="O63" s="112">
        <f t="shared" si="4"/>
        <v>0</v>
      </c>
    </row>
    <row r="64" spans="1:15" ht="14.4" x14ac:dyDescent="0.25">
      <c r="A64" s="450" t="str">
        <f t="shared" si="0"/>
        <v/>
      </c>
      <c r="B64" s="129"/>
      <c r="C64" s="101"/>
      <c r="D64" s="102"/>
      <c r="E64" s="597"/>
      <c r="F64" s="104"/>
      <c r="G64" s="113"/>
      <c r="H64" s="632"/>
      <c r="I64" s="152"/>
      <c r="J64" s="180"/>
      <c r="K64" s="181"/>
      <c r="L64" s="110"/>
      <c r="M64" s="110"/>
      <c r="N64" s="111">
        <f t="shared" si="3"/>
        <v>0</v>
      </c>
      <c r="O64" s="112">
        <f t="shared" si="4"/>
        <v>0</v>
      </c>
    </row>
    <row r="65" spans="1:15" ht="14.4" x14ac:dyDescent="0.25">
      <c r="A65" s="450" t="str">
        <f t="shared" si="0"/>
        <v/>
      </c>
      <c r="B65" s="129"/>
      <c r="C65" s="101"/>
      <c r="D65" s="102"/>
      <c r="E65" s="597"/>
      <c r="F65" s="104"/>
      <c r="G65" s="113"/>
      <c r="H65" s="632"/>
      <c r="I65" s="152"/>
      <c r="J65" s="180"/>
      <c r="K65" s="181"/>
      <c r="L65" s="110"/>
      <c r="M65" s="110"/>
      <c r="N65" s="111">
        <f t="shared" si="3"/>
        <v>0</v>
      </c>
      <c r="O65" s="112">
        <f t="shared" si="4"/>
        <v>0</v>
      </c>
    </row>
    <row r="66" spans="1:15" ht="14.4" x14ac:dyDescent="0.25">
      <c r="A66" s="450" t="str">
        <f t="shared" si="0"/>
        <v/>
      </c>
      <c r="B66" s="129"/>
      <c r="C66" s="101"/>
      <c r="D66" s="102"/>
      <c r="E66" s="597"/>
      <c r="F66" s="104"/>
      <c r="G66" s="113"/>
      <c r="H66" s="632"/>
      <c r="I66" s="152"/>
      <c r="J66" s="180"/>
      <c r="K66" s="181"/>
      <c r="L66" s="110"/>
      <c r="M66" s="110"/>
      <c r="N66" s="111">
        <f t="shared" si="3"/>
        <v>0</v>
      </c>
      <c r="O66" s="112">
        <f t="shared" si="4"/>
        <v>0</v>
      </c>
    </row>
    <row r="67" spans="1:15" ht="14.4" x14ac:dyDescent="0.25">
      <c r="A67" s="450" t="str">
        <f t="shared" si="0"/>
        <v/>
      </c>
      <c r="B67" s="129"/>
      <c r="C67" s="101"/>
      <c r="D67" s="102"/>
      <c r="E67" s="597"/>
      <c r="F67" s="104"/>
      <c r="G67" s="113"/>
      <c r="H67" s="632"/>
      <c r="I67" s="152"/>
      <c r="J67" s="180"/>
      <c r="K67" s="181"/>
      <c r="L67" s="110"/>
      <c r="M67" s="110"/>
      <c r="N67" s="111">
        <f t="shared" si="3"/>
        <v>0</v>
      </c>
      <c r="O67" s="112">
        <f t="shared" si="4"/>
        <v>0</v>
      </c>
    </row>
    <row r="68" spans="1:15" ht="14.4" x14ac:dyDescent="0.25">
      <c r="A68" s="450" t="str">
        <f t="shared" si="0"/>
        <v/>
      </c>
      <c r="B68" s="129"/>
      <c r="C68" s="101"/>
      <c r="D68" s="102"/>
      <c r="E68" s="597"/>
      <c r="F68" s="104"/>
      <c r="G68" s="113"/>
      <c r="H68" s="632"/>
      <c r="I68" s="152"/>
      <c r="J68" s="180"/>
      <c r="K68" s="181"/>
      <c r="L68" s="110"/>
      <c r="M68" s="110"/>
      <c r="N68" s="111">
        <f t="shared" si="3"/>
        <v>0</v>
      </c>
      <c r="O68" s="112">
        <f t="shared" si="4"/>
        <v>0</v>
      </c>
    </row>
    <row r="69" spans="1:15" ht="14.4" x14ac:dyDescent="0.25">
      <c r="A69" s="450" t="str">
        <f t="shared" si="0"/>
        <v/>
      </c>
      <c r="B69" s="129"/>
      <c r="C69" s="101"/>
      <c r="D69" s="102"/>
      <c r="E69" s="597"/>
      <c r="F69" s="104"/>
      <c r="G69" s="113"/>
      <c r="H69" s="632"/>
      <c r="I69" s="152"/>
      <c r="J69" s="180"/>
      <c r="K69" s="181"/>
      <c r="L69" s="110"/>
      <c r="M69" s="110"/>
      <c r="N69" s="111">
        <f t="shared" si="3"/>
        <v>0</v>
      </c>
      <c r="O69" s="112">
        <f t="shared" si="4"/>
        <v>0</v>
      </c>
    </row>
    <row r="70" spans="1:15" ht="14.4" x14ac:dyDescent="0.25">
      <c r="A70" s="450" t="str">
        <f t="shared" ref="A70:A133" si="5">CONCATENATE(B70,C70,D70)</f>
        <v/>
      </c>
      <c r="B70" s="129"/>
      <c r="C70" s="101"/>
      <c r="D70" s="102"/>
      <c r="E70" s="597"/>
      <c r="F70" s="104"/>
      <c r="G70" s="113"/>
      <c r="H70" s="632"/>
      <c r="I70" s="152"/>
      <c r="J70" s="180"/>
      <c r="K70" s="181"/>
      <c r="L70" s="110"/>
      <c r="M70" s="110"/>
      <c r="N70" s="111">
        <f t="shared" si="3"/>
        <v>0</v>
      </c>
      <c r="O70" s="112">
        <f t="shared" si="4"/>
        <v>0</v>
      </c>
    </row>
    <row r="71" spans="1:15" ht="14.4" x14ac:dyDescent="0.25">
      <c r="A71" s="450" t="str">
        <f t="shared" si="5"/>
        <v/>
      </c>
      <c r="B71" s="129"/>
      <c r="C71" s="101"/>
      <c r="D71" s="102"/>
      <c r="E71" s="597"/>
      <c r="F71" s="104"/>
      <c r="G71" s="113"/>
      <c r="H71" s="632"/>
      <c r="I71" s="152"/>
      <c r="J71" s="180"/>
      <c r="K71" s="181"/>
      <c r="L71" s="110"/>
      <c r="M71" s="110"/>
      <c r="N71" s="111">
        <f t="shared" si="3"/>
        <v>0</v>
      </c>
      <c r="O71" s="112">
        <f t="shared" si="4"/>
        <v>0</v>
      </c>
    </row>
    <row r="72" spans="1:15" ht="14.4" x14ac:dyDescent="0.25">
      <c r="A72" s="450" t="str">
        <f t="shared" si="5"/>
        <v/>
      </c>
      <c r="B72" s="129"/>
      <c r="C72" s="101"/>
      <c r="D72" s="102"/>
      <c r="E72" s="597"/>
      <c r="F72" s="104"/>
      <c r="G72" s="113"/>
      <c r="H72" s="632"/>
      <c r="I72" s="152"/>
      <c r="J72" s="180"/>
      <c r="K72" s="181"/>
      <c r="L72" s="110"/>
      <c r="M72" s="110"/>
      <c r="N72" s="111">
        <f t="shared" si="3"/>
        <v>0</v>
      </c>
      <c r="O72" s="112">
        <f t="shared" si="4"/>
        <v>0</v>
      </c>
    </row>
    <row r="73" spans="1:15" ht="14.4" x14ac:dyDescent="0.25">
      <c r="A73" s="450" t="str">
        <f t="shared" si="5"/>
        <v/>
      </c>
      <c r="B73" s="129"/>
      <c r="C73" s="101"/>
      <c r="D73" s="102"/>
      <c r="E73" s="597"/>
      <c r="F73" s="104"/>
      <c r="G73" s="113"/>
      <c r="H73" s="632"/>
      <c r="I73" s="152"/>
      <c r="J73" s="180"/>
      <c r="K73" s="181"/>
      <c r="L73" s="110"/>
      <c r="M73" s="110"/>
      <c r="N73" s="111">
        <f t="shared" si="3"/>
        <v>0</v>
      </c>
      <c r="O73" s="112">
        <f t="shared" si="4"/>
        <v>0</v>
      </c>
    </row>
    <row r="74" spans="1:15" ht="14.4" x14ac:dyDescent="0.25">
      <c r="A74" s="450" t="str">
        <f t="shared" si="5"/>
        <v/>
      </c>
      <c r="B74" s="129"/>
      <c r="C74" s="101"/>
      <c r="D74" s="102"/>
      <c r="E74" s="597"/>
      <c r="F74" s="104"/>
      <c r="G74" s="113"/>
      <c r="H74" s="632"/>
      <c r="I74" s="152"/>
      <c r="J74" s="180"/>
      <c r="K74" s="181"/>
      <c r="L74" s="110"/>
      <c r="M74" s="110"/>
      <c r="N74" s="111">
        <f t="shared" si="3"/>
        <v>0</v>
      </c>
      <c r="O74" s="112">
        <f t="shared" si="4"/>
        <v>0</v>
      </c>
    </row>
    <row r="75" spans="1:15" ht="14.4" x14ac:dyDescent="0.25">
      <c r="A75" s="450" t="str">
        <f t="shared" si="5"/>
        <v/>
      </c>
      <c r="B75" s="129"/>
      <c r="C75" s="101"/>
      <c r="D75" s="102"/>
      <c r="E75" s="597"/>
      <c r="F75" s="104"/>
      <c r="G75" s="113"/>
      <c r="H75" s="632"/>
      <c r="I75" s="152"/>
      <c r="J75" s="180"/>
      <c r="K75" s="181"/>
      <c r="L75" s="110"/>
      <c r="M75" s="110"/>
      <c r="N75" s="111">
        <f t="shared" ref="N75:N138" si="6">IF(M75=1,7,IF(M75=2,6,IF(M75=3,5,IF(M75=4,4,IF(M75=5,3,IF(M75=6,2,IF(M75&gt;=6,1,0)))))))</f>
        <v>0</v>
      </c>
      <c r="O75" s="112">
        <f t="shared" ref="O75:O138" si="7">SUM(N75+$O$5)*2</f>
        <v>0</v>
      </c>
    </row>
    <row r="76" spans="1:15" ht="14.4" x14ac:dyDescent="0.25">
      <c r="A76" s="450" t="str">
        <f t="shared" si="5"/>
        <v/>
      </c>
      <c r="B76" s="129"/>
      <c r="C76" s="101"/>
      <c r="D76" s="102"/>
      <c r="E76" s="597"/>
      <c r="F76" s="104"/>
      <c r="G76" s="113"/>
      <c r="H76" s="632"/>
      <c r="I76" s="152"/>
      <c r="J76" s="180"/>
      <c r="K76" s="181"/>
      <c r="L76" s="110"/>
      <c r="M76" s="110"/>
      <c r="N76" s="111">
        <f t="shared" si="6"/>
        <v>0</v>
      </c>
      <c r="O76" s="112">
        <f t="shared" si="7"/>
        <v>0</v>
      </c>
    </row>
    <row r="77" spans="1:15" ht="14.4" x14ac:dyDescent="0.25">
      <c r="A77" s="450" t="str">
        <f t="shared" si="5"/>
        <v/>
      </c>
      <c r="B77" s="129"/>
      <c r="C77" s="101"/>
      <c r="D77" s="102"/>
      <c r="E77" s="597"/>
      <c r="F77" s="104"/>
      <c r="G77" s="113"/>
      <c r="H77" s="632"/>
      <c r="I77" s="152"/>
      <c r="J77" s="180"/>
      <c r="K77" s="181"/>
      <c r="L77" s="110"/>
      <c r="M77" s="110"/>
      <c r="N77" s="111">
        <f t="shared" si="6"/>
        <v>0</v>
      </c>
      <c r="O77" s="112">
        <f t="shared" si="7"/>
        <v>0</v>
      </c>
    </row>
    <row r="78" spans="1:15" ht="14.4" x14ac:dyDescent="0.25">
      <c r="A78" s="450" t="str">
        <f t="shared" si="5"/>
        <v/>
      </c>
      <c r="B78" s="129"/>
      <c r="C78" s="101"/>
      <c r="D78" s="102"/>
      <c r="E78" s="597"/>
      <c r="F78" s="104"/>
      <c r="G78" s="113"/>
      <c r="H78" s="632"/>
      <c r="I78" s="152"/>
      <c r="J78" s="180"/>
      <c r="K78" s="181"/>
      <c r="L78" s="110"/>
      <c r="M78" s="110"/>
      <c r="N78" s="111">
        <f t="shared" si="6"/>
        <v>0</v>
      </c>
      <c r="O78" s="112">
        <f t="shared" si="7"/>
        <v>0</v>
      </c>
    </row>
    <row r="79" spans="1:15" ht="14.4" x14ac:dyDescent="0.25">
      <c r="A79" s="450" t="str">
        <f t="shared" si="5"/>
        <v/>
      </c>
      <c r="B79" s="129"/>
      <c r="C79" s="101"/>
      <c r="D79" s="102"/>
      <c r="E79" s="597"/>
      <c r="F79" s="104"/>
      <c r="G79" s="113"/>
      <c r="H79" s="632"/>
      <c r="I79" s="152"/>
      <c r="J79" s="180"/>
      <c r="K79" s="181"/>
      <c r="L79" s="110"/>
      <c r="M79" s="110"/>
      <c r="N79" s="111">
        <f t="shared" si="6"/>
        <v>0</v>
      </c>
      <c r="O79" s="112">
        <f t="shared" si="7"/>
        <v>0</v>
      </c>
    </row>
    <row r="80" spans="1:15" ht="14.4" x14ac:dyDescent="0.25">
      <c r="A80" s="450" t="str">
        <f t="shared" si="5"/>
        <v/>
      </c>
      <c r="B80" s="129"/>
      <c r="C80" s="101"/>
      <c r="D80" s="102"/>
      <c r="E80" s="597"/>
      <c r="F80" s="104"/>
      <c r="G80" s="113"/>
      <c r="H80" s="632"/>
      <c r="I80" s="152"/>
      <c r="J80" s="180"/>
      <c r="K80" s="181"/>
      <c r="L80" s="110"/>
      <c r="M80" s="110"/>
      <c r="N80" s="111">
        <f t="shared" si="6"/>
        <v>0</v>
      </c>
      <c r="O80" s="112">
        <f t="shared" si="7"/>
        <v>0</v>
      </c>
    </row>
    <row r="81" spans="1:15" ht="14.4" x14ac:dyDescent="0.25">
      <c r="A81" s="450" t="str">
        <f t="shared" si="5"/>
        <v/>
      </c>
      <c r="B81" s="129"/>
      <c r="C81" s="101"/>
      <c r="D81" s="102"/>
      <c r="E81" s="597"/>
      <c r="F81" s="104"/>
      <c r="G81" s="113"/>
      <c r="H81" s="632"/>
      <c r="I81" s="152"/>
      <c r="J81" s="180"/>
      <c r="K81" s="181"/>
      <c r="L81" s="110"/>
      <c r="M81" s="110"/>
      <c r="N81" s="111">
        <f t="shared" si="6"/>
        <v>0</v>
      </c>
      <c r="O81" s="112">
        <f t="shared" si="7"/>
        <v>0</v>
      </c>
    </row>
    <row r="82" spans="1:15" ht="14.4" x14ac:dyDescent="0.25">
      <c r="A82" s="450" t="str">
        <f t="shared" si="5"/>
        <v/>
      </c>
      <c r="B82" s="129"/>
      <c r="C82" s="101"/>
      <c r="D82" s="102"/>
      <c r="E82" s="597"/>
      <c r="F82" s="104"/>
      <c r="G82" s="113"/>
      <c r="H82" s="632"/>
      <c r="I82" s="152"/>
      <c r="J82" s="180"/>
      <c r="K82" s="181"/>
      <c r="L82" s="110"/>
      <c r="M82" s="110"/>
      <c r="N82" s="111">
        <f t="shared" si="6"/>
        <v>0</v>
      </c>
      <c r="O82" s="112">
        <f t="shared" si="7"/>
        <v>0</v>
      </c>
    </row>
    <row r="83" spans="1:15" ht="14.4" x14ac:dyDescent="0.25">
      <c r="A83" s="450" t="str">
        <f t="shared" si="5"/>
        <v/>
      </c>
      <c r="B83" s="129"/>
      <c r="C83" s="101"/>
      <c r="D83" s="102"/>
      <c r="E83" s="597"/>
      <c r="F83" s="104"/>
      <c r="G83" s="113"/>
      <c r="H83" s="632"/>
      <c r="I83" s="152"/>
      <c r="J83" s="180"/>
      <c r="K83" s="181"/>
      <c r="L83" s="110"/>
      <c r="M83" s="110"/>
      <c r="N83" s="111">
        <f t="shared" si="6"/>
        <v>0</v>
      </c>
      <c r="O83" s="112">
        <f t="shared" si="7"/>
        <v>0</v>
      </c>
    </row>
    <row r="84" spans="1:15" ht="14.4" x14ac:dyDescent="0.25">
      <c r="A84" s="450" t="str">
        <f t="shared" si="5"/>
        <v/>
      </c>
      <c r="B84" s="129"/>
      <c r="C84" s="101"/>
      <c r="D84" s="102"/>
      <c r="E84" s="597"/>
      <c r="F84" s="104"/>
      <c r="G84" s="113"/>
      <c r="H84" s="632"/>
      <c r="I84" s="152"/>
      <c r="J84" s="180"/>
      <c r="K84" s="181"/>
      <c r="L84" s="110"/>
      <c r="M84" s="110"/>
      <c r="N84" s="111">
        <f t="shared" si="6"/>
        <v>0</v>
      </c>
      <c r="O84" s="112">
        <f t="shared" si="7"/>
        <v>0</v>
      </c>
    </row>
    <row r="85" spans="1:15" ht="14.4" x14ac:dyDescent="0.25">
      <c r="A85" s="450" t="str">
        <f t="shared" si="5"/>
        <v/>
      </c>
      <c r="B85" s="129"/>
      <c r="C85" s="101"/>
      <c r="D85" s="102"/>
      <c r="E85" s="597"/>
      <c r="F85" s="104"/>
      <c r="G85" s="113"/>
      <c r="H85" s="632"/>
      <c r="I85" s="152"/>
      <c r="J85" s="180"/>
      <c r="K85" s="181"/>
      <c r="L85" s="110"/>
      <c r="M85" s="110"/>
      <c r="N85" s="111">
        <f t="shared" si="6"/>
        <v>0</v>
      </c>
      <c r="O85" s="112">
        <f t="shared" si="7"/>
        <v>0</v>
      </c>
    </row>
    <row r="86" spans="1:15" ht="14.4" x14ac:dyDescent="0.25">
      <c r="A86" s="450" t="str">
        <f t="shared" si="5"/>
        <v/>
      </c>
      <c r="B86" s="129"/>
      <c r="C86" s="101"/>
      <c r="D86" s="102"/>
      <c r="E86" s="597"/>
      <c r="F86" s="104"/>
      <c r="G86" s="113"/>
      <c r="H86" s="632"/>
      <c r="I86" s="152"/>
      <c r="J86" s="180"/>
      <c r="K86" s="181"/>
      <c r="L86" s="110"/>
      <c r="M86" s="110"/>
      <c r="N86" s="111">
        <f t="shared" si="6"/>
        <v>0</v>
      </c>
      <c r="O86" s="112">
        <f t="shared" si="7"/>
        <v>0</v>
      </c>
    </row>
    <row r="87" spans="1:15" ht="14.4" x14ac:dyDescent="0.25">
      <c r="A87" s="450" t="str">
        <f t="shared" si="5"/>
        <v/>
      </c>
      <c r="B87" s="129"/>
      <c r="C87" s="101"/>
      <c r="D87" s="102"/>
      <c r="E87" s="597"/>
      <c r="F87" s="104"/>
      <c r="G87" s="113"/>
      <c r="H87" s="632"/>
      <c r="I87" s="152"/>
      <c r="J87" s="180"/>
      <c r="K87" s="181"/>
      <c r="L87" s="110"/>
      <c r="M87" s="110"/>
      <c r="N87" s="111">
        <f t="shared" si="6"/>
        <v>0</v>
      </c>
      <c r="O87" s="112">
        <f t="shared" si="7"/>
        <v>0</v>
      </c>
    </row>
    <row r="88" spans="1:15" ht="14.4" x14ac:dyDescent="0.25">
      <c r="A88" s="450" t="str">
        <f t="shared" si="5"/>
        <v/>
      </c>
      <c r="B88" s="129"/>
      <c r="C88" s="101"/>
      <c r="D88" s="102"/>
      <c r="E88" s="597"/>
      <c r="F88" s="104"/>
      <c r="G88" s="113"/>
      <c r="H88" s="632"/>
      <c r="I88" s="152"/>
      <c r="J88" s="180"/>
      <c r="K88" s="181"/>
      <c r="L88" s="110"/>
      <c r="M88" s="110"/>
      <c r="N88" s="111">
        <f t="shared" si="6"/>
        <v>0</v>
      </c>
      <c r="O88" s="112">
        <f t="shared" si="7"/>
        <v>0</v>
      </c>
    </row>
    <row r="89" spans="1:15" ht="14.4" x14ac:dyDescent="0.25">
      <c r="A89" s="450" t="str">
        <f t="shared" si="5"/>
        <v/>
      </c>
      <c r="B89" s="129"/>
      <c r="C89" s="101"/>
      <c r="D89" s="102"/>
      <c r="E89" s="597"/>
      <c r="F89" s="104"/>
      <c r="G89" s="113"/>
      <c r="H89" s="632"/>
      <c r="I89" s="152"/>
      <c r="J89" s="180"/>
      <c r="K89" s="181"/>
      <c r="L89" s="110"/>
      <c r="M89" s="110"/>
      <c r="N89" s="111">
        <f t="shared" si="6"/>
        <v>0</v>
      </c>
      <c r="O89" s="112">
        <f t="shared" si="7"/>
        <v>0</v>
      </c>
    </row>
    <row r="90" spans="1:15" ht="14.4" x14ac:dyDescent="0.25">
      <c r="A90" s="450" t="str">
        <f t="shared" si="5"/>
        <v/>
      </c>
      <c r="B90" s="129"/>
      <c r="C90" s="101"/>
      <c r="D90" s="102"/>
      <c r="E90" s="597"/>
      <c r="F90" s="104"/>
      <c r="G90" s="113"/>
      <c r="H90" s="632"/>
      <c r="I90" s="152"/>
      <c r="J90" s="180"/>
      <c r="K90" s="181"/>
      <c r="L90" s="110"/>
      <c r="M90" s="110"/>
      <c r="N90" s="111">
        <f t="shared" si="6"/>
        <v>0</v>
      </c>
      <c r="O90" s="112">
        <f t="shared" si="7"/>
        <v>0</v>
      </c>
    </row>
    <row r="91" spans="1:15" ht="14.4" x14ac:dyDescent="0.25">
      <c r="A91" s="450" t="str">
        <f t="shared" si="5"/>
        <v/>
      </c>
      <c r="B91" s="129"/>
      <c r="C91" s="101"/>
      <c r="D91" s="102"/>
      <c r="E91" s="597"/>
      <c r="F91" s="104"/>
      <c r="G91" s="113"/>
      <c r="H91" s="632"/>
      <c r="I91" s="152"/>
      <c r="J91" s="180"/>
      <c r="K91" s="181"/>
      <c r="L91" s="110"/>
      <c r="M91" s="110"/>
      <c r="N91" s="111">
        <f t="shared" si="6"/>
        <v>0</v>
      </c>
      <c r="O91" s="112">
        <f t="shared" si="7"/>
        <v>0</v>
      </c>
    </row>
    <row r="92" spans="1:15" ht="14.4" x14ac:dyDescent="0.25">
      <c r="A92" s="450" t="str">
        <f t="shared" si="5"/>
        <v/>
      </c>
      <c r="B92" s="129"/>
      <c r="C92" s="101"/>
      <c r="D92" s="102"/>
      <c r="E92" s="597"/>
      <c r="F92" s="104"/>
      <c r="G92" s="113"/>
      <c r="H92" s="632"/>
      <c r="I92" s="152"/>
      <c r="J92" s="180"/>
      <c r="K92" s="181"/>
      <c r="L92" s="110"/>
      <c r="M92" s="110"/>
      <c r="N92" s="111">
        <f t="shared" si="6"/>
        <v>0</v>
      </c>
      <c r="O92" s="112">
        <f t="shared" si="7"/>
        <v>0</v>
      </c>
    </row>
    <row r="93" spans="1:15" ht="14.4" x14ac:dyDescent="0.25">
      <c r="A93" s="450" t="str">
        <f t="shared" si="5"/>
        <v/>
      </c>
      <c r="B93" s="129"/>
      <c r="C93" s="101"/>
      <c r="D93" s="102"/>
      <c r="E93" s="597"/>
      <c r="F93" s="104"/>
      <c r="G93" s="113"/>
      <c r="H93" s="632"/>
      <c r="I93" s="152"/>
      <c r="J93" s="180"/>
      <c r="K93" s="181"/>
      <c r="L93" s="110"/>
      <c r="M93" s="110"/>
      <c r="N93" s="111">
        <f t="shared" si="6"/>
        <v>0</v>
      </c>
      <c r="O93" s="112">
        <f t="shared" si="7"/>
        <v>0</v>
      </c>
    </row>
    <row r="94" spans="1:15" ht="14.4" x14ac:dyDescent="0.25">
      <c r="A94" s="450" t="str">
        <f t="shared" si="5"/>
        <v/>
      </c>
      <c r="B94" s="129"/>
      <c r="C94" s="101"/>
      <c r="D94" s="102"/>
      <c r="E94" s="597"/>
      <c r="F94" s="104"/>
      <c r="G94" s="113"/>
      <c r="H94" s="632"/>
      <c r="I94" s="152"/>
      <c r="J94" s="180"/>
      <c r="K94" s="181"/>
      <c r="L94" s="110"/>
      <c r="M94" s="110"/>
      <c r="N94" s="111">
        <f t="shared" si="6"/>
        <v>0</v>
      </c>
      <c r="O94" s="112">
        <f t="shared" si="7"/>
        <v>0</v>
      </c>
    </row>
    <row r="95" spans="1:15" ht="14.4" x14ac:dyDescent="0.25">
      <c r="A95" s="450" t="str">
        <f t="shared" si="5"/>
        <v/>
      </c>
      <c r="B95" s="129"/>
      <c r="C95" s="101"/>
      <c r="D95" s="102"/>
      <c r="E95" s="597"/>
      <c r="F95" s="104"/>
      <c r="G95" s="113"/>
      <c r="H95" s="632"/>
      <c r="I95" s="152"/>
      <c r="J95" s="180"/>
      <c r="K95" s="181"/>
      <c r="L95" s="110"/>
      <c r="M95" s="110"/>
      <c r="N95" s="111">
        <f t="shared" si="6"/>
        <v>0</v>
      </c>
      <c r="O95" s="112">
        <f t="shared" si="7"/>
        <v>0</v>
      </c>
    </row>
    <row r="96" spans="1:15" ht="14.4" x14ac:dyDescent="0.25">
      <c r="A96" s="450" t="str">
        <f t="shared" si="5"/>
        <v/>
      </c>
      <c r="B96" s="129"/>
      <c r="C96" s="101"/>
      <c r="D96" s="102"/>
      <c r="E96" s="597"/>
      <c r="F96" s="104"/>
      <c r="G96" s="113"/>
      <c r="H96" s="632"/>
      <c r="I96" s="152"/>
      <c r="J96" s="180"/>
      <c r="K96" s="181"/>
      <c r="L96" s="110"/>
      <c r="M96" s="110"/>
      <c r="N96" s="111">
        <f t="shared" si="6"/>
        <v>0</v>
      </c>
      <c r="O96" s="112">
        <f t="shared" si="7"/>
        <v>0</v>
      </c>
    </row>
    <row r="97" spans="1:15" ht="14.4" x14ac:dyDescent="0.25">
      <c r="A97" s="450" t="str">
        <f t="shared" si="5"/>
        <v/>
      </c>
      <c r="B97" s="129"/>
      <c r="C97" s="101"/>
      <c r="D97" s="102"/>
      <c r="E97" s="597"/>
      <c r="F97" s="104"/>
      <c r="G97" s="113"/>
      <c r="H97" s="632"/>
      <c r="I97" s="152"/>
      <c r="J97" s="180"/>
      <c r="K97" s="181"/>
      <c r="L97" s="110"/>
      <c r="M97" s="110"/>
      <c r="N97" s="111">
        <f t="shared" si="6"/>
        <v>0</v>
      </c>
      <c r="O97" s="112">
        <f t="shared" si="7"/>
        <v>0</v>
      </c>
    </row>
    <row r="98" spans="1:15" ht="14.4" x14ac:dyDescent="0.25">
      <c r="A98" s="450" t="str">
        <f t="shared" si="5"/>
        <v/>
      </c>
      <c r="B98" s="129"/>
      <c r="C98" s="101"/>
      <c r="D98" s="102"/>
      <c r="E98" s="597"/>
      <c r="F98" s="104"/>
      <c r="G98" s="113"/>
      <c r="H98" s="632"/>
      <c r="I98" s="152"/>
      <c r="J98" s="180"/>
      <c r="K98" s="181"/>
      <c r="L98" s="110"/>
      <c r="M98" s="110"/>
      <c r="N98" s="111">
        <f t="shared" si="6"/>
        <v>0</v>
      </c>
      <c r="O98" s="112">
        <f t="shared" si="7"/>
        <v>0</v>
      </c>
    </row>
    <row r="99" spans="1:15" ht="14.4" x14ac:dyDescent="0.25">
      <c r="A99" s="450" t="str">
        <f t="shared" si="5"/>
        <v/>
      </c>
      <c r="B99" s="129"/>
      <c r="C99" s="101"/>
      <c r="D99" s="102"/>
      <c r="E99" s="597"/>
      <c r="F99" s="104"/>
      <c r="G99" s="113"/>
      <c r="H99" s="632"/>
      <c r="I99" s="152"/>
      <c r="J99" s="180"/>
      <c r="K99" s="181"/>
      <c r="L99" s="110"/>
      <c r="M99" s="110"/>
      <c r="N99" s="111">
        <f t="shared" si="6"/>
        <v>0</v>
      </c>
      <c r="O99" s="112">
        <f t="shared" si="7"/>
        <v>0</v>
      </c>
    </row>
    <row r="100" spans="1:15" ht="14.4" x14ac:dyDescent="0.25">
      <c r="A100" s="450" t="str">
        <f t="shared" si="5"/>
        <v/>
      </c>
      <c r="B100" s="129"/>
      <c r="C100" s="101"/>
      <c r="D100" s="102"/>
      <c r="E100" s="597"/>
      <c r="F100" s="104"/>
      <c r="G100" s="113"/>
      <c r="H100" s="632"/>
      <c r="I100" s="152"/>
      <c r="J100" s="180"/>
      <c r="K100" s="181"/>
      <c r="L100" s="110"/>
      <c r="M100" s="110"/>
      <c r="N100" s="111">
        <f t="shared" si="6"/>
        <v>0</v>
      </c>
      <c r="O100" s="112">
        <f t="shared" si="7"/>
        <v>0</v>
      </c>
    </row>
    <row r="101" spans="1:15" ht="14.4" x14ac:dyDescent="0.25">
      <c r="A101" s="450" t="str">
        <f t="shared" si="5"/>
        <v/>
      </c>
      <c r="B101" s="129"/>
      <c r="C101" s="101"/>
      <c r="D101" s="102"/>
      <c r="E101" s="597"/>
      <c r="F101" s="104"/>
      <c r="G101" s="113"/>
      <c r="H101" s="632"/>
      <c r="I101" s="152"/>
      <c r="J101" s="180"/>
      <c r="K101" s="181"/>
      <c r="L101" s="110"/>
      <c r="M101" s="110"/>
      <c r="N101" s="111">
        <f t="shared" si="6"/>
        <v>0</v>
      </c>
      <c r="O101" s="112">
        <f t="shared" si="7"/>
        <v>0</v>
      </c>
    </row>
    <row r="102" spans="1:15" ht="14.4" x14ac:dyDescent="0.25">
      <c r="A102" s="450" t="str">
        <f t="shared" si="5"/>
        <v/>
      </c>
      <c r="B102" s="129"/>
      <c r="C102" s="101"/>
      <c r="D102" s="102"/>
      <c r="E102" s="597"/>
      <c r="F102" s="104"/>
      <c r="G102" s="113"/>
      <c r="H102" s="632"/>
      <c r="I102" s="152"/>
      <c r="J102" s="180"/>
      <c r="K102" s="181"/>
      <c r="L102" s="110"/>
      <c r="M102" s="110"/>
      <c r="N102" s="111">
        <f t="shared" si="6"/>
        <v>0</v>
      </c>
      <c r="O102" s="112">
        <f t="shared" si="7"/>
        <v>0</v>
      </c>
    </row>
    <row r="103" spans="1:15" ht="14.4" x14ac:dyDescent="0.25">
      <c r="A103" s="450" t="str">
        <f t="shared" si="5"/>
        <v/>
      </c>
      <c r="B103" s="129"/>
      <c r="C103" s="101"/>
      <c r="D103" s="102"/>
      <c r="E103" s="597"/>
      <c r="F103" s="104"/>
      <c r="G103" s="113"/>
      <c r="H103" s="632"/>
      <c r="I103" s="152"/>
      <c r="J103" s="180"/>
      <c r="K103" s="181"/>
      <c r="L103" s="110"/>
      <c r="M103" s="110"/>
      <c r="N103" s="111">
        <f t="shared" si="6"/>
        <v>0</v>
      </c>
      <c r="O103" s="112">
        <f t="shared" si="7"/>
        <v>0</v>
      </c>
    </row>
    <row r="104" spans="1:15" ht="14.4" x14ac:dyDescent="0.25">
      <c r="A104" s="450" t="str">
        <f t="shared" si="5"/>
        <v/>
      </c>
      <c r="B104" s="129"/>
      <c r="C104" s="101"/>
      <c r="D104" s="102"/>
      <c r="E104" s="597"/>
      <c r="F104" s="104"/>
      <c r="G104" s="113"/>
      <c r="H104" s="632"/>
      <c r="I104" s="152"/>
      <c r="J104" s="180"/>
      <c r="K104" s="181"/>
      <c r="L104" s="110"/>
      <c r="M104" s="110"/>
      <c r="N104" s="111">
        <f t="shared" si="6"/>
        <v>0</v>
      </c>
      <c r="O104" s="112">
        <f t="shared" si="7"/>
        <v>0</v>
      </c>
    </row>
    <row r="105" spans="1:15" ht="14.4" x14ac:dyDescent="0.25">
      <c r="A105" s="450" t="str">
        <f t="shared" si="5"/>
        <v/>
      </c>
      <c r="B105" s="129"/>
      <c r="C105" s="101"/>
      <c r="D105" s="102"/>
      <c r="E105" s="597"/>
      <c r="F105" s="104"/>
      <c r="G105" s="113"/>
      <c r="H105" s="632"/>
      <c r="I105" s="152"/>
      <c r="J105" s="180"/>
      <c r="K105" s="181"/>
      <c r="L105" s="110"/>
      <c r="M105" s="110"/>
      <c r="N105" s="111">
        <f t="shared" si="6"/>
        <v>0</v>
      </c>
      <c r="O105" s="112">
        <f t="shared" si="7"/>
        <v>0</v>
      </c>
    </row>
    <row r="106" spans="1:15" ht="14.4" x14ac:dyDescent="0.25">
      <c r="A106" s="450" t="str">
        <f t="shared" si="5"/>
        <v/>
      </c>
      <c r="B106" s="129"/>
      <c r="C106" s="101"/>
      <c r="D106" s="102"/>
      <c r="E106" s="597"/>
      <c r="F106" s="104"/>
      <c r="G106" s="113"/>
      <c r="H106" s="632"/>
      <c r="I106" s="152"/>
      <c r="J106" s="180"/>
      <c r="K106" s="181"/>
      <c r="L106" s="110"/>
      <c r="M106" s="110"/>
      <c r="N106" s="111">
        <f t="shared" si="6"/>
        <v>0</v>
      </c>
      <c r="O106" s="112">
        <f t="shared" si="7"/>
        <v>0</v>
      </c>
    </row>
    <row r="107" spans="1:15" ht="14.4" x14ac:dyDescent="0.25">
      <c r="A107" s="450" t="str">
        <f t="shared" si="5"/>
        <v/>
      </c>
      <c r="B107" s="129"/>
      <c r="C107" s="101"/>
      <c r="D107" s="102"/>
      <c r="E107" s="597"/>
      <c r="F107" s="104"/>
      <c r="G107" s="113"/>
      <c r="H107" s="632"/>
      <c r="I107" s="152"/>
      <c r="J107" s="180"/>
      <c r="K107" s="181"/>
      <c r="L107" s="110"/>
      <c r="M107" s="110"/>
      <c r="N107" s="111">
        <f t="shared" si="6"/>
        <v>0</v>
      </c>
      <c r="O107" s="112">
        <f t="shared" si="7"/>
        <v>0</v>
      </c>
    </row>
    <row r="108" spans="1:15" ht="14.4" x14ac:dyDescent="0.25">
      <c r="A108" s="450" t="str">
        <f t="shared" si="5"/>
        <v/>
      </c>
      <c r="B108" s="129"/>
      <c r="C108" s="101"/>
      <c r="D108" s="102"/>
      <c r="E108" s="597"/>
      <c r="F108" s="104"/>
      <c r="G108" s="113"/>
      <c r="H108" s="632"/>
      <c r="I108" s="152"/>
      <c r="J108" s="180"/>
      <c r="K108" s="181"/>
      <c r="L108" s="110"/>
      <c r="M108" s="110"/>
      <c r="N108" s="111">
        <f t="shared" si="6"/>
        <v>0</v>
      </c>
      <c r="O108" s="112">
        <f t="shared" si="7"/>
        <v>0</v>
      </c>
    </row>
    <row r="109" spans="1:15" ht="14.4" x14ac:dyDescent="0.25">
      <c r="A109" s="450" t="str">
        <f t="shared" si="5"/>
        <v/>
      </c>
      <c r="B109" s="129"/>
      <c r="C109" s="101"/>
      <c r="D109" s="102"/>
      <c r="E109" s="597"/>
      <c r="F109" s="104"/>
      <c r="G109" s="113"/>
      <c r="H109" s="632"/>
      <c r="I109" s="152"/>
      <c r="J109" s="180"/>
      <c r="K109" s="181"/>
      <c r="L109" s="110"/>
      <c r="M109" s="110"/>
      <c r="N109" s="111">
        <f t="shared" si="6"/>
        <v>0</v>
      </c>
      <c r="O109" s="112">
        <f t="shared" si="7"/>
        <v>0</v>
      </c>
    </row>
    <row r="110" spans="1:15" ht="14.4" x14ac:dyDescent="0.25">
      <c r="A110" s="450" t="str">
        <f t="shared" si="5"/>
        <v/>
      </c>
      <c r="B110" s="129"/>
      <c r="C110" s="101"/>
      <c r="D110" s="102"/>
      <c r="E110" s="597"/>
      <c r="F110" s="104"/>
      <c r="G110" s="113"/>
      <c r="H110" s="632"/>
      <c r="I110" s="152"/>
      <c r="J110" s="180"/>
      <c r="K110" s="181"/>
      <c r="L110" s="110"/>
      <c r="M110" s="110"/>
      <c r="N110" s="111">
        <f t="shared" si="6"/>
        <v>0</v>
      </c>
      <c r="O110" s="112">
        <f t="shared" si="7"/>
        <v>0</v>
      </c>
    </row>
    <row r="111" spans="1:15" ht="14.4" x14ac:dyDescent="0.25">
      <c r="A111" s="450" t="str">
        <f t="shared" si="5"/>
        <v/>
      </c>
      <c r="B111" s="129"/>
      <c r="C111" s="101"/>
      <c r="D111" s="102"/>
      <c r="E111" s="597"/>
      <c r="F111" s="104"/>
      <c r="G111" s="113"/>
      <c r="H111" s="632"/>
      <c r="I111" s="152"/>
      <c r="J111" s="180"/>
      <c r="K111" s="181"/>
      <c r="L111" s="110"/>
      <c r="M111" s="110"/>
      <c r="N111" s="111">
        <f t="shared" si="6"/>
        <v>0</v>
      </c>
      <c r="O111" s="112">
        <f t="shared" si="7"/>
        <v>0</v>
      </c>
    </row>
    <row r="112" spans="1:15" ht="14.4" x14ac:dyDescent="0.25">
      <c r="A112" s="450" t="str">
        <f t="shared" si="5"/>
        <v/>
      </c>
      <c r="B112" s="129"/>
      <c r="C112" s="101"/>
      <c r="D112" s="102"/>
      <c r="E112" s="597"/>
      <c r="F112" s="104"/>
      <c r="G112" s="113"/>
      <c r="H112" s="632"/>
      <c r="I112" s="152"/>
      <c r="J112" s="180"/>
      <c r="K112" s="181"/>
      <c r="L112" s="110"/>
      <c r="M112" s="110"/>
      <c r="N112" s="111">
        <f t="shared" si="6"/>
        <v>0</v>
      </c>
      <c r="O112" s="112">
        <f t="shared" si="7"/>
        <v>0</v>
      </c>
    </row>
    <row r="113" spans="1:15" ht="14.4" x14ac:dyDescent="0.25">
      <c r="A113" s="450" t="str">
        <f t="shared" si="5"/>
        <v/>
      </c>
      <c r="B113" s="129"/>
      <c r="C113" s="101"/>
      <c r="D113" s="102"/>
      <c r="E113" s="597"/>
      <c r="F113" s="104"/>
      <c r="G113" s="113"/>
      <c r="H113" s="632"/>
      <c r="I113" s="152"/>
      <c r="J113" s="180"/>
      <c r="K113" s="181"/>
      <c r="L113" s="110"/>
      <c r="M113" s="110"/>
      <c r="N113" s="111">
        <f t="shared" si="6"/>
        <v>0</v>
      </c>
      <c r="O113" s="112">
        <f t="shared" si="7"/>
        <v>0</v>
      </c>
    </row>
    <row r="114" spans="1:15" ht="14.4" x14ac:dyDescent="0.25">
      <c r="A114" s="450" t="str">
        <f t="shared" si="5"/>
        <v/>
      </c>
      <c r="B114" s="129"/>
      <c r="C114" s="101"/>
      <c r="D114" s="102"/>
      <c r="E114" s="597"/>
      <c r="F114" s="104"/>
      <c r="G114" s="113"/>
      <c r="H114" s="632"/>
      <c r="I114" s="152"/>
      <c r="J114" s="180"/>
      <c r="K114" s="181"/>
      <c r="L114" s="110"/>
      <c r="M114" s="110"/>
      <c r="N114" s="111">
        <f t="shared" si="6"/>
        <v>0</v>
      </c>
      <c r="O114" s="112">
        <f t="shared" si="7"/>
        <v>0</v>
      </c>
    </row>
    <row r="115" spans="1:15" ht="14.4" x14ac:dyDescent="0.25">
      <c r="A115" s="450" t="str">
        <f t="shared" si="5"/>
        <v/>
      </c>
      <c r="B115" s="129"/>
      <c r="C115" s="101"/>
      <c r="D115" s="102"/>
      <c r="E115" s="597"/>
      <c r="F115" s="104"/>
      <c r="G115" s="113"/>
      <c r="H115" s="632"/>
      <c r="I115" s="152"/>
      <c r="J115" s="180"/>
      <c r="K115" s="181"/>
      <c r="L115" s="110"/>
      <c r="M115" s="110"/>
      <c r="N115" s="111">
        <f t="shared" si="6"/>
        <v>0</v>
      </c>
      <c r="O115" s="112">
        <f t="shared" si="7"/>
        <v>0</v>
      </c>
    </row>
    <row r="116" spans="1:15" ht="14.4" x14ac:dyDescent="0.25">
      <c r="A116" s="450" t="str">
        <f t="shared" si="5"/>
        <v/>
      </c>
      <c r="B116" s="129"/>
      <c r="C116" s="101"/>
      <c r="D116" s="102"/>
      <c r="E116" s="597"/>
      <c r="F116" s="104"/>
      <c r="G116" s="113"/>
      <c r="H116" s="632"/>
      <c r="I116" s="152"/>
      <c r="J116" s="180"/>
      <c r="K116" s="181"/>
      <c r="L116" s="110"/>
      <c r="M116" s="110"/>
      <c r="N116" s="111">
        <f t="shared" si="6"/>
        <v>0</v>
      </c>
      <c r="O116" s="112">
        <f t="shared" si="7"/>
        <v>0</v>
      </c>
    </row>
    <row r="117" spans="1:15" ht="14.4" x14ac:dyDescent="0.25">
      <c r="A117" s="450" t="str">
        <f t="shared" si="5"/>
        <v/>
      </c>
      <c r="B117" s="129"/>
      <c r="C117" s="101"/>
      <c r="D117" s="102"/>
      <c r="E117" s="597"/>
      <c r="F117" s="104"/>
      <c r="G117" s="113"/>
      <c r="H117" s="632"/>
      <c r="I117" s="152"/>
      <c r="J117" s="180"/>
      <c r="K117" s="181"/>
      <c r="L117" s="110"/>
      <c r="M117" s="110"/>
      <c r="N117" s="111">
        <f t="shared" si="6"/>
        <v>0</v>
      </c>
      <c r="O117" s="112">
        <f t="shared" si="7"/>
        <v>0</v>
      </c>
    </row>
    <row r="118" spans="1:15" ht="14.4" x14ac:dyDescent="0.25">
      <c r="A118" s="450" t="str">
        <f t="shared" si="5"/>
        <v/>
      </c>
      <c r="B118" s="129"/>
      <c r="C118" s="101"/>
      <c r="D118" s="102"/>
      <c r="E118" s="597"/>
      <c r="F118" s="104"/>
      <c r="G118" s="113"/>
      <c r="H118" s="632"/>
      <c r="I118" s="152"/>
      <c r="J118" s="180"/>
      <c r="K118" s="181"/>
      <c r="L118" s="110"/>
      <c r="M118" s="110"/>
      <c r="N118" s="111">
        <f t="shared" si="6"/>
        <v>0</v>
      </c>
      <c r="O118" s="112">
        <f t="shared" si="7"/>
        <v>0</v>
      </c>
    </row>
    <row r="119" spans="1:15" ht="14.4" x14ac:dyDescent="0.25">
      <c r="A119" s="450" t="str">
        <f t="shared" si="5"/>
        <v/>
      </c>
      <c r="B119" s="129"/>
      <c r="C119" s="101"/>
      <c r="D119" s="102"/>
      <c r="E119" s="597"/>
      <c r="F119" s="104"/>
      <c r="G119" s="113"/>
      <c r="H119" s="632"/>
      <c r="I119" s="152"/>
      <c r="J119" s="180"/>
      <c r="K119" s="181"/>
      <c r="L119" s="110"/>
      <c r="M119" s="110"/>
      <c r="N119" s="111">
        <f t="shared" si="6"/>
        <v>0</v>
      </c>
      <c r="O119" s="112">
        <f t="shared" si="7"/>
        <v>0</v>
      </c>
    </row>
    <row r="120" spans="1:15" ht="14.4" x14ac:dyDescent="0.25">
      <c r="A120" s="450" t="str">
        <f t="shared" si="5"/>
        <v/>
      </c>
      <c r="B120" s="129"/>
      <c r="C120" s="101"/>
      <c r="D120" s="102"/>
      <c r="E120" s="597"/>
      <c r="F120" s="104"/>
      <c r="G120" s="113"/>
      <c r="H120" s="632"/>
      <c r="I120" s="152"/>
      <c r="J120" s="180"/>
      <c r="K120" s="181"/>
      <c r="L120" s="110"/>
      <c r="M120" s="110"/>
      <c r="N120" s="111">
        <f t="shared" si="6"/>
        <v>0</v>
      </c>
      <c r="O120" s="112">
        <f t="shared" si="7"/>
        <v>0</v>
      </c>
    </row>
    <row r="121" spans="1:15" ht="14.4" x14ac:dyDescent="0.25">
      <c r="A121" s="450" t="str">
        <f t="shared" si="5"/>
        <v/>
      </c>
      <c r="B121" s="129"/>
      <c r="C121" s="101"/>
      <c r="D121" s="102"/>
      <c r="E121" s="597"/>
      <c r="F121" s="104"/>
      <c r="G121" s="113"/>
      <c r="H121" s="632"/>
      <c r="I121" s="152"/>
      <c r="J121" s="180"/>
      <c r="K121" s="181"/>
      <c r="L121" s="110"/>
      <c r="M121" s="110"/>
      <c r="N121" s="111">
        <f t="shared" si="6"/>
        <v>0</v>
      </c>
      <c r="O121" s="112">
        <f t="shared" si="7"/>
        <v>0</v>
      </c>
    </row>
    <row r="122" spans="1:15" ht="14.4" x14ac:dyDescent="0.25">
      <c r="A122" s="450" t="str">
        <f t="shared" si="5"/>
        <v/>
      </c>
      <c r="B122" s="129"/>
      <c r="C122" s="101"/>
      <c r="D122" s="102"/>
      <c r="E122" s="597"/>
      <c r="F122" s="104"/>
      <c r="G122" s="113"/>
      <c r="H122" s="632"/>
      <c r="I122" s="152"/>
      <c r="J122" s="180"/>
      <c r="K122" s="181"/>
      <c r="L122" s="110"/>
      <c r="M122" s="110"/>
      <c r="N122" s="111">
        <f t="shared" si="6"/>
        <v>0</v>
      </c>
      <c r="O122" s="112">
        <f t="shared" si="7"/>
        <v>0</v>
      </c>
    </row>
    <row r="123" spans="1:15" ht="14.4" x14ac:dyDescent="0.25">
      <c r="A123" s="450" t="str">
        <f t="shared" si="5"/>
        <v/>
      </c>
      <c r="B123" s="129"/>
      <c r="C123" s="101"/>
      <c r="D123" s="102"/>
      <c r="E123" s="597"/>
      <c r="F123" s="104"/>
      <c r="G123" s="113"/>
      <c r="H123" s="632"/>
      <c r="I123" s="152"/>
      <c r="J123" s="180"/>
      <c r="K123" s="181"/>
      <c r="L123" s="110"/>
      <c r="M123" s="110"/>
      <c r="N123" s="111">
        <f t="shared" si="6"/>
        <v>0</v>
      </c>
      <c r="O123" s="112">
        <f t="shared" si="7"/>
        <v>0</v>
      </c>
    </row>
    <row r="124" spans="1:15" ht="14.4" x14ac:dyDescent="0.25">
      <c r="A124" s="450" t="str">
        <f t="shared" si="5"/>
        <v/>
      </c>
      <c r="B124" s="129"/>
      <c r="C124" s="101"/>
      <c r="D124" s="102"/>
      <c r="E124" s="597"/>
      <c r="F124" s="104"/>
      <c r="G124" s="113"/>
      <c r="H124" s="632"/>
      <c r="I124" s="152"/>
      <c r="J124" s="180"/>
      <c r="K124" s="181"/>
      <c r="L124" s="110"/>
      <c r="M124" s="110"/>
      <c r="N124" s="111">
        <f t="shared" si="6"/>
        <v>0</v>
      </c>
      <c r="O124" s="112">
        <f t="shared" si="7"/>
        <v>0</v>
      </c>
    </row>
    <row r="125" spans="1:15" ht="14.4" x14ac:dyDescent="0.25">
      <c r="A125" s="450" t="str">
        <f t="shared" si="5"/>
        <v/>
      </c>
      <c r="B125" s="129"/>
      <c r="C125" s="101"/>
      <c r="D125" s="102"/>
      <c r="E125" s="597"/>
      <c r="F125" s="104"/>
      <c r="G125" s="113"/>
      <c r="H125" s="632"/>
      <c r="I125" s="152"/>
      <c r="J125" s="180"/>
      <c r="K125" s="181"/>
      <c r="L125" s="110"/>
      <c r="M125" s="110"/>
      <c r="N125" s="111">
        <f t="shared" si="6"/>
        <v>0</v>
      </c>
      <c r="O125" s="112">
        <f t="shared" si="7"/>
        <v>0</v>
      </c>
    </row>
    <row r="126" spans="1:15" ht="14.4" x14ac:dyDescent="0.25">
      <c r="A126" s="450" t="str">
        <f t="shared" si="5"/>
        <v/>
      </c>
      <c r="B126" s="129"/>
      <c r="C126" s="101"/>
      <c r="D126" s="102"/>
      <c r="E126" s="597"/>
      <c r="F126" s="104"/>
      <c r="G126" s="113"/>
      <c r="H126" s="632"/>
      <c r="I126" s="152"/>
      <c r="J126" s="180"/>
      <c r="K126" s="181"/>
      <c r="L126" s="110"/>
      <c r="M126" s="110"/>
      <c r="N126" s="111">
        <f t="shared" si="6"/>
        <v>0</v>
      </c>
      <c r="O126" s="112">
        <f t="shared" si="7"/>
        <v>0</v>
      </c>
    </row>
    <row r="127" spans="1:15" ht="14.4" x14ac:dyDescent="0.25">
      <c r="A127" s="450" t="str">
        <f t="shared" si="5"/>
        <v/>
      </c>
      <c r="B127" s="129"/>
      <c r="C127" s="101"/>
      <c r="D127" s="102"/>
      <c r="E127" s="597"/>
      <c r="F127" s="104"/>
      <c r="G127" s="113"/>
      <c r="H127" s="632"/>
      <c r="I127" s="152"/>
      <c r="J127" s="180"/>
      <c r="K127" s="181"/>
      <c r="L127" s="110"/>
      <c r="M127" s="110"/>
      <c r="N127" s="111">
        <f t="shared" si="6"/>
        <v>0</v>
      </c>
      <c r="O127" s="112">
        <f t="shared" si="7"/>
        <v>0</v>
      </c>
    </row>
    <row r="128" spans="1:15" ht="14.4" x14ac:dyDescent="0.25">
      <c r="A128" s="450" t="str">
        <f t="shared" si="5"/>
        <v/>
      </c>
      <c r="B128" s="129"/>
      <c r="C128" s="101"/>
      <c r="D128" s="102"/>
      <c r="E128" s="597"/>
      <c r="F128" s="104"/>
      <c r="G128" s="113"/>
      <c r="H128" s="632"/>
      <c r="I128" s="152"/>
      <c r="J128" s="180"/>
      <c r="K128" s="181"/>
      <c r="L128" s="110"/>
      <c r="M128" s="110"/>
      <c r="N128" s="111">
        <f t="shared" si="6"/>
        <v>0</v>
      </c>
      <c r="O128" s="112">
        <f t="shared" si="7"/>
        <v>0</v>
      </c>
    </row>
    <row r="129" spans="1:15" ht="14.4" x14ac:dyDescent="0.25">
      <c r="A129" s="450" t="str">
        <f t="shared" si="5"/>
        <v/>
      </c>
      <c r="B129" s="129"/>
      <c r="C129" s="101"/>
      <c r="D129" s="102"/>
      <c r="E129" s="597"/>
      <c r="F129" s="104"/>
      <c r="G129" s="113"/>
      <c r="H129" s="632"/>
      <c r="I129" s="152"/>
      <c r="J129" s="180"/>
      <c r="K129" s="181"/>
      <c r="L129" s="110"/>
      <c r="M129" s="110"/>
      <c r="N129" s="111">
        <f t="shared" si="6"/>
        <v>0</v>
      </c>
      <c r="O129" s="112">
        <f t="shared" si="7"/>
        <v>0</v>
      </c>
    </row>
    <row r="130" spans="1:15" ht="14.4" x14ac:dyDescent="0.25">
      <c r="A130" s="450" t="str">
        <f t="shared" si="5"/>
        <v/>
      </c>
      <c r="B130" s="129"/>
      <c r="C130" s="101"/>
      <c r="D130" s="102"/>
      <c r="E130" s="597"/>
      <c r="F130" s="104"/>
      <c r="G130" s="113"/>
      <c r="H130" s="632"/>
      <c r="I130" s="152"/>
      <c r="J130" s="180"/>
      <c r="K130" s="181"/>
      <c r="L130" s="110"/>
      <c r="M130" s="110"/>
      <c r="N130" s="111">
        <f t="shared" si="6"/>
        <v>0</v>
      </c>
      <c r="O130" s="112">
        <f t="shared" si="7"/>
        <v>0</v>
      </c>
    </row>
    <row r="131" spans="1:15" ht="14.4" x14ac:dyDescent="0.25">
      <c r="A131" s="450" t="str">
        <f t="shared" si="5"/>
        <v/>
      </c>
      <c r="B131" s="129"/>
      <c r="C131" s="101"/>
      <c r="D131" s="102"/>
      <c r="E131" s="597"/>
      <c r="F131" s="104"/>
      <c r="G131" s="113"/>
      <c r="H131" s="632"/>
      <c r="I131" s="152"/>
      <c r="J131" s="180"/>
      <c r="K131" s="181"/>
      <c r="L131" s="110"/>
      <c r="M131" s="110"/>
      <c r="N131" s="111">
        <f t="shared" si="6"/>
        <v>0</v>
      </c>
      <c r="O131" s="112">
        <f t="shared" si="7"/>
        <v>0</v>
      </c>
    </row>
    <row r="132" spans="1:15" ht="14.4" x14ac:dyDescent="0.25">
      <c r="A132" s="450" t="str">
        <f t="shared" si="5"/>
        <v/>
      </c>
      <c r="B132" s="129"/>
      <c r="C132" s="101"/>
      <c r="D132" s="102"/>
      <c r="E132" s="597"/>
      <c r="F132" s="104"/>
      <c r="G132" s="113"/>
      <c r="H132" s="632"/>
      <c r="I132" s="152"/>
      <c r="J132" s="180"/>
      <c r="K132" s="181"/>
      <c r="L132" s="110"/>
      <c r="M132" s="110"/>
      <c r="N132" s="111">
        <f t="shared" si="6"/>
        <v>0</v>
      </c>
      <c r="O132" s="112">
        <f t="shared" si="7"/>
        <v>0</v>
      </c>
    </row>
    <row r="133" spans="1:15" ht="14.4" x14ac:dyDescent="0.25">
      <c r="A133" s="450" t="str">
        <f t="shared" si="5"/>
        <v/>
      </c>
      <c r="B133" s="129"/>
      <c r="C133" s="101"/>
      <c r="D133" s="102"/>
      <c r="E133" s="597"/>
      <c r="F133" s="104"/>
      <c r="G133" s="113"/>
      <c r="H133" s="632"/>
      <c r="I133" s="152"/>
      <c r="J133" s="180"/>
      <c r="K133" s="181"/>
      <c r="L133" s="110"/>
      <c r="M133" s="110"/>
      <c r="N133" s="111">
        <f t="shared" si="6"/>
        <v>0</v>
      </c>
      <c r="O133" s="112">
        <f t="shared" si="7"/>
        <v>0</v>
      </c>
    </row>
    <row r="134" spans="1:15" ht="14.4" x14ac:dyDescent="0.25">
      <c r="A134" s="450" t="str">
        <f t="shared" ref="A134:A197" si="8">CONCATENATE(B134,C134,D134)</f>
        <v/>
      </c>
      <c r="B134" s="129"/>
      <c r="C134" s="101"/>
      <c r="D134" s="102"/>
      <c r="E134" s="597"/>
      <c r="F134" s="104"/>
      <c r="G134" s="113"/>
      <c r="H134" s="632"/>
      <c r="I134" s="152"/>
      <c r="J134" s="180"/>
      <c r="K134" s="181"/>
      <c r="L134" s="110"/>
      <c r="M134" s="110"/>
      <c r="N134" s="111">
        <f t="shared" si="6"/>
        <v>0</v>
      </c>
      <c r="O134" s="112">
        <f t="shared" si="7"/>
        <v>0</v>
      </c>
    </row>
    <row r="135" spans="1:15" ht="14.4" x14ac:dyDescent="0.25">
      <c r="A135" s="450" t="str">
        <f t="shared" si="8"/>
        <v/>
      </c>
      <c r="B135" s="129"/>
      <c r="C135" s="101"/>
      <c r="D135" s="102"/>
      <c r="E135" s="597"/>
      <c r="F135" s="104"/>
      <c r="G135" s="113"/>
      <c r="H135" s="632"/>
      <c r="I135" s="152"/>
      <c r="J135" s="180"/>
      <c r="K135" s="181"/>
      <c r="L135" s="110"/>
      <c r="M135" s="110"/>
      <c r="N135" s="111">
        <f t="shared" si="6"/>
        <v>0</v>
      </c>
      <c r="O135" s="112">
        <f t="shared" si="7"/>
        <v>0</v>
      </c>
    </row>
    <row r="136" spans="1:15" ht="14.4" x14ac:dyDescent="0.25">
      <c r="A136" s="450" t="str">
        <f t="shared" si="8"/>
        <v/>
      </c>
      <c r="B136" s="129"/>
      <c r="C136" s="101"/>
      <c r="D136" s="102"/>
      <c r="E136" s="597"/>
      <c r="F136" s="104"/>
      <c r="G136" s="113"/>
      <c r="H136" s="632"/>
      <c r="I136" s="152"/>
      <c r="J136" s="180"/>
      <c r="K136" s="181"/>
      <c r="L136" s="110"/>
      <c r="M136" s="110"/>
      <c r="N136" s="111">
        <f t="shared" si="6"/>
        <v>0</v>
      </c>
      <c r="O136" s="112">
        <f t="shared" si="7"/>
        <v>0</v>
      </c>
    </row>
    <row r="137" spans="1:15" ht="14.4" x14ac:dyDescent="0.25">
      <c r="A137" s="99" t="str">
        <f t="shared" si="8"/>
        <v/>
      </c>
      <c r="B137" s="129"/>
      <c r="C137" s="101"/>
      <c r="D137" s="102"/>
      <c r="E137" s="597"/>
      <c r="F137" s="104"/>
      <c r="G137" s="113"/>
      <c r="H137" s="632"/>
      <c r="I137" s="152"/>
      <c r="J137" s="180"/>
      <c r="K137" s="181"/>
      <c r="L137" s="110"/>
      <c r="M137" s="110"/>
      <c r="N137" s="111">
        <f t="shared" si="6"/>
        <v>0</v>
      </c>
      <c r="O137" s="112">
        <f t="shared" si="7"/>
        <v>0</v>
      </c>
    </row>
    <row r="138" spans="1:15" ht="14.4" x14ac:dyDescent="0.25">
      <c r="A138" s="99" t="str">
        <f t="shared" si="8"/>
        <v/>
      </c>
      <c r="B138" s="129"/>
      <c r="C138" s="101"/>
      <c r="D138" s="102"/>
      <c r="E138" s="597"/>
      <c r="F138" s="104"/>
      <c r="G138" s="113"/>
      <c r="H138" s="632"/>
      <c r="I138" s="152"/>
      <c r="J138" s="180"/>
      <c r="K138" s="181"/>
      <c r="L138" s="110"/>
      <c r="M138" s="110"/>
      <c r="N138" s="111">
        <f t="shared" si="6"/>
        <v>0</v>
      </c>
      <c r="O138" s="112">
        <f t="shared" si="7"/>
        <v>0</v>
      </c>
    </row>
    <row r="139" spans="1:15" ht="14.4" x14ac:dyDescent="0.25">
      <c r="A139" s="99" t="str">
        <f t="shared" si="8"/>
        <v/>
      </c>
      <c r="B139" s="129"/>
      <c r="C139" s="101"/>
      <c r="D139" s="102"/>
      <c r="E139" s="597"/>
      <c r="F139" s="104"/>
      <c r="G139" s="113"/>
      <c r="H139" s="632"/>
      <c r="I139" s="152"/>
      <c r="J139" s="180"/>
      <c r="K139" s="181"/>
      <c r="L139" s="110"/>
      <c r="M139" s="110"/>
      <c r="N139" s="111">
        <f t="shared" ref="N139:N202" si="9">IF(M139=1,7,IF(M139=2,6,IF(M139=3,5,IF(M139=4,4,IF(M139=5,3,IF(M139=6,2,IF(M139&gt;=6,1,0)))))))</f>
        <v>0</v>
      </c>
      <c r="O139" s="112">
        <f t="shared" ref="O139:O202" si="10">SUM(N139+$O$5)*2</f>
        <v>0</v>
      </c>
    </row>
    <row r="140" spans="1:15" ht="14.4" x14ac:dyDescent="0.25">
      <c r="A140" s="99" t="str">
        <f t="shared" si="8"/>
        <v/>
      </c>
      <c r="B140" s="129"/>
      <c r="C140" s="101"/>
      <c r="D140" s="102"/>
      <c r="E140" s="597"/>
      <c r="F140" s="104"/>
      <c r="G140" s="113"/>
      <c r="H140" s="632"/>
      <c r="I140" s="152"/>
      <c r="J140" s="180"/>
      <c r="K140" s="181"/>
      <c r="L140" s="110"/>
      <c r="M140" s="110"/>
      <c r="N140" s="111">
        <f t="shared" si="9"/>
        <v>0</v>
      </c>
      <c r="O140" s="112">
        <f t="shared" si="10"/>
        <v>0</v>
      </c>
    </row>
    <row r="141" spans="1:15" ht="14.4" x14ac:dyDescent="0.25">
      <c r="A141" s="99" t="str">
        <f t="shared" si="8"/>
        <v/>
      </c>
      <c r="B141" s="129"/>
      <c r="C141" s="101"/>
      <c r="D141" s="102"/>
      <c r="E141" s="597"/>
      <c r="F141" s="104"/>
      <c r="G141" s="113"/>
      <c r="H141" s="632"/>
      <c r="I141" s="152"/>
      <c r="J141" s="180"/>
      <c r="K141" s="181"/>
      <c r="L141" s="110"/>
      <c r="M141" s="110"/>
      <c r="N141" s="111">
        <f t="shared" si="9"/>
        <v>0</v>
      </c>
      <c r="O141" s="112">
        <f t="shared" si="10"/>
        <v>0</v>
      </c>
    </row>
    <row r="142" spans="1:15" ht="14.4" x14ac:dyDescent="0.25">
      <c r="A142" s="99" t="str">
        <f t="shared" si="8"/>
        <v/>
      </c>
      <c r="B142" s="129"/>
      <c r="C142" s="101"/>
      <c r="D142" s="102"/>
      <c r="E142" s="597"/>
      <c r="F142" s="104"/>
      <c r="G142" s="113"/>
      <c r="H142" s="632"/>
      <c r="I142" s="152"/>
      <c r="J142" s="180"/>
      <c r="K142" s="181"/>
      <c r="L142" s="110"/>
      <c r="M142" s="110"/>
      <c r="N142" s="111">
        <f t="shared" si="9"/>
        <v>0</v>
      </c>
      <c r="O142" s="112">
        <f t="shared" si="10"/>
        <v>0</v>
      </c>
    </row>
    <row r="143" spans="1:15" ht="14.4" x14ac:dyDescent="0.25">
      <c r="A143" s="99" t="str">
        <f t="shared" si="8"/>
        <v/>
      </c>
      <c r="B143" s="129"/>
      <c r="C143" s="101"/>
      <c r="D143" s="102"/>
      <c r="E143" s="597"/>
      <c r="F143" s="104"/>
      <c r="G143" s="113"/>
      <c r="H143" s="632"/>
      <c r="I143" s="152"/>
      <c r="J143" s="180"/>
      <c r="K143" s="181"/>
      <c r="L143" s="110"/>
      <c r="M143" s="110"/>
      <c r="N143" s="111">
        <f t="shared" si="9"/>
        <v>0</v>
      </c>
      <c r="O143" s="112">
        <f t="shared" si="10"/>
        <v>0</v>
      </c>
    </row>
    <row r="144" spans="1:15" ht="14.4" x14ac:dyDescent="0.25">
      <c r="A144" s="99" t="str">
        <f t="shared" si="8"/>
        <v/>
      </c>
      <c r="B144" s="129"/>
      <c r="C144" s="101"/>
      <c r="D144" s="102"/>
      <c r="E144" s="597"/>
      <c r="F144" s="104"/>
      <c r="G144" s="113"/>
      <c r="H144" s="632"/>
      <c r="I144" s="152"/>
      <c r="J144" s="180"/>
      <c r="K144" s="181"/>
      <c r="L144" s="110"/>
      <c r="M144" s="110"/>
      <c r="N144" s="111">
        <f t="shared" si="9"/>
        <v>0</v>
      </c>
      <c r="O144" s="112">
        <f t="shared" si="10"/>
        <v>0</v>
      </c>
    </row>
    <row r="145" spans="1:15" ht="14.4" x14ac:dyDescent="0.25">
      <c r="A145" s="99" t="str">
        <f t="shared" si="8"/>
        <v/>
      </c>
      <c r="B145" s="129"/>
      <c r="C145" s="101"/>
      <c r="D145" s="102"/>
      <c r="E145" s="597"/>
      <c r="F145" s="104"/>
      <c r="G145" s="113"/>
      <c r="H145" s="632"/>
      <c r="I145" s="152"/>
      <c r="J145" s="180"/>
      <c r="K145" s="181"/>
      <c r="L145" s="110"/>
      <c r="M145" s="110"/>
      <c r="N145" s="111">
        <f t="shared" si="9"/>
        <v>0</v>
      </c>
      <c r="O145" s="112">
        <f t="shared" si="10"/>
        <v>0</v>
      </c>
    </row>
    <row r="146" spans="1:15" ht="14.4" x14ac:dyDescent="0.25">
      <c r="A146" s="99" t="str">
        <f t="shared" si="8"/>
        <v/>
      </c>
      <c r="B146" s="129"/>
      <c r="C146" s="101"/>
      <c r="D146" s="102"/>
      <c r="E146" s="597"/>
      <c r="F146" s="104"/>
      <c r="G146" s="113"/>
      <c r="H146" s="632"/>
      <c r="I146" s="152"/>
      <c r="J146" s="180"/>
      <c r="K146" s="181"/>
      <c r="L146" s="110"/>
      <c r="M146" s="110"/>
      <c r="N146" s="111">
        <f t="shared" si="9"/>
        <v>0</v>
      </c>
      <c r="O146" s="112">
        <f t="shared" si="10"/>
        <v>0</v>
      </c>
    </row>
    <row r="147" spans="1:15" ht="14.4" x14ac:dyDescent="0.25">
      <c r="A147" s="99" t="str">
        <f t="shared" si="8"/>
        <v/>
      </c>
      <c r="B147" s="129"/>
      <c r="C147" s="101"/>
      <c r="D147" s="102"/>
      <c r="E147" s="597"/>
      <c r="F147" s="104"/>
      <c r="G147" s="113"/>
      <c r="H147" s="632"/>
      <c r="I147" s="152"/>
      <c r="J147" s="180"/>
      <c r="K147" s="181"/>
      <c r="L147" s="110"/>
      <c r="M147" s="110"/>
      <c r="N147" s="111">
        <f t="shared" si="9"/>
        <v>0</v>
      </c>
      <c r="O147" s="112">
        <f t="shared" si="10"/>
        <v>0</v>
      </c>
    </row>
    <row r="148" spans="1:15" ht="14.4" x14ac:dyDescent="0.25">
      <c r="A148" s="99" t="str">
        <f t="shared" si="8"/>
        <v/>
      </c>
      <c r="B148" s="129"/>
      <c r="C148" s="101"/>
      <c r="D148" s="102"/>
      <c r="E148" s="597"/>
      <c r="F148" s="104"/>
      <c r="G148" s="113"/>
      <c r="H148" s="632"/>
      <c r="I148" s="152"/>
      <c r="J148" s="180"/>
      <c r="K148" s="181"/>
      <c r="L148" s="110"/>
      <c r="M148" s="110"/>
      <c r="N148" s="111">
        <f t="shared" si="9"/>
        <v>0</v>
      </c>
      <c r="O148" s="112">
        <f t="shared" si="10"/>
        <v>0</v>
      </c>
    </row>
    <row r="149" spans="1:15" ht="14.4" x14ac:dyDescent="0.25">
      <c r="A149" s="99" t="str">
        <f t="shared" si="8"/>
        <v/>
      </c>
      <c r="B149" s="129"/>
      <c r="C149" s="101"/>
      <c r="D149" s="102"/>
      <c r="E149" s="597"/>
      <c r="F149" s="104"/>
      <c r="G149" s="113"/>
      <c r="H149" s="632"/>
      <c r="I149" s="152"/>
      <c r="J149" s="180"/>
      <c r="K149" s="181"/>
      <c r="L149" s="110"/>
      <c r="M149" s="110"/>
      <c r="N149" s="111">
        <f t="shared" si="9"/>
        <v>0</v>
      </c>
      <c r="O149" s="112">
        <f t="shared" si="10"/>
        <v>0</v>
      </c>
    </row>
    <row r="150" spans="1:15" ht="14.4" x14ac:dyDescent="0.25">
      <c r="A150" s="99" t="str">
        <f t="shared" si="8"/>
        <v/>
      </c>
      <c r="B150" s="129"/>
      <c r="C150" s="101"/>
      <c r="D150" s="102"/>
      <c r="E150" s="597"/>
      <c r="F150" s="104"/>
      <c r="G150" s="113"/>
      <c r="H150" s="632"/>
      <c r="I150" s="152"/>
      <c r="J150" s="180"/>
      <c r="K150" s="181"/>
      <c r="L150" s="110"/>
      <c r="M150" s="110"/>
      <c r="N150" s="111">
        <f t="shared" si="9"/>
        <v>0</v>
      </c>
      <c r="O150" s="112">
        <f t="shared" si="10"/>
        <v>0</v>
      </c>
    </row>
    <row r="151" spans="1:15" ht="14.4" x14ac:dyDescent="0.25">
      <c r="A151" s="99" t="str">
        <f t="shared" si="8"/>
        <v/>
      </c>
      <c r="B151" s="129"/>
      <c r="C151" s="101"/>
      <c r="D151" s="102"/>
      <c r="E151" s="597"/>
      <c r="F151" s="104"/>
      <c r="G151" s="113"/>
      <c r="H151" s="632"/>
      <c r="I151" s="152"/>
      <c r="J151" s="180"/>
      <c r="K151" s="181"/>
      <c r="L151" s="110"/>
      <c r="M151" s="110"/>
      <c r="N151" s="111">
        <f t="shared" si="9"/>
        <v>0</v>
      </c>
      <c r="O151" s="112">
        <f t="shared" si="10"/>
        <v>0</v>
      </c>
    </row>
    <row r="152" spans="1:15" ht="14.4" x14ac:dyDescent="0.25">
      <c r="A152" s="99" t="str">
        <f t="shared" si="8"/>
        <v/>
      </c>
      <c r="B152" s="129"/>
      <c r="C152" s="101"/>
      <c r="D152" s="102"/>
      <c r="E152" s="597"/>
      <c r="F152" s="104"/>
      <c r="G152" s="113"/>
      <c r="H152" s="632"/>
      <c r="I152" s="152"/>
      <c r="J152" s="180"/>
      <c r="K152" s="181"/>
      <c r="L152" s="110"/>
      <c r="M152" s="110"/>
      <c r="N152" s="111">
        <f t="shared" si="9"/>
        <v>0</v>
      </c>
      <c r="O152" s="112">
        <f t="shared" si="10"/>
        <v>0</v>
      </c>
    </row>
    <row r="153" spans="1:15" ht="14.4" x14ac:dyDescent="0.25">
      <c r="A153" s="99" t="str">
        <f t="shared" si="8"/>
        <v/>
      </c>
      <c r="B153" s="129"/>
      <c r="C153" s="101"/>
      <c r="D153" s="102"/>
      <c r="E153" s="597"/>
      <c r="F153" s="104"/>
      <c r="G153" s="113"/>
      <c r="H153" s="632"/>
      <c r="I153" s="152"/>
      <c r="J153" s="180"/>
      <c r="K153" s="181"/>
      <c r="L153" s="110"/>
      <c r="M153" s="110"/>
      <c r="N153" s="111">
        <f t="shared" si="9"/>
        <v>0</v>
      </c>
      <c r="O153" s="112">
        <f t="shared" si="10"/>
        <v>0</v>
      </c>
    </row>
    <row r="154" spans="1:15" ht="14.4" x14ac:dyDescent="0.25">
      <c r="A154" s="99" t="str">
        <f t="shared" si="8"/>
        <v/>
      </c>
      <c r="B154" s="129"/>
      <c r="C154" s="101"/>
      <c r="D154" s="102"/>
      <c r="E154" s="597"/>
      <c r="F154" s="104"/>
      <c r="G154" s="113"/>
      <c r="H154" s="632"/>
      <c r="I154" s="152"/>
      <c r="J154" s="180"/>
      <c r="K154" s="181"/>
      <c r="L154" s="110"/>
      <c r="M154" s="110"/>
      <c r="N154" s="111">
        <f t="shared" si="9"/>
        <v>0</v>
      </c>
      <c r="O154" s="112">
        <f t="shared" si="10"/>
        <v>0</v>
      </c>
    </row>
    <row r="155" spans="1:15" ht="14.4" x14ac:dyDescent="0.25">
      <c r="A155" s="99" t="str">
        <f t="shared" si="8"/>
        <v/>
      </c>
      <c r="B155" s="129"/>
      <c r="C155" s="101"/>
      <c r="D155" s="102"/>
      <c r="E155" s="597"/>
      <c r="F155" s="104"/>
      <c r="G155" s="113"/>
      <c r="H155" s="632"/>
      <c r="I155" s="152"/>
      <c r="J155" s="180"/>
      <c r="K155" s="181"/>
      <c r="L155" s="110"/>
      <c r="M155" s="110"/>
      <c r="N155" s="111">
        <f t="shared" si="9"/>
        <v>0</v>
      </c>
      <c r="O155" s="112">
        <f t="shared" si="10"/>
        <v>0</v>
      </c>
    </row>
    <row r="156" spans="1:15" ht="14.4" x14ac:dyDescent="0.25">
      <c r="A156" s="99" t="str">
        <f t="shared" si="8"/>
        <v/>
      </c>
      <c r="B156" s="129"/>
      <c r="C156" s="101"/>
      <c r="D156" s="102"/>
      <c r="E156" s="597"/>
      <c r="F156" s="104"/>
      <c r="G156" s="113"/>
      <c r="H156" s="632"/>
      <c r="I156" s="152"/>
      <c r="J156" s="180"/>
      <c r="K156" s="181"/>
      <c r="L156" s="110"/>
      <c r="M156" s="110"/>
      <c r="N156" s="111">
        <f t="shared" si="9"/>
        <v>0</v>
      </c>
      <c r="O156" s="112">
        <f t="shared" si="10"/>
        <v>0</v>
      </c>
    </row>
    <row r="157" spans="1:15" ht="14.4" x14ac:dyDescent="0.25">
      <c r="A157" s="99" t="str">
        <f t="shared" si="8"/>
        <v/>
      </c>
      <c r="B157" s="129"/>
      <c r="C157" s="101"/>
      <c r="D157" s="102"/>
      <c r="E157" s="597"/>
      <c r="F157" s="104"/>
      <c r="G157" s="113"/>
      <c r="H157" s="632"/>
      <c r="I157" s="152"/>
      <c r="J157" s="180"/>
      <c r="K157" s="181"/>
      <c r="L157" s="110"/>
      <c r="M157" s="110"/>
      <c r="N157" s="111">
        <f t="shared" si="9"/>
        <v>0</v>
      </c>
      <c r="O157" s="112">
        <f t="shared" si="10"/>
        <v>0</v>
      </c>
    </row>
    <row r="158" spans="1:15" ht="14.4" x14ac:dyDescent="0.25">
      <c r="A158" s="99" t="str">
        <f t="shared" si="8"/>
        <v/>
      </c>
      <c r="B158" s="129"/>
      <c r="C158" s="101"/>
      <c r="D158" s="102"/>
      <c r="E158" s="597"/>
      <c r="F158" s="104"/>
      <c r="G158" s="113"/>
      <c r="H158" s="632"/>
      <c r="I158" s="152"/>
      <c r="J158" s="180"/>
      <c r="K158" s="181"/>
      <c r="L158" s="110"/>
      <c r="M158" s="110"/>
      <c r="N158" s="111">
        <f t="shared" si="9"/>
        <v>0</v>
      </c>
      <c r="O158" s="112">
        <f t="shared" si="10"/>
        <v>0</v>
      </c>
    </row>
    <row r="159" spans="1:15" ht="14.4" x14ac:dyDescent="0.25">
      <c r="A159" s="99" t="str">
        <f t="shared" si="8"/>
        <v/>
      </c>
      <c r="B159" s="129"/>
      <c r="C159" s="101"/>
      <c r="D159" s="102"/>
      <c r="E159" s="597"/>
      <c r="F159" s="104"/>
      <c r="G159" s="113"/>
      <c r="H159" s="632"/>
      <c r="I159" s="152"/>
      <c r="J159" s="180"/>
      <c r="K159" s="181"/>
      <c r="L159" s="110"/>
      <c r="M159" s="110"/>
      <c r="N159" s="111">
        <f t="shared" si="9"/>
        <v>0</v>
      </c>
      <c r="O159" s="112">
        <f t="shared" si="10"/>
        <v>0</v>
      </c>
    </row>
    <row r="160" spans="1:15" ht="14.4" x14ac:dyDescent="0.25">
      <c r="A160" s="99" t="str">
        <f t="shared" si="8"/>
        <v/>
      </c>
      <c r="B160" s="129"/>
      <c r="C160" s="101"/>
      <c r="D160" s="102"/>
      <c r="E160" s="597"/>
      <c r="F160" s="104"/>
      <c r="G160" s="113"/>
      <c r="H160" s="632"/>
      <c r="I160" s="152"/>
      <c r="J160" s="180"/>
      <c r="K160" s="181"/>
      <c r="L160" s="110"/>
      <c r="M160" s="110"/>
      <c r="N160" s="111">
        <f t="shared" si="9"/>
        <v>0</v>
      </c>
      <c r="O160" s="112">
        <f t="shared" si="10"/>
        <v>0</v>
      </c>
    </row>
    <row r="161" spans="1:15" ht="14.4" x14ac:dyDescent="0.25">
      <c r="A161" s="99" t="str">
        <f t="shared" si="8"/>
        <v/>
      </c>
      <c r="B161" s="129"/>
      <c r="C161" s="101"/>
      <c r="D161" s="102"/>
      <c r="E161" s="597"/>
      <c r="F161" s="104"/>
      <c r="G161" s="113"/>
      <c r="H161" s="632"/>
      <c r="I161" s="152"/>
      <c r="J161" s="180"/>
      <c r="K161" s="181"/>
      <c r="L161" s="110"/>
      <c r="M161" s="110"/>
      <c r="N161" s="111">
        <f t="shared" si="9"/>
        <v>0</v>
      </c>
      <c r="O161" s="112">
        <f t="shared" si="10"/>
        <v>0</v>
      </c>
    </row>
    <row r="162" spans="1:15" ht="14.4" x14ac:dyDescent="0.25">
      <c r="A162" s="99" t="str">
        <f t="shared" si="8"/>
        <v/>
      </c>
      <c r="B162" s="129"/>
      <c r="C162" s="101"/>
      <c r="D162" s="102"/>
      <c r="E162" s="597"/>
      <c r="F162" s="104"/>
      <c r="G162" s="113"/>
      <c r="H162" s="632"/>
      <c r="I162" s="152"/>
      <c r="J162" s="180"/>
      <c r="K162" s="181"/>
      <c r="L162" s="110"/>
      <c r="M162" s="110"/>
      <c r="N162" s="111">
        <f t="shared" si="9"/>
        <v>0</v>
      </c>
      <c r="O162" s="112">
        <f t="shared" si="10"/>
        <v>0</v>
      </c>
    </row>
    <row r="163" spans="1:15" ht="14.4" x14ac:dyDescent="0.25">
      <c r="A163" s="99" t="str">
        <f t="shared" si="8"/>
        <v/>
      </c>
      <c r="B163" s="129"/>
      <c r="C163" s="101"/>
      <c r="D163" s="102"/>
      <c r="E163" s="597"/>
      <c r="F163" s="104"/>
      <c r="G163" s="113"/>
      <c r="H163" s="632"/>
      <c r="I163" s="152"/>
      <c r="J163" s="180"/>
      <c r="K163" s="181"/>
      <c r="L163" s="110"/>
      <c r="M163" s="110"/>
      <c r="N163" s="111">
        <f t="shared" si="9"/>
        <v>0</v>
      </c>
      <c r="O163" s="112">
        <f t="shared" si="10"/>
        <v>0</v>
      </c>
    </row>
    <row r="164" spans="1:15" ht="14.4" x14ac:dyDescent="0.25">
      <c r="A164" s="99" t="str">
        <f t="shared" si="8"/>
        <v/>
      </c>
      <c r="B164" s="129"/>
      <c r="C164" s="101"/>
      <c r="D164" s="102"/>
      <c r="E164" s="597"/>
      <c r="F164" s="104"/>
      <c r="G164" s="113"/>
      <c r="H164" s="632"/>
      <c r="I164" s="152"/>
      <c r="J164" s="180"/>
      <c r="K164" s="181"/>
      <c r="L164" s="110"/>
      <c r="M164" s="110"/>
      <c r="N164" s="111">
        <f t="shared" si="9"/>
        <v>0</v>
      </c>
      <c r="O164" s="112">
        <f t="shared" si="10"/>
        <v>0</v>
      </c>
    </row>
    <row r="165" spans="1:15" ht="14.4" x14ac:dyDescent="0.25">
      <c r="A165" s="99" t="str">
        <f t="shared" si="8"/>
        <v/>
      </c>
      <c r="B165" s="129"/>
      <c r="C165" s="101"/>
      <c r="D165" s="102"/>
      <c r="E165" s="597"/>
      <c r="F165" s="104"/>
      <c r="G165" s="113"/>
      <c r="H165" s="632"/>
      <c r="I165" s="152"/>
      <c r="J165" s="180"/>
      <c r="K165" s="181"/>
      <c r="L165" s="110"/>
      <c r="M165" s="110"/>
      <c r="N165" s="111">
        <f t="shared" si="9"/>
        <v>0</v>
      </c>
      <c r="O165" s="112">
        <f t="shared" si="10"/>
        <v>0</v>
      </c>
    </row>
    <row r="166" spans="1:15" ht="14.4" x14ac:dyDescent="0.25">
      <c r="A166" s="99" t="str">
        <f t="shared" si="8"/>
        <v/>
      </c>
      <c r="B166" s="129"/>
      <c r="C166" s="101"/>
      <c r="D166" s="102"/>
      <c r="E166" s="597"/>
      <c r="F166" s="104"/>
      <c r="G166" s="113"/>
      <c r="H166" s="632"/>
      <c r="I166" s="152"/>
      <c r="J166" s="180"/>
      <c r="K166" s="181"/>
      <c r="L166" s="110"/>
      <c r="M166" s="110"/>
      <c r="N166" s="111">
        <f t="shared" si="9"/>
        <v>0</v>
      </c>
      <c r="O166" s="112">
        <f t="shared" si="10"/>
        <v>0</v>
      </c>
    </row>
    <row r="167" spans="1:15" ht="14.4" x14ac:dyDescent="0.25">
      <c r="A167" s="99" t="str">
        <f t="shared" si="8"/>
        <v/>
      </c>
      <c r="B167" s="129"/>
      <c r="C167" s="101"/>
      <c r="D167" s="102"/>
      <c r="E167" s="597"/>
      <c r="F167" s="104"/>
      <c r="G167" s="113"/>
      <c r="H167" s="632"/>
      <c r="I167" s="152"/>
      <c r="J167" s="180"/>
      <c r="K167" s="181"/>
      <c r="L167" s="110"/>
      <c r="M167" s="110"/>
      <c r="N167" s="111">
        <f t="shared" si="9"/>
        <v>0</v>
      </c>
      <c r="O167" s="112">
        <f t="shared" si="10"/>
        <v>0</v>
      </c>
    </row>
    <row r="168" spans="1:15" ht="14.4" x14ac:dyDescent="0.25">
      <c r="A168" s="99" t="str">
        <f t="shared" si="8"/>
        <v/>
      </c>
      <c r="B168" s="129"/>
      <c r="C168" s="101"/>
      <c r="D168" s="102"/>
      <c r="E168" s="597"/>
      <c r="F168" s="104"/>
      <c r="G168" s="113"/>
      <c r="H168" s="632"/>
      <c r="I168" s="152"/>
      <c r="J168" s="180"/>
      <c r="K168" s="181"/>
      <c r="L168" s="110"/>
      <c r="M168" s="110"/>
      <c r="N168" s="111">
        <f t="shared" si="9"/>
        <v>0</v>
      </c>
      <c r="O168" s="112">
        <f t="shared" si="10"/>
        <v>0</v>
      </c>
    </row>
    <row r="169" spans="1:15" ht="14.4" x14ac:dyDescent="0.25">
      <c r="A169" s="99" t="str">
        <f t="shared" si="8"/>
        <v/>
      </c>
      <c r="B169" s="129"/>
      <c r="C169" s="101"/>
      <c r="D169" s="102"/>
      <c r="E169" s="597"/>
      <c r="F169" s="104"/>
      <c r="G169" s="113"/>
      <c r="H169" s="632"/>
      <c r="I169" s="152"/>
      <c r="J169" s="180"/>
      <c r="K169" s="181"/>
      <c r="L169" s="110"/>
      <c r="M169" s="110"/>
      <c r="N169" s="111">
        <f t="shared" si="9"/>
        <v>0</v>
      </c>
      <c r="O169" s="112">
        <f t="shared" si="10"/>
        <v>0</v>
      </c>
    </row>
    <row r="170" spans="1:15" ht="14.4" x14ac:dyDescent="0.25">
      <c r="A170" s="99" t="str">
        <f t="shared" si="8"/>
        <v/>
      </c>
      <c r="B170" s="129"/>
      <c r="C170" s="101"/>
      <c r="D170" s="102"/>
      <c r="E170" s="597"/>
      <c r="F170" s="104"/>
      <c r="G170" s="113"/>
      <c r="H170" s="632"/>
      <c r="I170" s="152"/>
      <c r="J170" s="180"/>
      <c r="K170" s="181"/>
      <c r="L170" s="110"/>
      <c r="M170" s="110"/>
      <c r="N170" s="111">
        <f t="shared" si="9"/>
        <v>0</v>
      </c>
      <c r="O170" s="112">
        <f t="shared" si="10"/>
        <v>0</v>
      </c>
    </row>
    <row r="171" spans="1:15" ht="14.4" x14ac:dyDescent="0.25">
      <c r="A171" s="99" t="str">
        <f t="shared" si="8"/>
        <v/>
      </c>
      <c r="B171" s="129"/>
      <c r="C171" s="101"/>
      <c r="D171" s="102"/>
      <c r="E171" s="597"/>
      <c r="F171" s="104"/>
      <c r="G171" s="113"/>
      <c r="H171" s="632"/>
      <c r="I171" s="152"/>
      <c r="J171" s="180"/>
      <c r="K171" s="181"/>
      <c r="L171" s="110"/>
      <c r="M171" s="110"/>
      <c r="N171" s="111">
        <f t="shared" si="9"/>
        <v>0</v>
      </c>
      <c r="O171" s="112">
        <f t="shared" si="10"/>
        <v>0</v>
      </c>
    </row>
    <row r="172" spans="1:15" ht="14.4" x14ac:dyDescent="0.25">
      <c r="A172" s="99" t="str">
        <f t="shared" si="8"/>
        <v/>
      </c>
      <c r="B172" s="129"/>
      <c r="C172" s="101"/>
      <c r="D172" s="102"/>
      <c r="E172" s="597"/>
      <c r="F172" s="104"/>
      <c r="G172" s="113"/>
      <c r="H172" s="632"/>
      <c r="I172" s="152"/>
      <c r="J172" s="180"/>
      <c r="K172" s="181"/>
      <c r="L172" s="110"/>
      <c r="M172" s="110"/>
      <c r="N172" s="111">
        <f t="shared" si="9"/>
        <v>0</v>
      </c>
      <c r="O172" s="112">
        <f t="shared" si="10"/>
        <v>0</v>
      </c>
    </row>
    <row r="173" spans="1:15" ht="14.4" x14ac:dyDescent="0.25">
      <c r="A173" s="99" t="str">
        <f t="shared" si="8"/>
        <v/>
      </c>
      <c r="B173" s="129"/>
      <c r="C173" s="101"/>
      <c r="D173" s="102"/>
      <c r="E173" s="597"/>
      <c r="F173" s="104"/>
      <c r="G173" s="113"/>
      <c r="H173" s="632"/>
      <c r="I173" s="152"/>
      <c r="J173" s="180"/>
      <c r="K173" s="181"/>
      <c r="L173" s="110"/>
      <c r="M173" s="110"/>
      <c r="N173" s="111">
        <f t="shared" si="9"/>
        <v>0</v>
      </c>
      <c r="O173" s="112">
        <f t="shared" si="10"/>
        <v>0</v>
      </c>
    </row>
    <row r="174" spans="1:15" ht="14.4" x14ac:dyDescent="0.25">
      <c r="A174" s="99" t="str">
        <f t="shared" si="8"/>
        <v/>
      </c>
      <c r="B174" s="129"/>
      <c r="C174" s="101"/>
      <c r="D174" s="102"/>
      <c r="E174" s="597"/>
      <c r="F174" s="104"/>
      <c r="G174" s="113"/>
      <c r="H174" s="632"/>
      <c r="I174" s="152"/>
      <c r="J174" s="180"/>
      <c r="K174" s="181"/>
      <c r="L174" s="110"/>
      <c r="M174" s="110"/>
      <c r="N174" s="111">
        <f t="shared" si="9"/>
        <v>0</v>
      </c>
      <c r="O174" s="112">
        <f t="shared" si="10"/>
        <v>0</v>
      </c>
    </row>
    <row r="175" spans="1:15" ht="14.4" x14ac:dyDescent="0.25">
      <c r="A175" s="99" t="str">
        <f t="shared" si="8"/>
        <v/>
      </c>
      <c r="B175" s="129"/>
      <c r="C175" s="101"/>
      <c r="D175" s="102"/>
      <c r="E175" s="597"/>
      <c r="F175" s="104"/>
      <c r="G175" s="113"/>
      <c r="H175" s="632"/>
      <c r="I175" s="152"/>
      <c r="J175" s="180"/>
      <c r="K175" s="181"/>
      <c r="L175" s="110"/>
      <c r="M175" s="110"/>
      <c r="N175" s="111">
        <f t="shared" si="9"/>
        <v>0</v>
      </c>
      <c r="O175" s="112">
        <f t="shared" si="10"/>
        <v>0</v>
      </c>
    </row>
    <row r="176" spans="1:15" ht="14.4" x14ac:dyDescent="0.25">
      <c r="A176" s="99" t="str">
        <f t="shared" si="8"/>
        <v/>
      </c>
      <c r="B176" s="129"/>
      <c r="C176" s="101"/>
      <c r="D176" s="102"/>
      <c r="E176" s="597"/>
      <c r="F176" s="104"/>
      <c r="G176" s="113"/>
      <c r="H176" s="632"/>
      <c r="I176" s="152"/>
      <c r="J176" s="180"/>
      <c r="K176" s="181"/>
      <c r="L176" s="110"/>
      <c r="M176" s="110"/>
      <c r="N176" s="111">
        <f t="shared" si="9"/>
        <v>0</v>
      </c>
      <c r="O176" s="112">
        <f t="shared" si="10"/>
        <v>0</v>
      </c>
    </row>
    <row r="177" spans="1:15" ht="14.4" x14ac:dyDescent="0.25">
      <c r="A177" s="99" t="str">
        <f t="shared" si="8"/>
        <v/>
      </c>
      <c r="B177" s="129"/>
      <c r="C177" s="101"/>
      <c r="D177" s="102"/>
      <c r="E177" s="597"/>
      <c r="F177" s="104"/>
      <c r="G177" s="113"/>
      <c r="H177" s="632"/>
      <c r="I177" s="152"/>
      <c r="J177" s="180"/>
      <c r="K177" s="181"/>
      <c r="L177" s="110"/>
      <c r="M177" s="110"/>
      <c r="N177" s="111">
        <f t="shared" si="9"/>
        <v>0</v>
      </c>
      <c r="O177" s="112">
        <f t="shared" si="10"/>
        <v>0</v>
      </c>
    </row>
    <row r="178" spans="1:15" ht="14.4" x14ac:dyDescent="0.25">
      <c r="A178" s="99" t="str">
        <f t="shared" si="8"/>
        <v/>
      </c>
      <c r="B178" s="129"/>
      <c r="C178" s="101"/>
      <c r="D178" s="102"/>
      <c r="E178" s="597"/>
      <c r="F178" s="104"/>
      <c r="G178" s="113"/>
      <c r="H178" s="632"/>
      <c r="I178" s="152"/>
      <c r="J178" s="180"/>
      <c r="K178" s="181"/>
      <c r="L178" s="110"/>
      <c r="M178" s="110"/>
      <c r="N178" s="111">
        <f t="shared" si="9"/>
        <v>0</v>
      </c>
      <c r="O178" s="112">
        <f t="shared" si="10"/>
        <v>0</v>
      </c>
    </row>
    <row r="179" spans="1:15" ht="14.4" x14ac:dyDescent="0.25">
      <c r="A179" s="99" t="str">
        <f t="shared" si="8"/>
        <v/>
      </c>
      <c r="B179" s="129"/>
      <c r="C179" s="101"/>
      <c r="D179" s="102"/>
      <c r="E179" s="597"/>
      <c r="F179" s="104"/>
      <c r="G179" s="113"/>
      <c r="H179" s="632"/>
      <c r="I179" s="152"/>
      <c r="J179" s="180"/>
      <c r="K179" s="181"/>
      <c r="L179" s="110"/>
      <c r="M179" s="110"/>
      <c r="N179" s="111">
        <f t="shared" si="9"/>
        <v>0</v>
      </c>
      <c r="O179" s="112">
        <f t="shared" si="10"/>
        <v>0</v>
      </c>
    </row>
    <row r="180" spans="1:15" ht="14.4" x14ac:dyDescent="0.25">
      <c r="A180" s="99" t="str">
        <f t="shared" si="8"/>
        <v/>
      </c>
      <c r="B180" s="129"/>
      <c r="C180" s="101"/>
      <c r="D180" s="102"/>
      <c r="E180" s="597"/>
      <c r="F180" s="104"/>
      <c r="G180" s="113"/>
      <c r="H180" s="632"/>
      <c r="I180" s="152"/>
      <c r="J180" s="180"/>
      <c r="K180" s="181"/>
      <c r="L180" s="110"/>
      <c r="M180" s="110"/>
      <c r="N180" s="111">
        <f t="shared" si="9"/>
        <v>0</v>
      </c>
      <c r="O180" s="112">
        <f t="shared" si="10"/>
        <v>0</v>
      </c>
    </row>
    <row r="181" spans="1:15" ht="14.4" x14ac:dyDescent="0.25">
      <c r="A181" s="99" t="str">
        <f t="shared" si="8"/>
        <v/>
      </c>
      <c r="B181" s="129"/>
      <c r="C181" s="101"/>
      <c r="D181" s="102"/>
      <c r="E181" s="597"/>
      <c r="F181" s="104"/>
      <c r="G181" s="113"/>
      <c r="H181" s="632"/>
      <c r="I181" s="152"/>
      <c r="J181" s="180"/>
      <c r="K181" s="181"/>
      <c r="L181" s="110"/>
      <c r="M181" s="110"/>
      <c r="N181" s="111">
        <f t="shared" si="9"/>
        <v>0</v>
      </c>
      <c r="O181" s="112">
        <f t="shared" si="10"/>
        <v>0</v>
      </c>
    </row>
    <row r="182" spans="1:15" ht="14.4" x14ac:dyDescent="0.25">
      <c r="A182" s="99" t="str">
        <f t="shared" si="8"/>
        <v/>
      </c>
      <c r="B182" s="129"/>
      <c r="C182" s="101"/>
      <c r="D182" s="102"/>
      <c r="E182" s="597"/>
      <c r="F182" s="104"/>
      <c r="G182" s="113"/>
      <c r="H182" s="632"/>
      <c r="I182" s="152"/>
      <c r="J182" s="180"/>
      <c r="K182" s="181"/>
      <c r="L182" s="110"/>
      <c r="M182" s="110"/>
      <c r="N182" s="111">
        <f t="shared" si="9"/>
        <v>0</v>
      </c>
      <c r="O182" s="112">
        <f t="shared" si="10"/>
        <v>0</v>
      </c>
    </row>
    <row r="183" spans="1:15" ht="14.4" x14ac:dyDescent="0.25">
      <c r="A183" s="99" t="str">
        <f t="shared" si="8"/>
        <v/>
      </c>
      <c r="B183" s="129"/>
      <c r="C183" s="101"/>
      <c r="D183" s="102"/>
      <c r="E183" s="597"/>
      <c r="F183" s="104"/>
      <c r="G183" s="113"/>
      <c r="H183" s="632"/>
      <c r="I183" s="152"/>
      <c r="J183" s="180"/>
      <c r="K183" s="181"/>
      <c r="L183" s="110"/>
      <c r="M183" s="110"/>
      <c r="N183" s="111">
        <f t="shared" si="9"/>
        <v>0</v>
      </c>
      <c r="O183" s="112">
        <f t="shared" si="10"/>
        <v>0</v>
      </c>
    </row>
    <row r="184" spans="1:15" ht="14.4" x14ac:dyDescent="0.25">
      <c r="A184" s="99" t="str">
        <f t="shared" si="8"/>
        <v/>
      </c>
      <c r="B184" s="129"/>
      <c r="C184" s="101"/>
      <c r="D184" s="102"/>
      <c r="E184" s="597"/>
      <c r="F184" s="104"/>
      <c r="G184" s="113"/>
      <c r="H184" s="632"/>
      <c r="I184" s="152"/>
      <c r="J184" s="180"/>
      <c r="K184" s="181"/>
      <c r="L184" s="110"/>
      <c r="M184" s="110"/>
      <c r="N184" s="111">
        <f t="shared" si="9"/>
        <v>0</v>
      </c>
      <c r="O184" s="112">
        <f t="shared" si="10"/>
        <v>0</v>
      </c>
    </row>
    <row r="185" spans="1:15" ht="14.4" x14ac:dyDescent="0.25">
      <c r="A185" s="99" t="str">
        <f t="shared" si="8"/>
        <v/>
      </c>
      <c r="B185" s="129"/>
      <c r="C185" s="101"/>
      <c r="D185" s="102"/>
      <c r="E185" s="597"/>
      <c r="F185" s="104"/>
      <c r="G185" s="113"/>
      <c r="H185" s="632"/>
      <c r="I185" s="152"/>
      <c r="J185" s="180"/>
      <c r="K185" s="181"/>
      <c r="L185" s="110"/>
      <c r="M185" s="110"/>
      <c r="N185" s="111">
        <f t="shared" si="9"/>
        <v>0</v>
      </c>
      <c r="O185" s="112">
        <f t="shared" si="10"/>
        <v>0</v>
      </c>
    </row>
    <row r="186" spans="1:15" ht="14.4" x14ac:dyDescent="0.25">
      <c r="A186" s="99" t="str">
        <f t="shared" si="8"/>
        <v/>
      </c>
      <c r="B186" s="129"/>
      <c r="C186" s="101"/>
      <c r="D186" s="102"/>
      <c r="E186" s="597"/>
      <c r="F186" s="104"/>
      <c r="G186" s="113"/>
      <c r="H186" s="632"/>
      <c r="I186" s="152"/>
      <c r="J186" s="180"/>
      <c r="K186" s="181"/>
      <c r="L186" s="110"/>
      <c r="M186" s="110"/>
      <c r="N186" s="111">
        <f t="shared" si="9"/>
        <v>0</v>
      </c>
      <c r="O186" s="112">
        <f t="shared" si="10"/>
        <v>0</v>
      </c>
    </row>
    <row r="187" spans="1:15" ht="14.4" x14ac:dyDescent="0.25">
      <c r="A187" s="99" t="str">
        <f t="shared" si="8"/>
        <v/>
      </c>
      <c r="B187" s="129"/>
      <c r="C187" s="101"/>
      <c r="D187" s="102"/>
      <c r="E187" s="597"/>
      <c r="F187" s="104"/>
      <c r="G187" s="113"/>
      <c r="H187" s="632"/>
      <c r="I187" s="152"/>
      <c r="J187" s="180"/>
      <c r="K187" s="181"/>
      <c r="L187" s="110"/>
      <c r="M187" s="110"/>
      <c r="N187" s="111">
        <f t="shared" si="9"/>
        <v>0</v>
      </c>
      <c r="O187" s="112">
        <f t="shared" si="10"/>
        <v>0</v>
      </c>
    </row>
    <row r="188" spans="1:15" ht="14.4" x14ac:dyDescent="0.25">
      <c r="A188" s="99" t="str">
        <f t="shared" si="8"/>
        <v/>
      </c>
      <c r="B188" s="129"/>
      <c r="C188" s="101"/>
      <c r="D188" s="102"/>
      <c r="E188" s="597"/>
      <c r="F188" s="104"/>
      <c r="G188" s="113"/>
      <c r="H188" s="632"/>
      <c r="I188" s="152"/>
      <c r="J188" s="180"/>
      <c r="K188" s="181"/>
      <c r="L188" s="110"/>
      <c r="M188" s="110"/>
      <c r="N188" s="111">
        <f t="shared" si="9"/>
        <v>0</v>
      </c>
      <c r="O188" s="112">
        <f t="shared" si="10"/>
        <v>0</v>
      </c>
    </row>
    <row r="189" spans="1:15" ht="14.4" x14ac:dyDescent="0.25">
      <c r="A189" s="99" t="str">
        <f t="shared" si="8"/>
        <v/>
      </c>
      <c r="B189" s="129"/>
      <c r="C189" s="101"/>
      <c r="D189" s="102"/>
      <c r="E189" s="597"/>
      <c r="F189" s="104"/>
      <c r="G189" s="113"/>
      <c r="H189" s="632"/>
      <c r="I189" s="152"/>
      <c r="J189" s="180"/>
      <c r="K189" s="181"/>
      <c r="L189" s="110"/>
      <c r="M189" s="110"/>
      <c r="N189" s="111">
        <f t="shared" si="9"/>
        <v>0</v>
      </c>
      <c r="O189" s="112">
        <f t="shared" si="10"/>
        <v>0</v>
      </c>
    </row>
    <row r="190" spans="1:15" ht="14.4" x14ac:dyDescent="0.25">
      <c r="A190" s="99" t="str">
        <f t="shared" si="8"/>
        <v/>
      </c>
      <c r="B190" s="129"/>
      <c r="C190" s="101"/>
      <c r="D190" s="102"/>
      <c r="E190" s="597"/>
      <c r="F190" s="104"/>
      <c r="G190" s="113"/>
      <c r="H190" s="632"/>
      <c r="I190" s="152"/>
      <c r="J190" s="180"/>
      <c r="K190" s="181"/>
      <c r="L190" s="110"/>
      <c r="M190" s="110"/>
      <c r="N190" s="111">
        <f t="shared" si="9"/>
        <v>0</v>
      </c>
      <c r="O190" s="112">
        <f t="shared" si="10"/>
        <v>0</v>
      </c>
    </row>
    <row r="191" spans="1:15" ht="14.4" x14ac:dyDescent="0.25">
      <c r="A191" s="99" t="str">
        <f t="shared" si="8"/>
        <v/>
      </c>
      <c r="B191" s="129"/>
      <c r="C191" s="101"/>
      <c r="D191" s="102"/>
      <c r="E191" s="597"/>
      <c r="F191" s="104"/>
      <c r="G191" s="113"/>
      <c r="H191" s="632"/>
      <c r="I191" s="152"/>
      <c r="J191" s="180"/>
      <c r="K191" s="181"/>
      <c r="L191" s="110"/>
      <c r="M191" s="110"/>
      <c r="N191" s="111">
        <f t="shared" si="9"/>
        <v>0</v>
      </c>
      <c r="O191" s="112">
        <f t="shared" si="10"/>
        <v>0</v>
      </c>
    </row>
    <row r="192" spans="1:15" ht="14.4" x14ac:dyDescent="0.25">
      <c r="A192" s="99" t="str">
        <f t="shared" si="8"/>
        <v/>
      </c>
      <c r="B192" s="129"/>
      <c r="C192" s="101"/>
      <c r="D192" s="102"/>
      <c r="E192" s="597"/>
      <c r="F192" s="104"/>
      <c r="G192" s="113"/>
      <c r="H192" s="632"/>
      <c r="I192" s="152"/>
      <c r="J192" s="180"/>
      <c r="K192" s="181"/>
      <c r="L192" s="110"/>
      <c r="M192" s="110"/>
      <c r="N192" s="111">
        <f t="shared" si="9"/>
        <v>0</v>
      </c>
      <c r="O192" s="112">
        <f t="shared" si="10"/>
        <v>0</v>
      </c>
    </row>
    <row r="193" spans="1:15" ht="14.4" x14ac:dyDescent="0.25">
      <c r="A193" s="99" t="str">
        <f t="shared" si="8"/>
        <v/>
      </c>
      <c r="B193" s="129"/>
      <c r="C193" s="101"/>
      <c r="D193" s="102"/>
      <c r="E193" s="597"/>
      <c r="F193" s="104"/>
      <c r="G193" s="113"/>
      <c r="H193" s="632"/>
      <c r="I193" s="152"/>
      <c r="J193" s="180"/>
      <c r="K193" s="181"/>
      <c r="L193" s="110"/>
      <c r="M193" s="110"/>
      <c r="N193" s="111">
        <f t="shared" si="9"/>
        <v>0</v>
      </c>
      <c r="O193" s="112">
        <f t="shared" si="10"/>
        <v>0</v>
      </c>
    </row>
    <row r="194" spans="1:15" ht="14.4" x14ac:dyDescent="0.25">
      <c r="A194" s="99" t="str">
        <f t="shared" si="8"/>
        <v/>
      </c>
      <c r="B194" s="129"/>
      <c r="C194" s="101"/>
      <c r="D194" s="102"/>
      <c r="E194" s="597"/>
      <c r="F194" s="104"/>
      <c r="G194" s="113"/>
      <c r="H194" s="632"/>
      <c r="I194" s="152"/>
      <c r="J194" s="180"/>
      <c r="K194" s="181"/>
      <c r="L194" s="110"/>
      <c r="M194" s="110"/>
      <c r="N194" s="111">
        <f t="shared" si="9"/>
        <v>0</v>
      </c>
      <c r="O194" s="112">
        <f t="shared" si="10"/>
        <v>0</v>
      </c>
    </row>
    <row r="195" spans="1:15" ht="14.4" x14ac:dyDescent="0.25">
      <c r="A195" s="99" t="str">
        <f t="shared" si="8"/>
        <v/>
      </c>
      <c r="B195" s="129"/>
      <c r="C195" s="101"/>
      <c r="D195" s="102"/>
      <c r="E195" s="597"/>
      <c r="F195" s="104"/>
      <c r="G195" s="113"/>
      <c r="H195" s="632"/>
      <c r="I195" s="152"/>
      <c r="J195" s="180"/>
      <c r="K195" s="181"/>
      <c r="L195" s="110"/>
      <c r="M195" s="110"/>
      <c r="N195" s="111">
        <f t="shared" si="9"/>
        <v>0</v>
      </c>
      <c r="O195" s="112">
        <f t="shared" si="10"/>
        <v>0</v>
      </c>
    </row>
    <row r="196" spans="1:15" ht="14.4" x14ac:dyDescent="0.25">
      <c r="A196" s="99" t="str">
        <f t="shared" si="8"/>
        <v/>
      </c>
      <c r="B196" s="129"/>
      <c r="C196" s="101"/>
      <c r="D196" s="102"/>
      <c r="E196" s="597"/>
      <c r="F196" s="104"/>
      <c r="G196" s="113"/>
      <c r="H196" s="632"/>
      <c r="I196" s="152"/>
      <c r="J196" s="180"/>
      <c r="K196" s="181"/>
      <c r="L196" s="110"/>
      <c r="M196" s="110"/>
      <c r="N196" s="111">
        <f t="shared" si="9"/>
        <v>0</v>
      </c>
      <c r="O196" s="112">
        <f t="shared" si="10"/>
        <v>0</v>
      </c>
    </row>
    <row r="197" spans="1:15" ht="14.4" x14ac:dyDescent="0.25">
      <c r="A197" s="99" t="str">
        <f t="shared" si="8"/>
        <v/>
      </c>
      <c r="B197" s="129"/>
      <c r="C197" s="101"/>
      <c r="D197" s="102"/>
      <c r="E197" s="597"/>
      <c r="F197" s="104"/>
      <c r="G197" s="113"/>
      <c r="H197" s="632"/>
      <c r="I197" s="152"/>
      <c r="J197" s="180"/>
      <c r="K197" s="181"/>
      <c r="L197" s="110"/>
      <c r="M197" s="110"/>
      <c r="N197" s="111">
        <f t="shared" si="9"/>
        <v>0</v>
      </c>
      <c r="O197" s="112">
        <f t="shared" si="10"/>
        <v>0</v>
      </c>
    </row>
    <row r="198" spans="1:15" ht="14.4" x14ac:dyDescent="0.25">
      <c r="A198" s="99" t="str">
        <f t="shared" ref="A198:A213" si="11">CONCATENATE(B198,C198,D198)</f>
        <v/>
      </c>
      <c r="B198" s="129"/>
      <c r="C198" s="101"/>
      <c r="D198" s="102"/>
      <c r="E198" s="597"/>
      <c r="F198" s="104"/>
      <c r="G198" s="113"/>
      <c r="H198" s="632"/>
      <c r="I198" s="152"/>
      <c r="J198" s="180"/>
      <c r="K198" s="181"/>
      <c r="L198" s="110"/>
      <c r="M198" s="110"/>
      <c r="N198" s="111">
        <f t="shared" si="9"/>
        <v>0</v>
      </c>
      <c r="O198" s="112">
        <f t="shared" si="10"/>
        <v>0</v>
      </c>
    </row>
    <row r="199" spans="1:15" ht="14.4" x14ac:dyDescent="0.25">
      <c r="A199" s="99" t="str">
        <f t="shared" si="11"/>
        <v/>
      </c>
      <c r="B199" s="129"/>
      <c r="C199" s="101"/>
      <c r="D199" s="102"/>
      <c r="E199" s="597"/>
      <c r="F199" s="104"/>
      <c r="G199" s="113"/>
      <c r="H199" s="632"/>
      <c r="I199" s="152"/>
      <c r="J199" s="180"/>
      <c r="K199" s="181"/>
      <c r="L199" s="110"/>
      <c r="M199" s="110"/>
      <c r="N199" s="111">
        <f t="shared" si="9"/>
        <v>0</v>
      </c>
      <c r="O199" s="112">
        <f t="shared" si="10"/>
        <v>0</v>
      </c>
    </row>
    <row r="200" spans="1:15" ht="14.4" x14ac:dyDescent="0.25">
      <c r="A200" s="99" t="str">
        <f t="shared" si="11"/>
        <v/>
      </c>
      <c r="B200" s="129"/>
      <c r="C200" s="101"/>
      <c r="D200" s="102"/>
      <c r="E200" s="597"/>
      <c r="F200" s="104"/>
      <c r="G200" s="113"/>
      <c r="H200" s="632"/>
      <c r="I200" s="152"/>
      <c r="J200" s="180"/>
      <c r="K200" s="181"/>
      <c r="L200" s="110"/>
      <c r="M200" s="110"/>
      <c r="N200" s="111">
        <f t="shared" si="9"/>
        <v>0</v>
      </c>
      <c r="O200" s="112">
        <f t="shared" si="10"/>
        <v>0</v>
      </c>
    </row>
    <row r="201" spans="1:15" ht="14.4" x14ac:dyDescent="0.25">
      <c r="A201" s="99" t="str">
        <f t="shared" si="11"/>
        <v/>
      </c>
      <c r="B201" s="129"/>
      <c r="C201" s="101"/>
      <c r="D201" s="102"/>
      <c r="E201" s="597"/>
      <c r="F201" s="104"/>
      <c r="G201" s="113"/>
      <c r="H201" s="632"/>
      <c r="I201" s="152"/>
      <c r="J201" s="180"/>
      <c r="K201" s="181"/>
      <c r="L201" s="110"/>
      <c r="M201" s="110"/>
      <c r="N201" s="111">
        <f t="shared" si="9"/>
        <v>0</v>
      </c>
      <c r="O201" s="112">
        <f t="shared" si="10"/>
        <v>0</v>
      </c>
    </row>
    <row r="202" spans="1:15" ht="14.4" x14ac:dyDescent="0.25">
      <c r="A202" s="99" t="str">
        <f t="shared" si="11"/>
        <v/>
      </c>
      <c r="B202" s="129"/>
      <c r="C202" s="101"/>
      <c r="D202" s="102"/>
      <c r="E202" s="597"/>
      <c r="F202" s="104"/>
      <c r="G202" s="113"/>
      <c r="H202" s="632"/>
      <c r="I202" s="152"/>
      <c r="J202" s="180"/>
      <c r="K202" s="181"/>
      <c r="L202" s="110"/>
      <c r="M202" s="110"/>
      <c r="N202" s="111">
        <f t="shared" si="9"/>
        <v>0</v>
      </c>
      <c r="O202" s="112">
        <f t="shared" si="10"/>
        <v>0</v>
      </c>
    </row>
    <row r="203" spans="1:15" ht="14.4" x14ac:dyDescent="0.25">
      <c r="A203" s="99" t="str">
        <f t="shared" si="11"/>
        <v/>
      </c>
      <c r="B203" s="129"/>
      <c r="C203" s="101"/>
      <c r="D203" s="102"/>
      <c r="E203" s="597"/>
      <c r="F203" s="104"/>
      <c r="G203" s="113"/>
      <c r="H203" s="632"/>
      <c r="I203" s="152"/>
      <c r="J203" s="180"/>
      <c r="K203" s="181"/>
      <c r="L203" s="110"/>
      <c r="M203" s="110"/>
      <c r="N203" s="111">
        <f t="shared" ref="N203:N266" si="12">IF(M203=1,7,IF(M203=2,6,IF(M203=3,5,IF(M203=4,4,IF(M203=5,3,IF(M203=6,2,IF(M203&gt;=6,1,0)))))))</f>
        <v>0</v>
      </c>
      <c r="O203" s="112">
        <f t="shared" ref="O203:O266" si="13">SUM(N203+$O$5)*2</f>
        <v>0</v>
      </c>
    </row>
    <row r="204" spans="1:15" ht="14.4" x14ac:dyDescent="0.25">
      <c r="A204" s="99" t="str">
        <f t="shared" si="11"/>
        <v/>
      </c>
      <c r="B204" s="129"/>
      <c r="C204" s="101"/>
      <c r="D204" s="102"/>
      <c r="E204" s="597"/>
      <c r="F204" s="104"/>
      <c r="G204" s="113"/>
      <c r="H204" s="632"/>
      <c r="I204" s="152"/>
      <c r="J204" s="180"/>
      <c r="K204" s="181"/>
      <c r="L204" s="110"/>
      <c r="M204" s="110"/>
      <c r="N204" s="111">
        <f t="shared" si="12"/>
        <v>0</v>
      </c>
      <c r="O204" s="112">
        <f t="shared" si="13"/>
        <v>0</v>
      </c>
    </row>
    <row r="205" spans="1:15" ht="14.4" x14ac:dyDescent="0.25">
      <c r="A205" s="99" t="str">
        <f t="shared" si="11"/>
        <v/>
      </c>
      <c r="B205" s="129"/>
      <c r="C205" s="101"/>
      <c r="D205" s="102"/>
      <c r="E205" s="597"/>
      <c r="F205" s="104"/>
      <c r="G205" s="113"/>
      <c r="H205" s="632"/>
      <c r="I205" s="152"/>
      <c r="J205" s="180"/>
      <c r="K205" s="181"/>
      <c r="L205" s="110"/>
      <c r="M205" s="110"/>
      <c r="N205" s="111">
        <f t="shared" si="12"/>
        <v>0</v>
      </c>
      <c r="O205" s="112">
        <f t="shared" si="13"/>
        <v>0</v>
      </c>
    </row>
    <row r="206" spans="1:15" ht="14.4" x14ac:dyDescent="0.25">
      <c r="A206" s="99" t="str">
        <f t="shared" si="11"/>
        <v/>
      </c>
      <c r="B206" s="129"/>
      <c r="C206" s="101"/>
      <c r="D206" s="102"/>
      <c r="E206" s="597"/>
      <c r="F206" s="104"/>
      <c r="G206" s="113"/>
      <c r="H206" s="632"/>
      <c r="I206" s="152"/>
      <c r="J206" s="180"/>
      <c r="K206" s="181"/>
      <c r="L206" s="110"/>
      <c r="M206" s="110"/>
      <c r="N206" s="111">
        <f t="shared" si="12"/>
        <v>0</v>
      </c>
      <c r="O206" s="112">
        <f t="shared" si="13"/>
        <v>0</v>
      </c>
    </row>
    <row r="207" spans="1:15" ht="14.4" x14ac:dyDescent="0.25">
      <c r="A207" s="99" t="str">
        <f t="shared" si="11"/>
        <v/>
      </c>
      <c r="B207" s="129"/>
      <c r="C207" s="101"/>
      <c r="D207" s="102"/>
      <c r="E207" s="597"/>
      <c r="F207" s="104"/>
      <c r="G207" s="113"/>
      <c r="H207" s="632"/>
      <c r="I207" s="152"/>
      <c r="J207" s="180"/>
      <c r="K207" s="181"/>
      <c r="L207" s="110"/>
      <c r="M207" s="110"/>
      <c r="N207" s="111">
        <f t="shared" si="12"/>
        <v>0</v>
      </c>
      <c r="O207" s="112">
        <f t="shared" si="13"/>
        <v>0</v>
      </c>
    </row>
    <row r="208" spans="1:15" ht="14.4" x14ac:dyDescent="0.25">
      <c r="A208" s="99" t="str">
        <f t="shared" si="11"/>
        <v/>
      </c>
      <c r="B208" s="129"/>
      <c r="C208" s="101"/>
      <c r="D208" s="102"/>
      <c r="E208" s="597"/>
      <c r="F208" s="104"/>
      <c r="G208" s="113"/>
      <c r="H208" s="632"/>
      <c r="I208" s="152"/>
      <c r="J208" s="180"/>
      <c r="K208" s="181"/>
      <c r="L208" s="110"/>
      <c r="M208" s="110"/>
      <c r="N208" s="111">
        <f t="shared" si="12"/>
        <v>0</v>
      </c>
      <c r="O208" s="112">
        <f t="shared" si="13"/>
        <v>0</v>
      </c>
    </row>
    <row r="209" spans="1:15" ht="14.4" x14ac:dyDescent="0.25">
      <c r="A209" s="450" t="str">
        <f t="shared" si="11"/>
        <v/>
      </c>
      <c r="B209" s="129"/>
      <c r="C209" s="101"/>
      <c r="D209" s="102"/>
      <c r="E209" s="597"/>
      <c r="F209" s="104"/>
      <c r="G209" s="113"/>
      <c r="H209" s="632"/>
      <c r="I209" s="152"/>
      <c r="J209" s="180"/>
      <c r="K209" s="181"/>
      <c r="L209" s="110"/>
      <c r="M209" s="110"/>
      <c r="N209" s="111">
        <f t="shared" si="12"/>
        <v>0</v>
      </c>
      <c r="O209" s="112">
        <f t="shared" si="13"/>
        <v>0</v>
      </c>
    </row>
    <row r="210" spans="1:15" ht="14.4" x14ac:dyDescent="0.25">
      <c r="A210" s="450" t="str">
        <f t="shared" si="11"/>
        <v/>
      </c>
      <c r="B210" s="129"/>
      <c r="C210" s="101"/>
      <c r="D210" s="102"/>
      <c r="E210" s="597"/>
      <c r="F210" s="104"/>
      <c r="G210" s="113"/>
      <c r="H210" s="632"/>
      <c r="I210" s="152"/>
      <c r="J210" s="180"/>
      <c r="K210" s="181"/>
      <c r="L210" s="110"/>
      <c r="M210" s="110"/>
      <c r="N210" s="111">
        <f t="shared" si="12"/>
        <v>0</v>
      </c>
      <c r="O210" s="112">
        <f t="shared" si="13"/>
        <v>0</v>
      </c>
    </row>
    <row r="211" spans="1:15" ht="14.4" x14ac:dyDescent="0.25">
      <c r="A211" s="450" t="str">
        <f t="shared" si="11"/>
        <v/>
      </c>
      <c r="B211" s="129"/>
      <c r="C211" s="101"/>
      <c r="D211" s="102"/>
      <c r="E211" s="597"/>
      <c r="F211" s="104"/>
      <c r="G211" s="113"/>
      <c r="H211" s="632"/>
      <c r="I211" s="152"/>
      <c r="J211" s="180"/>
      <c r="K211" s="181"/>
      <c r="L211" s="110"/>
      <c r="M211" s="110"/>
      <c r="N211" s="111">
        <f t="shared" si="12"/>
        <v>0</v>
      </c>
      <c r="O211" s="112">
        <f t="shared" si="13"/>
        <v>0</v>
      </c>
    </row>
    <row r="212" spans="1:15" ht="14.4" x14ac:dyDescent="0.25">
      <c r="A212" s="450" t="str">
        <f t="shared" si="11"/>
        <v/>
      </c>
      <c r="B212" s="129"/>
      <c r="C212" s="101"/>
      <c r="D212" s="102"/>
      <c r="E212" s="597"/>
      <c r="F212" s="104"/>
      <c r="G212" s="113"/>
      <c r="H212" s="632"/>
      <c r="I212" s="152"/>
      <c r="J212" s="180"/>
      <c r="K212" s="181"/>
      <c r="L212" s="110"/>
      <c r="M212" s="110"/>
      <c r="N212" s="111">
        <f t="shared" si="12"/>
        <v>0</v>
      </c>
      <c r="O212" s="112">
        <f t="shared" si="13"/>
        <v>0</v>
      </c>
    </row>
    <row r="213" spans="1:15" ht="14.4" x14ac:dyDescent="0.25">
      <c r="A213" s="450" t="str">
        <f t="shared" si="11"/>
        <v/>
      </c>
      <c r="B213" s="129"/>
      <c r="C213" s="101"/>
      <c r="D213" s="102"/>
      <c r="E213" s="597"/>
      <c r="F213" s="104"/>
      <c r="G213" s="113"/>
      <c r="H213" s="632"/>
      <c r="I213" s="152"/>
      <c r="J213" s="180"/>
      <c r="K213" s="181"/>
      <c r="L213" s="110"/>
      <c r="M213" s="110"/>
      <c r="N213" s="111">
        <f t="shared" si="12"/>
        <v>0</v>
      </c>
      <c r="O213" s="112">
        <f t="shared" si="13"/>
        <v>0</v>
      </c>
    </row>
    <row r="214" spans="1:15" ht="14.4" x14ac:dyDescent="0.25">
      <c r="A214" s="450"/>
      <c r="B214" s="129"/>
      <c r="C214" s="101"/>
      <c r="D214" s="102"/>
      <c r="E214" s="597"/>
      <c r="F214" s="104"/>
      <c r="G214" s="113"/>
      <c r="H214" s="632"/>
      <c r="I214" s="152"/>
      <c r="J214" s="180"/>
      <c r="K214" s="181"/>
      <c r="L214" s="110"/>
      <c r="M214" s="110"/>
      <c r="N214" s="111">
        <f t="shared" si="12"/>
        <v>0</v>
      </c>
      <c r="O214" s="112">
        <f t="shared" si="13"/>
        <v>0</v>
      </c>
    </row>
    <row r="215" spans="1:15" ht="14.4" x14ac:dyDescent="0.25">
      <c r="A215" s="450"/>
      <c r="B215" s="129"/>
      <c r="C215" s="101"/>
      <c r="D215" s="102"/>
      <c r="E215" s="597"/>
      <c r="F215" s="104"/>
      <c r="G215" s="113"/>
      <c r="H215" s="632"/>
      <c r="I215" s="152"/>
      <c r="J215" s="180"/>
      <c r="K215" s="181"/>
      <c r="L215" s="110"/>
      <c r="M215" s="110"/>
      <c r="N215" s="111">
        <f t="shared" si="12"/>
        <v>0</v>
      </c>
      <c r="O215" s="112">
        <f t="shared" si="13"/>
        <v>0</v>
      </c>
    </row>
    <row r="216" spans="1:15" ht="14.4" x14ac:dyDescent="0.25">
      <c r="A216" s="450" t="str">
        <f t="shared" ref="A216:A247" si="14">CONCATENATE(B216,C216,D216)</f>
        <v/>
      </c>
      <c r="B216" s="129"/>
      <c r="C216" s="101"/>
      <c r="D216" s="102"/>
      <c r="E216" s="597"/>
      <c r="F216" s="104"/>
      <c r="G216" s="113"/>
      <c r="H216" s="632"/>
      <c r="I216" s="152"/>
      <c r="J216" s="180"/>
      <c r="K216" s="181"/>
      <c r="L216" s="110"/>
      <c r="M216" s="110"/>
      <c r="N216" s="111">
        <f t="shared" si="12"/>
        <v>0</v>
      </c>
      <c r="O216" s="112">
        <f t="shared" si="13"/>
        <v>0</v>
      </c>
    </row>
    <row r="217" spans="1:15" ht="14.4" x14ac:dyDescent="0.25">
      <c r="A217" s="450" t="str">
        <f t="shared" si="14"/>
        <v/>
      </c>
      <c r="B217" s="129"/>
      <c r="C217" s="101"/>
      <c r="D217" s="102"/>
      <c r="E217" s="597"/>
      <c r="F217" s="104"/>
      <c r="G217" s="113"/>
      <c r="H217" s="632"/>
      <c r="I217" s="152"/>
      <c r="J217" s="180"/>
      <c r="K217" s="181"/>
      <c r="L217" s="110"/>
      <c r="M217" s="110"/>
      <c r="N217" s="111">
        <f t="shared" si="12"/>
        <v>0</v>
      </c>
      <c r="O217" s="112">
        <f t="shared" si="13"/>
        <v>0</v>
      </c>
    </row>
    <row r="218" spans="1:15" ht="14.4" x14ac:dyDescent="0.25">
      <c r="A218" s="450" t="str">
        <f t="shared" si="14"/>
        <v/>
      </c>
      <c r="B218" s="129"/>
      <c r="C218" s="101"/>
      <c r="D218" s="102"/>
      <c r="E218" s="597"/>
      <c r="F218" s="104"/>
      <c r="G218" s="113"/>
      <c r="H218" s="632"/>
      <c r="I218" s="152"/>
      <c r="J218" s="180"/>
      <c r="K218" s="181"/>
      <c r="L218" s="110"/>
      <c r="M218" s="110"/>
      <c r="N218" s="111">
        <f t="shared" si="12"/>
        <v>0</v>
      </c>
      <c r="O218" s="112">
        <f t="shared" si="13"/>
        <v>0</v>
      </c>
    </row>
    <row r="219" spans="1:15" ht="14.4" x14ac:dyDescent="0.25">
      <c r="A219" s="450" t="str">
        <f t="shared" si="14"/>
        <v/>
      </c>
      <c r="B219" s="129"/>
      <c r="C219" s="101"/>
      <c r="D219" s="102"/>
      <c r="E219" s="597"/>
      <c r="F219" s="104"/>
      <c r="G219" s="113"/>
      <c r="H219" s="632"/>
      <c r="I219" s="152"/>
      <c r="J219" s="180"/>
      <c r="K219" s="181"/>
      <c r="L219" s="110"/>
      <c r="M219" s="110"/>
      <c r="N219" s="111">
        <f t="shared" si="12"/>
        <v>0</v>
      </c>
      <c r="O219" s="112">
        <f t="shared" si="13"/>
        <v>0</v>
      </c>
    </row>
    <row r="220" spans="1:15" ht="14.4" x14ac:dyDescent="0.25">
      <c r="A220" s="450" t="str">
        <f t="shared" si="14"/>
        <v/>
      </c>
      <c r="B220" s="129"/>
      <c r="C220" s="101"/>
      <c r="D220" s="102"/>
      <c r="E220" s="597"/>
      <c r="F220" s="104"/>
      <c r="G220" s="113"/>
      <c r="H220" s="632"/>
      <c r="I220" s="152"/>
      <c r="J220" s="180"/>
      <c r="K220" s="181"/>
      <c r="L220" s="110"/>
      <c r="M220" s="110"/>
      <c r="N220" s="111">
        <f t="shared" si="12"/>
        <v>0</v>
      </c>
      <c r="O220" s="112">
        <f t="shared" si="13"/>
        <v>0</v>
      </c>
    </row>
    <row r="221" spans="1:15" ht="14.4" x14ac:dyDescent="0.25">
      <c r="A221" s="450" t="str">
        <f t="shared" si="14"/>
        <v/>
      </c>
      <c r="B221" s="129"/>
      <c r="C221" s="101"/>
      <c r="D221" s="102"/>
      <c r="E221" s="597"/>
      <c r="F221" s="104"/>
      <c r="G221" s="113"/>
      <c r="H221" s="632"/>
      <c r="I221" s="152"/>
      <c r="J221" s="180"/>
      <c r="K221" s="181"/>
      <c r="L221" s="110"/>
      <c r="M221" s="110"/>
      <c r="N221" s="111">
        <f t="shared" si="12"/>
        <v>0</v>
      </c>
      <c r="O221" s="112">
        <f t="shared" si="13"/>
        <v>0</v>
      </c>
    </row>
    <row r="222" spans="1:15" ht="14.4" x14ac:dyDescent="0.25">
      <c r="A222" s="450" t="str">
        <f t="shared" si="14"/>
        <v/>
      </c>
      <c r="B222" s="129"/>
      <c r="C222" s="101"/>
      <c r="D222" s="102"/>
      <c r="E222" s="597"/>
      <c r="F222" s="104"/>
      <c r="G222" s="113"/>
      <c r="H222" s="632"/>
      <c r="I222" s="152"/>
      <c r="J222" s="180"/>
      <c r="K222" s="181"/>
      <c r="L222" s="110"/>
      <c r="M222" s="110"/>
      <c r="N222" s="111">
        <f t="shared" si="12"/>
        <v>0</v>
      </c>
      <c r="O222" s="112">
        <f t="shared" si="13"/>
        <v>0</v>
      </c>
    </row>
    <row r="223" spans="1:15" ht="14.4" x14ac:dyDescent="0.25">
      <c r="A223" s="450" t="str">
        <f t="shared" si="14"/>
        <v/>
      </c>
      <c r="B223" s="129"/>
      <c r="C223" s="101"/>
      <c r="D223" s="102"/>
      <c r="E223" s="597"/>
      <c r="F223" s="104"/>
      <c r="G223" s="113"/>
      <c r="H223" s="632"/>
      <c r="I223" s="152"/>
      <c r="J223" s="180"/>
      <c r="K223" s="181"/>
      <c r="L223" s="110"/>
      <c r="M223" s="110"/>
      <c r="N223" s="111">
        <f t="shared" si="12"/>
        <v>0</v>
      </c>
      <c r="O223" s="112">
        <f t="shared" si="13"/>
        <v>0</v>
      </c>
    </row>
    <row r="224" spans="1:15" ht="14.4" x14ac:dyDescent="0.25">
      <c r="A224" s="450" t="str">
        <f t="shared" si="14"/>
        <v/>
      </c>
      <c r="B224" s="129"/>
      <c r="C224" s="101"/>
      <c r="D224" s="102"/>
      <c r="E224" s="597"/>
      <c r="F224" s="104"/>
      <c r="G224" s="113"/>
      <c r="H224" s="632"/>
      <c r="I224" s="152"/>
      <c r="J224" s="180"/>
      <c r="K224" s="181"/>
      <c r="L224" s="110"/>
      <c r="M224" s="110"/>
      <c r="N224" s="111">
        <f t="shared" si="12"/>
        <v>0</v>
      </c>
      <c r="O224" s="112">
        <f t="shared" si="13"/>
        <v>0</v>
      </c>
    </row>
    <row r="225" spans="1:15" ht="14.4" x14ac:dyDescent="0.25">
      <c r="A225" s="450" t="str">
        <f t="shared" si="14"/>
        <v/>
      </c>
      <c r="B225" s="129"/>
      <c r="C225" s="101"/>
      <c r="D225" s="102"/>
      <c r="E225" s="597"/>
      <c r="F225" s="104"/>
      <c r="G225" s="113"/>
      <c r="H225" s="632"/>
      <c r="I225" s="152"/>
      <c r="J225" s="180"/>
      <c r="K225" s="181"/>
      <c r="L225" s="110"/>
      <c r="M225" s="110"/>
      <c r="N225" s="111">
        <f t="shared" si="12"/>
        <v>0</v>
      </c>
      <c r="O225" s="112">
        <f t="shared" si="13"/>
        <v>0</v>
      </c>
    </row>
    <row r="226" spans="1:15" ht="14.4" x14ac:dyDescent="0.25">
      <c r="A226" s="450" t="str">
        <f t="shared" si="14"/>
        <v/>
      </c>
      <c r="B226" s="129"/>
      <c r="C226" s="101"/>
      <c r="D226" s="102"/>
      <c r="E226" s="597"/>
      <c r="F226" s="104"/>
      <c r="G226" s="113"/>
      <c r="H226" s="632"/>
      <c r="I226" s="152"/>
      <c r="J226" s="180"/>
      <c r="K226" s="181"/>
      <c r="L226" s="110"/>
      <c r="M226" s="110"/>
      <c r="N226" s="111">
        <f t="shared" si="12"/>
        <v>0</v>
      </c>
      <c r="O226" s="112">
        <f t="shared" si="13"/>
        <v>0</v>
      </c>
    </row>
    <row r="227" spans="1:15" ht="14.4" x14ac:dyDescent="0.25">
      <c r="A227" s="450" t="str">
        <f t="shared" si="14"/>
        <v/>
      </c>
      <c r="B227" s="129"/>
      <c r="C227" s="101"/>
      <c r="D227" s="102"/>
      <c r="E227" s="597"/>
      <c r="F227" s="104"/>
      <c r="G227" s="113"/>
      <c r="H227" s="632"/>
      <c r="I227" s="152"/>
      <c r="J227" s="180"/>
      <c r="K227" s="181"/>
      <c r="L227" s="110"/>
      <c r="M227" s="110"/>
      <c r="N227" s="111">
        <f t="shared" si="12"/>
        <v>0</v>
      </c>
      <c r="O227" s="112">
        <f t="shared" si="13"/>
        <v>0</v>
      </c>
    </row>
    <row r="228" spans="1:15" ht="14.4" x14ac:dyDescent="0.25">
      <c r="A228" s="450" t="str">
        <f t="shared" si="14"/>
        <v/>
      </c>
      <c r="B228" s="129"/>
      <c r="C228" s="101"/>
      <c r="D228" s="102"/>
      <c r="E228" s="597"/>
      <c r="F228" s="104"/>
      <c r="G228" s="113"/>
      <c r="H228" s="632"/>
      <c r="I228" s="152"/>
      <c r="J228" s="180"/>
      <c r="K228" s="181"/>
      <c r="L228" s="110"/>
      <c r="M228" s="110"/>
      <c r="N228" s="111">
        <f t="shared" si="12"/>
        <v>0</v>
      </c>
      <c r="O228" s="112">
        <f t="shared" si="13"/>
        <v>0</v>
      </c>
    </row>
    <row r="229" spans="1:15" ht="14.4" x14ac:dyDescent="0.25">
      <c r="A229" s="450" t="str">
        <f t="shared" si="14"/>
        <v/>
      </c>
      <c r="B229" s="129"/>
      <c r="C229" s="101"/>
      <c r="D229" s="102"/>
      <c r="E229" s="597"/>
      <c r="F229" s="104"/>
      <c r="G229" s="113"/>
      <c r="H229" s="632"/>
      <c r="I229" s="152"/>
      <c r="J229" s="180"/>
      <c r="K229" s="181"/>
      <c r="L229" s="110"/>
      <c r="M229" s="110"/>
      <c r="N229" s="111">
        <f t="shared" si="12"/>
        <v>0</v>
      </c>
      <c r="O229" s="112">
        <f t="shared" si="13"/>
        <v>0</v>
      </c>
    </row>
    <row r="230" spans="1:15" ht="14.4" x14ac:dyDescent="0.25">
      <c r="A230" s="450" t="str">
        <f t="shared" si="14"/>
        <v/>
      </c>
      <c r="B230" s="129"/>
      <c r="C230" s="101"/>
      <c r="D230" s="102"/>
      <c r="E230" s="597"/>
      <c r="F230" s="104"/>
      <c r="G230" s="113"/>
      <c r="H230" s="632"/>
      <c r="I230" s="152"/>
      <c r="J230" s="180"/>
      <c r="K230" s="181"/>
      <c r="L230" s="110"/>
      <c r="M230" s="110"/>
      <c r="N230" s="111">
        <f t="shared" si="12"/>
        <v>0</v>
      </c>
      <c r="O230" s="112">
        <f t="shared" si="13"/>
        <v>0</v>
      </c>
    </row>
    <row r="231" spans="1:15" ht="14.4" x14ac:dyDescent="0.25">
      <c r="A231" s="450" t="str">
        <f t="shared" si="14"/>
        <v/>
      </c>
      <c r="B231" s="129"/>
      <c r="C231" s="101"/>
      <c r="D231" s="102"/>
      <c r="E231" s="597"/>
      <c r="F231" s="104"/>
      <c r="G231" s="113"/>
      <c r="H231" s="632"/>
      <c r="I231" s="152"/>
      <c r="J231" s="180"/>
      <c r="K231" s="181"/>
      <c r="L231" s="110"/>
      <c r="M231" s="110"/>
      <c r="N231" s="111">
        <f t="shared" si="12"/>
        <v>0</v>
      </c>
      <c r="O231" s="112">
        <f t="shared" si="13"/>
        <v>0</v>
      </c>
    </row>
    <row r="232" spans="1:15" ht="14.4" x14ac:dyDescent="0.25">
      <c r="A232" s="450" t="str">
        <f t="shared" si="14"/>
        <v/>
      </c>
      <c r="B232" s="129"/>
      <c r="C232" s="101"/>
      <c r="D232" s="102"/>
      <c r="E232" s="597"/>
      <c r="F232" s="104"/>
      <c r="G232" s="113"/>
      <c r="H232" s="632"/>
      <c r="I232" s="152"/>
      <c r="J232" s="180"/>
      <c r="K232" s="181"/>
      <c r="L232" s="110"/>
      <c r="M232" s="110"/>
      <c r="N232" s="111">
        <f t="shared" si="12"/>
        <v>0</v>
      </c>
      <c r="O232" s="112">
        <f t="shared" si="13"/>
        <v>0</v>
      </c>
    </row>
    <row r="233" spans="1:15" ht="14.4" x14ac:dyDescent="0.25">
      <c r="A233" s="450" t="str">
        <f t="shared" si="14"/>
        <v/>
      </c>
      <c r="B233" s="129"/>
      <c r="C233" s="101"/>
      <c r="D233" s="102"/>
      <c r="E233" s="597"/>
      <c r="F233" s="104"/>
      <c r="G233" s="113"/>
      <c r="H233" s="632"/>
      <c r="I233" s="152"/>
      <c r="J233" s="180"/>
      <c r="K233" s="181"/>
      <c r="L233" s="110"/>
      <c r="M233" s="110"/>
      <c r="N233" s="111">
        <f t="shared" si="12"/>
        <v>0</v>
      </c>
      <c r="O233" s="112">
        <f t="shared" si="13"/>
        <v>0</v>
      </c>
    </row>
    <row r="234" spans="1:15" ht="14.4" x14ac:dyDescent="0.25">
      <c r="A234" s="450" t="str">
        <f t="shared" si="14"/>
        <v/>
      </c>
      <c r="B234" s="129"/>
      <c r="C234" s="101"/>
      <c r="D234" s="102"/>
      <c r="E234" s="597"/>
      <c r="F234" s="104"/>
      <c r="G234" s="113"/>
      <c r="H234" s="632"/>
      <c r="I234" s="152"/>
      <c r="J234" s="180"/>
      <c r="K234" s="181"/>
      <c r="L234" s="110"/>
      <c r="M234" s="110"/>
      <c r="N234" s="111">
        <f t="shared" si="12"/>
        <v>0</v>
      </c>
      <c r="O234" s="112">
        <f t="shared" si="13"/>
        <v>0</v>
      </c>
    </row>
    <row r="235" spans="1:15" ht="14.4" x14ac:dyDescent="0.25">
      <c r="A235" s="450" t="str">
        <f t="shared" si="14"/>
        <v/>
      </c>
      <c r="B235" s="129"/>
      <c r="C235" s="101"/>
      <c r="D235" s="102"/>
      <c r="E235" s="597"/>
      <c r="F235" s="104"/>
      <c r="G235" s="113"/>
      <c r="H235" s="632"/>
      <c r="I235" s="152"/>
      <c r="J235" s="180"/>
      <c r="K235" s="181"/>
      <c r="L235" s="110"/>
      <c r="M235" s="110"/>
      <c r="N235" s="111">
        <f t="shared" si="12"/>
        <v>0</v>
      </c>
      <c r="O235" s="112">
        <f t="shared" si="13"/>
        <v>0</v>
      </c>
    </row>
    <row r="236" spans="1:15" ht="14.4" x14ac:dyDescent="0.25">
      <c r="A236" s="450" t="str">
        <f t="shared" si="14"/>
        <v/>
      </c>
      <c r="B236" s="129"/>
      <c r="C236" s="101"/>
      <c r="D236" s="102"/>
      <c r="E236" s="597"/>
      <c r="F236" s="104"/>
      <c r="G236" s="113"/>
      <c r="H236" s="632"/>
      <c r="I236" s="152"/>
      <c r="J236" s="180"/>
      <c r="K236" s="181"/>
      <c r="L236" s="110"/>
      <c r="M236" s="110"/>
      <c r="N236" s="111">
        <f t="shared" si="12"/>
        <v>0</v>
      </c>
      <c r="O236" s="112">
        <f t="shared" si="13"/>
        <v>0</v>
      </c>
    </row>
    <row r="237" spans="1:15" ht="14.4" x14ac:dyDescent="0.25">
      <c r="A237" s="450" t="str">
        <f t="shared" si="14"/>
        <v/>
      </c>
      <c r="B237" s="129"/>
      <c r="C237" s="101"/>
      <c r="D237" s="102"/>
      <c r="E237" s="597"/>
      <c r="F237" s="104"/>
      <c r="G237" s="113"/>
      <c r="H237" s="632"/>
      <c r="I237" s="152"/>
      <c r="J237" s="180"/>
      <c r="K237" s="181"/>
      <c r="L237" s="110"/>
      <c r="M237" s="110"/>
      <c r="N237" s="111">
        <f t="shared" si="12"/>
        <v>0</v>
      </c>
      <c r="O237" s="112">
        <f t="shared" si="13"/>
        <v>0</v>
      </c>
    </row>
    <row r="238" spans="1:15" ht="14.4" x14ac:dyDescent="0.25">
      <c r="A238" s="450" t="str">
        <f t="shared" si="14"/>
        <v/>
      </c>
      <c r="B238" s="129"/>
      <c r="C238" s="101"/>
      <c r="D238" s="102"/>
      <c r="E238" s="597"/>
      <c r="F238" s="104"/>
      <c r="G238" s="113"/>
      <c r="H238" s="632"/>
      <c r="I238" s="152"/>
      <c r="J238" s="180"/>
      <c r="K238" s="181"/>
      <c r="L238" s="110"/>
      <c r="M238" s="110"/>
      <c r="N238" s="111">
        <f t="shared" si="12"/>
        <v>0</v>
      </c>
      <c r="O238" s="112">
        <f t="shared" si="13"/>
        <v>0</v>
      </c>
    </row>
    <row r="239" spans="1:15" ht="14.4" x14ac:dyDescent="0.25">
      <c r="A239" s="450" t="str">
        <f t="shared" si="14"/>
        <v/>
      </c>
      <c r="B239" s="129"/>
      <c r="C239" s="101"/>
      <c r="D239" s="102"/>
      <c r="E239" s="597"/>
      <c r="F239" s="104"/>
      <c r="G239" s="113"/>
      <c r="H239" s="632"/>
      <c r="I239" s="152"/>
      <c r="J239" s="180"/>
      <c r="K239" s="181"/>
      <c r="L239" s="110"/>
      <c r="M239" s="110"/>
      <c r="N239" s="111">
        <f t="shared" si="12"/>
        <v>0</v>
      </c>
      <c r="O239" s="112">
        <f t="shared" si="13"/>
        <v>0</v>
      </c>
    </row>
    <row r="240" spans="1:15" ht="14.4" x14ac:dyDescent="0.25">
      <c r="A240" s="450" t="str">
        <f t="shared" si="14"/>
        <v/>
      </c>
      <c r="B240" s="129"/>
      <c r="C240" s="101"/>
      <c r="D240" s="102"/>
      <c r="E240" s="597"/>
      <c r="F240" s="104"/>
      <c r="G240" s="113"/>
      <c r="H240" s="632"/>
      <c r="I240" s="152"/>
      <c r="J240" s="180"/>
      <c r="K240" s="181"/>
      <c r="L240" s="110"/>
      <c r="M240" s="110"/>
      <c r="N240" s="111">
        <f t="shared" si="12"/>
        <v>0</v>
      </c>
      <c r="O240" s="112">
        <f t="shared" si="13"/>
        <v>0</v>
      </c>
    </row>
    <row r="241" spans="1:15" ht="14.4" x14ac:dyDescent="0.25">
      <c r="A241" s="450" t="str">
        <f t="shared" si="14"/>
        <v/>
      </c>
      <c r="B241" s="129"/>
      <c r="C241" s="101"/>
      <c r="D241" s="102"/>
      <c r="E241" s="597"/>
      <c r="F241" s="104"/>
      <c r="G241" s="113"/>
      <c r="H241" s="632"/>
      <c r="I241" s="152"/>
      <c r="J241" s="180"/>
      <c r="K241" s="181"/>
      <c r="L241" s="110"/>
      <c r="M241" s="110"/>
      <c r="N241" s="111">
        <f t="shared" si="12"/>
        <v>0</v>
      </c>
      <c r="O241" s="112">
        <f t="shared" si="13"/>
        <v>0</v>
      </c>
    </row>
    <row r="242" spans="1:15" ht="14.4" x14ac:dyDescent="0.25">
      <c r="A242" s="450" t="str">
        <f t="shared" si="14"/>
        <v/>
      </c>
      <c r="B242" s="129"/>
      <c r="C242" s="101"/>
      <c r="D242" s="102"/>
      <c r="E242" s="597"/>
      <c r="F242" s="104"/>
      <c r="G242" s="113"/>
      <c r="H242" s="632"/>
      <c r="I242" s="152"/>
      <c r="J242" s="180"/>
      <c r="K242" s="181"/>
      <c r="L242" s="110"/>
      <c r="M242" s="110"/>
      <c r="N242" s="111">
        <f t="shared" si="12"/>
        <v>0</v>
      </c>
      <c r="O242" s="112">
        <f t="shared" si="13"/>
        <v>0</v>
      </c>
    </row>
    <row r="243" spans="1:15" ht="14.4" x14ac:dyDescent="0.25">
      <c r="A243" s="450" t="str">
        <f t="shared" si="14"/>
        <v/>
      </c>
      <c r="B243" s="129"/>
      <c r="C243" s="101"/>
      <c r="D243" s="102"/>
      <c r="E243" s="597"/>
      <c r="F243" s="104"/>
      <c r="G243" s="113"/>
      <c r="H243" s="632"/>
      <c r="I243" s="152"/>
      <c r="J243" s="180"/>
      <c r="K243" s="181"/>
      <c r="L243" s="110"/>
      <c r="M243" s="110"/>
      <c r="N243" s="111">
        <f t="shared" si="12"/>
        <v>0</v>
      </c>
      <c r="O243" s="112">
        <f t="shared" si="13"/>
        <v>0</v>
      </c>
    </row>
    <row r="244" spans="1:15" ht="14.4" x14ac:dyDescent="0.25">
      <c r="A244" s="450" t="str">
        <f t="shared" si="14"/>
        <v/>
      </c>
      <c r="B244" s="129"/>
      <c r="C244" s="101"/>
      <c r="D244" s="102"/>
      <c r="E244" s="597"/>
      <c r="F244" s="104"/>
      <c r="G244" s="113"/>
      <c r="H244" s="632"/>
      <c r="I244" s="152"/>
      <c r="J244" s="180"/>
      <c r="K244" s="181"/>
      <c r="L244" s="110"/>
      <c r="M244" s="110"/>
      <c r="N244" s="111">
        <f t="shared" si="12"/>
        <v>0</v>
      </c>
      <c r="O244" s="112">
        <f t="shared" si="13"/>
        <v>0</v>
      </c>
    </row>
    <row r="245" spans="1:15" ht="14.4" x14ac:dyDescent="0.25">
      <c r="A245" s="450" t="str">
        <f t="shared" si="14"/>
        <v/>
      </c>
      <c r="B245" s="129"/>
      <c r="C245" s="101"/>
      <c r="D245" s="102"/>
      <c r="E245" s="597"/>
      <c r="F245" s="104"/>
      <c r="G245" s="113"/>
      <c r="H245" s="632"/>
      <c r="I245" s="152"/>
      <c r="J245" s="180"/>
      <c r="K245" s="181"/>
      <c r="L245" s="110"/>
      <c r="M245" s="110"/>
      <c r="N245" s="111">
        <f t="shared" si="12"/>
        <v>0</v>
      </c>
      <c r="O245" s="112">
        <f t="shared" si="13"/>
        <v>0</v>
      </c>
    </row>
    <row r="246" spans="1:15" ht="14.4" x14ac:dyDescent="0.25">
      <c r="A246" s="450" t="str">
        <f t="shared" si="14"/>
        <v/>
      </c>
      <c r="B246" s="129"/>
      <c r="C246" s="101"/>
      <c r="D246" s="102"/>
      <c r="E246" s="597"/>
      <c r="F246" s="104"/>
      <c r="G246" s="113"/>
      <c r="H246" s="632"/>
      <c r="I246" s="152"/>
      <c r="J246" s="180"/>
      <c r="K246" s="181"/>
      <c r="L246" s="110"/>
      <c r="M246" s="110"/>
      <c r="N246" s="111">
        <f t="shared" si="12"/>
        <v>0</v>
      </c>
      <c r="O246" s="112">
        <f t="shared" si="13"/>
        <v>0</v>
      </c>
    </row>
    <row r="247" spans="1:15" ht="14.4" x14ac:dyDescent="0.25">
      <c r="A247" s="450" t="str">
        <f t="shared" si="14"/>
        <v/>
      </c>
      <c r="B247" s="129"/>
      <c r="C247" s="101"/>
      <c r="D247" s="102"/>
      <c r="E247" s="597"/>
      <c r="F247" s="104"/>
      <c r="G247" s="113"/>
      <c r="H247" s="632"/>
      <c r="I247" s="152"/>
      <c r="J247" s="180"/>
      <c r="K247" s="181"/>
      <c r="L247" s="110"/>
      <c r="M247" s="110"/>
      <c r="N247" s="111">
        <f t="shared" si="12"/>
        <v>0</v>
      </c>
      <c r="O247" s="112">
        <f t="shared" si="13"/>
        <v>0</v>
      </c>
    </row>
    <row r="248" spans="1:15" ht="14.4" x14ac:dyDescent="0.25">
      <c r="A248" s="450" t="str">
        <f t="shared" ref="A248:A279" si="15">CONCATENATE(B248,C248,D248)</f>
        <v/>
      </c>
      <c r="B248" s="129"/>
      <c r="C248" s="101"/>
      <c r="D248" s="102"/>
      <c r="E248" s="597"/>
      <c r="F248" s="104"/>
      <c r="G248" s="113"/>
      <c r="H248" s="632"/>
      <c r="I248" s="152"/>
      <c r="J248" s="180"/>
      <c r="K248" s="181"/>
      <c r="L248" s="110"/>
      <c r="M248" s="110"/>
      <c r="N248" s="111">
        <f t="shared" si="12"/>
        <v>0</v>
      </c>
      <c r="O248" s="112">
        <f t="shared" si="13"/>
        <v>0</v>
      </c>
    </row>
    <row r="249" spans="1:15" ht="14.4" x14ac:dyDescent="0.25">
      <c r="A249" s="450" t="str">
        <f t="shared" si="15"/>
        <v/>
      </c>
      <c r="B249" s="129"/>
      <c r="C249" s="101"/>
      <c r="D249" s="102"/>
      <c r="E249" s="597"/>
      <c r="F249" s="104"/>
      <c r="G249" s="113"/>
      <c r="H249" s="632"/>
      <c r="I249" s="152"/>
      <c r="J249" s="180"/>
      <c r="K249" s="181"/>
      <c r="L249" s="110"/>
      <c r="M249" s="110"/>
      <c r="N249" s="111">
        <f t="shared" si="12"/>
        <v>0</v>
      </c>
      <c r="O249" s="112">
        <f t="shared" si="13"/>
        <v>0</v>
      </c>
    </row>
    <row r="250" spans="1:15" ht="14.4" x14ac:dyDescent="0.25">
      <c r="A250" s="450" t="str">
        <f t="shared" si="15"/>
        <v/>
      </c>
      <c r="B250" s="129"/>
      <c r="C250" s="101"/>
      <c r="D250" s="102"/>
      <c r="E250" s="597"/>
      <c r="F250" s="104"/>
      <c r="G250" s="113"/>
      <c r="H250" s="632"/>
      <c r="I250" s="152"/>
      <c r="J250" s="180"/>
      <c r="K250" s="181"/>
      <c r="L250" s="110"/>
      <c r="M250" s="110"/>
      <c r="N250" s="111">
        <f t="shared" si="12"/>
        <v>0</v>
      </c>
      <c r="O250" s="112">
        <f t="shared" si="13"/>
        <v>0</v>
      </c>
    </row>
    <row r="251" spans="1:15" ht="14.4" x14ac:dyDescent="0.25">
      <c r="A251" s="450" t="str">
        <f t="shared" si="15"/>
        <v/>
      </c>
      <c r="B251" s="129"/>
      <c r="C251" s="101"/>
      <c r="D251" s="102"/>
      <c r="E251" s="597"/>
      <c r="F251" s="104"/>
      <c r="G251" s="113"/>
      <c r="H251" s="632"/>
      <c r="I251" s="152"/>
      <c r="J251" s="180"/>
      <c r="K251" s="181"/>
      <c r="L251" s="110"/>
      <c r="M251" s="110"/>
      <c r="N251" s="111">
        <f t="shared" si="12"/>
        <v>0</v>
      </c>
      <c r="O251" s="112">
        <f t="shared" si="13"/>
        <v>0</v>
      </c>
    </row>
    <row r="252" spans="1:15" ht="14.4" x14ac:dyDescent="0.25">
      <c r="A252" s="450" t="str">
        <f t="shared" si="15"/>
        <v/>
      </c>
      <c r="B252" s="129"/>
      <c r="C252" s="101"/>
      <c r="D252" s="102"/>
      <c r="E252" s="597"/>
      <c r="F252" s="104"/>
      <c r="G252" s="113"/>
      <c r="H252" s="632"/>
      <c r="I252" s="152"/>
      <c r="J252" s="180"/>
      <c r="K252" s="181"/>
      <c r="L252" s="110"/>
      <c r="M252" s="110"/>
      <c r="N252" s="111">
        <f t="shared" si="12"/>
        <v>0</v>
      </c>
      <c r="O252" s="112">
        <f t="shared" si="13"/>
        <v>0</v>
      </c>
    </row>
    <row r="253" spans="1:15" ht="14.4" x14ac:dyDescent="0.25">
      <c r="A253" s="450" t="str">
        <f t="shared" si="15"/>
        <v/>
      </c>
      <c r="B253" s="129"/>
      <c r="C253" s="101"/>
      <c r="D253" s="102"/>
      <c r="E253" s="597"/>
      <c r="F253" s="104"/>
      <c r="G253" s="113"/>
      <c r="H253" s="632"/>
      <c r="I253" s="152"/>
      <c r="J253" s="180"/>
      <c r="K253" s="181"/>
      <c r="L253" s="110"/>
      <c r="M253" s="110"/>
      <c r="N253" s="111">
        <f t="shared" si="12"/>
        <v>0</v>
      </c>
      <c r="O253" s="112">
        <f t="shared" si="13"/>
        <v>0</v>
      </c>
    </row>
    <row r="254" spans="1:15" ht="14.4" x14ac:dyDescent="0.25">
      <c r="A254" s="450" t="str">
        <f t="shared" si="15"/>
        <v/>
      </c>
      <c r="B254" s="129"/>
      <c r="C254" s="101"/>
      <c r="D254" s="102"/>
      <c r="E254" s="597"/>
      <c r="F254" s="104"/>
      <c r="G254" s="113"/>
      <c r="H254" s="632"/>
      <c r="I254" s="152"/>
      <c r="J254" s="180"/>
      <c r="K254" s="181"/>
      <c r="L254" s="110"/>
      <c r="M254" s="110"/>
      <c r="N254" s="111">
        <f t="shared" si="12"/>
        <v>0</v>
      </c>
      <c r="O254" s="112">
        <f t="shared" si="13"/>
        <v>0</v>
      </c>
    </row>
    <row r="255" spans="1:15" ht="14.4" x14ac:dyDescent="0.25">
      <c r="A255" s="450" t="str">
        <f t="shared" si="15"/>
        <v/>
      </c>
      <c r="B255" s="129"/>
      <c r="C255" s="101"/>
      <c r="D255" s="102"/>
      <c r="E255" s="597"/>
      <c r="F255" s="104"/>
      <c r="G255" s="113"/>
      <c r="H255" s="632"/>
      <c r="I255" s="152"/>
      <c r="J255" s="180"/>
      <c r="K255" s="181"/>
      <c r="L255" s="110"/>
      <c r="M255" s="110"/>
      <c r="N255" s="111">
        <f t="shared" si="12"/>
        <v>0</v>
      </c>
      <c r="O255" s="112">
        <f t="shared" si="13"/>
        <v>0</v>
      </c>
    </row>
    <row r="256" spans="1:15" ht="14.4" x14ac:dyDescent="0.25">
      <c r="A256" s="450" t="str">
        <f t="shared" si="15"/>
        <v/>
      </c>
      <c r="B256" s="129"/>
      <c r="C256" s="101"/>
      <c r="D256" s="102"/>
      <c r="E256" s="597"/>
      <c r="F256" s="104"/>
      <c r="G256" s="113"/>
      <c r="H256" s="632"/>
      <c r="I256" s="152"/>
      <c r="J256" s="180"/>
      <c r="K256" s="181"/>
      <c r="L256" s="110"/>
      <c r="M256" s="110"/>
      <c r="N256" s="111">
        <f t="shared" si="12"/>
        <v>0</v>
      </c>
      <c r="O256" s="112">
        <f t="shared" si="13"/>
        <v>0</v>
      </c>
    </row>
    <row r="257" spans="1:15" ht="14.4" x14ac:dyDescent="0.25">
      <c r="A257" s="450" t="str">
        <f t="shared" si="15"/>
        <v/>
      </c>
      <c r="B257" s="129"/>
      <c r="C257" s="101"/>
      <c r="D257" s="102"/>
      <c r="E257" s="597"/>
      <c r="F257" s="104"/>
      <c r="G257" s="113"/>
      <c r="H257" s="632"/>
      <c r="I257" s="152"/>
      <c r="J257" s="180"/>
      <c r="K257" s="181"/>
      <c r="L257" s="110"/>
      <c r="M257" s="110"/>
      <c r="N257" s="111">
        <f t="shared" si="12"/>
        <v>0</v>
      </c>
      <c r="O257" s="112">
        <f t="shared" si="13"/>
        <v>0</v>
      </c>
    </row>
    <row r="258" spans="1:15" ht="14.4" x14ac:dyDescent="0.25">
      <c r="A258" s="450" t="str">
        <f t="shared" si="15"/>
        <v/>
      </c>
      <c r="B258" s="129"/>
      <c r="C258" s="101"/>
      <c r="D258" s="102"/>
      <c r="E258" s="597"/>
      <c r="F258" s="104"/>
      <c r="G258" s="113"/>
      <c r="H258" s="632"/>
      <c r="I258" s="152"/>
      <c r="J258" s="180"/>
      <c r="K258" s="181"/>
      <c r="L258" s="110"/>
      <c r="M258" s="110"/>
      <c r="N258" s="111">
        <f t="shared" si="12"/>
        <v>0</v>
      </c>
      <c r="O258" s="112">
        <f t="shared" si="13"/>
        <v>0</v>
      </c>
    </row>
    <row r="259" spans="1:15" ht="14.4" x14ac:dyDescent="0.25">
      <c r="A259" s="450" t="str">
        <f t="shared" si="15"/>
        <v/>
      </c>
      <c r="B259" s="129"/>
      <c r="C259" s="101"/>
      <c r="D259" s="102"/>
      <c r="E259" s="597"/>
      <c r="F259" s="104"/>
      <c r="G259" s="113"/>
      <c r="H259" s="632"/>
      <c r="I259" s="152"/>
      <c r="J259" s="180"/>
      <c r="K259" s="181"/>
      <c r="L259" s="110"/>
      <c r="M259" s="110"/>
      <c r="N259" s="111">
        <f t="shared" si="12"/>
        <v>0</v>
      </c>
      <c r="O259" s="112">
        <f t="shared" si="13"/>
        <v>0</v>
      </c>
    </row>
    <row r="260" spans="1:15" ht="14.4" x14ac:dyDescent="0.25">
      <c r="A260" s="450" t="str">
        <f t="shared" si="15"/>
        <v/>
      </c>
      <c r="B260" s="129"/>
      <c r="C260" s="101"/>
      <c r="D260" s="102"/>
      <c r="E260" s="597"/>
      <c r="F260" s="104"/>
      <c r="G260" s="113"/>
      <c r="H260" s="632"/>
      <c r="I260" s="152"/>
      <c r="J260" s="180"/>
      <c r="K260" s="181"/>
      <c r="L260" s="110"/>
      <c r="M260" s="110"/>
      <c r="N260" s="111">
        <f t="shared" si="12"/>
        <v>0</v>
      </c>
      <c r="O260" s="112">
        <f t="shared" si="13"/>
        <v>0</v>
      </c>
    </row>
    <row r="261" spans="1:15" ht="14.4" x14ac:dyDescent="0.25">
      <c r="A261" s="450" t="str">
        <f t="shared" si="15"/>
        <v/>
      </c>
      <c r="B261" s="129"/>
      <c r="C261" s="101"/>
      <c r="D261" s="102"/>
      <c r="E261" s="597"/>
      <c r="F261" s="104"/>
      <c r="G261" s="113"/>
      <c r="H261" s="632"/>
      <c r="I261" s="152"/>
      <c r="J261" s="180"/>
      <c r="K261" s="181"/>
      <c r="L261" s="110"/>
      <c r="M261" s="110"/>
      <c r="N261" s="111">
        <f t="shared" si="12"/>
        <v>0</v>
      </c>
      <c r="O261" s="112">
        <f t="shared" si="13"/>
        <v>0</v>
      </c>
    </row>
    <row r="262" spans="1:15" ht="14.4" x14ac:dyDescent="0.25">
      <c r="A262" s="450" t="str">
        <f t="shared" si="15"/>
        <v/>
      </c>
      <c r="B262" s="129"/>
      <c r="C262" s="101"/>
      <c r="D262" s="102"/>
      <c r="E262" s="597"/>
      <c r="F262" s="104"/>
      <c r="G262" s="113"/>
      <c r="H262" s="632"/>
      <c r="I262" s="152"/>
      <c r="J262" s="180"/>
      <c r="K262" s="181"/>
      <c r="L262" s="110"/>
      <c r="M262" s="110"/>
      <c r="N262" s="111">
        <f t="shared" si="12"/>
        <v>0</v>
      </c>
      <c r="O262" s="112">
        <f t="shared" si="13"/>
        <v>0</v>
      </c>
    </row>
    <row r="263" spans="1:15" ht="14.4" x14ac:dyDescent="0.25">
      <c r="A263" s="450" t="str">
        <f t="shared" si="15"/>
        <v/>
      </c>
      <c r="B263" s="129"/>
      <c r="C263" s="101"/>
      <c r="D263" s="102"/>
      <c r="E263" s="597"/>
      <c r="F263" s="104"/>
      <c r="G263" s="113"/>
      <c r="H263" s="632"/>
      <c r="I263" s="152"/>
      <c r="J263" s="180"/>
      <c r="K263" s="181"/>
      <c r="L263" s="110"/>
      <c r="M263" s="110"/>
      <c r="N263" s="111">
        <f t="shared" si="12"/>
        <v>0</v>
      </c>
      <c r="O263" s="112">
        <f t="shared" si="13"/>
        <v>0</v>
      </c>
    </row>
    <row r="264" spans="1:15" ht="14.4" x14ac:dyDescent="0.25">
      <c r="A264" s="450" t="str">
        <f t="shared" si="15"/>
        <v/>
      </c>
      <c r="B264" s="129"/>
      <c r="C264" s="101"/>
      <c r="D264" s="102"/>
      <c r="E264" s="597"/>
      <c r="F264" s="104"/>
      <c r="G264" s="113"/>
      <c r="H264" s="632"/>
      <c r="I264" s="152"/>
      <c r="J264" s="180"/>
      <c r="K264" s="181"/>
      <c r="L264" s="110"/>
      <c r="M264" s="110"/>
      <c r="N264" s="111">
        <f t="shared" si="12"/>
        <v>0</v>
      </c>
      <c r="O264" s="112">
        <f t="shared" si="13"/>
        <v>0</v>
      </c>
    </row>
    <row r="265" spans="1:15" ht="14.4" x14ac:dyDescent="0.25">
      <c r="A265" s="450" t="str">
        <f t="shared" si="15"/>
        <v/>
      </c>
      <c r="B265" s="129"/>
      <c r="C265" s="101"/>
      <c r="D265" s="102"/>
      <c r="E265" s="597"/>
      <c r="F265" s="104"/>
      <c r="G265" s="113"/>
      <c r="H265" s="632"/>
      <c r="I265" s="152"/>
      <c r="J265" s="180"/>
      <c r="K265" s="181"/>
      <c r="L265" s="110"/>
      <c r="M265" s="110"/>
      <c r="N265" s="111">
        <f t="shared" si="12"/>
        <v>0</v>
      </c>
      <c r="O265" s="112">
        <f t="shared" si="13"/>
        <v>0</v>
      </c>
    </row>
    <row r="266" spans="1:15" ht="14.4" x14ac:dyDescent="0.25">
      <c r="A266" s="450" t="str">
        <f t="shared" si="15"/>
        <v/>
      </c>
      <c r="B266" s="129"/>
      <c r="C266" s="101"/>
      <c r="D266" s="102"/>
      <c r="E266" s="597"/>
      <c r="F266" s="104"/>
      <c r="G266" s="113"/>
      <c r="H266" s="632"/>
      <c r="I266" s="152"/>
      <c r="J266" s="180"/>
      <c r="K266" s="181"/>
      <c r="L266" s="110"/>
      <c r="M266" s="110"/>
      <c r="N266" s="111">
        <f t="shared" si="12"/>
        <v>0</v>
      </c>
      <c r="O266" s="112">
        <f t="shared" si="13"/>
        <v>0</v>
      </c>
    </row>
    <row r="267" spans="1:15" ht="14.4" x14ac:dyDescent="0.25">
      <c r="A267" s="450" t="str">
        <f t="shared" si="15"/>
        <v/>
      </c>
      <c r="B267" s="129"/>
      <c r="C267" s="101"/>
      <c r="D267" s="102"/>
      <c r="E267" s="597"/>
      <c r="F267" s="104"/>
      <c r="G267" s="113"/>
      <c r="H267" s="632"/>
      <c r="I267" s="152"/>
      <c r="J267" s="180"/>
      <c r="K267" s="181"/>
      <c r="L267" s="110"/>
      <c r="M267" s="110"/>
      <c r="N267" s="111">
        <f t="shared" ref="N267:N285" si="16">IF(M267=1,7,IF(M267=2,6,IF(M267=3,5,IF(M267=4,4,IF(M267=5,3,IF(M267=6,2,IF(M267&gt;=6,1,0)))))))</f>
        <v>0</v>
      </c>
      <c r="O267" s="112">
        <f t="shared" ref="O267:O285" si="17">SUM(N267+$O$5)*2</f>
        <v>0</v>
      </c>
    </row>
    <row r="268" spans="1:15" ht="14.4" x14ac:dyDescent="0.25">
      <c r="A268" s="450" t="str">
        <f t="shared" si="15"/>
        <v/>
      </c>
      <c r="B268" s="129"/>
      <c r="C268" s="101"/>
      <c r="D268" s="102"/>
      <c r="E268" s="597"/>
      <c r="F268" s="104"/>
      <c r="G268" s="113"/>
      <c r="H268" s="632"/>
      <c r="I268" s="152"/>
      <c r="J268" s="180"/>
      <c r="K268" s="181"/>
      <c r="L268" s="110"/>
      <c r="M268" s="110"/>
      <c r="N268" s="111">
        <f t="shared" si="16"/>
        <v>0</v>
      </c>
      <c r="O268" s="112">
        <f t="shared" si="17"/>
        <v>0</v>
      </c>
    </row>
    <row r="269" spans="1:15" ht="14.4" x14ac:dyDescent="0.25">
      <c r="A269" s="450" t="str">
        <f t="shared" si="15"/>
        <v/>
      </c>
      <c r="B269" s="129"/>
      <c r="C269" s="101"/>
      <c r="D269" s="102"/>
      <c r="E269" s="597"/>
      <c r="F269" s="104"/>
      <c r="G269" s="113"/>
      <c r="H269" s="632"/>
      <c r="I269" s="152"/>
      <c r="J269" s="180"/>
      <c r="K269" s="181"/>
      <c r="L269" s="110"/>
      <c r="M269" s="110"/>
      <c r="N269" s="111">
        <f t="shared" si="16"/>
        <v>0</v>
      </c>
      <c r="O269" s="112">
        <f t="shared" si="17"/>
        <v>0</v>
      </c>
    </row>
    <row r="270" spans="1:15" ht="14.4" x14ac:dyDescent="0.25">
      <c r="A270" s="450" t="str">
        <f t="shared" si="15"/>
        <v/>
      </c>
      <c r="B270" s="129"/>
      <c r="C270" s="101"/>
      <c r="D270" s="102"/>
      <c r="E270" s="597"/>
      <c r="F270" s="104"/>
      <c r="G270" s="113"/>
      <c r="H270" s="632"/>
      <c r="I270" s="152"/>
      <c r="J270" s="180"/>
      <c r="K270" s="181"/>
      <c r="L270" s="110"/>
      <c r="M270" s="110"/>
      <c r="N270" s="111">
        <f t="shared" si="16"/>
        <v>0</v>
      </c>
      <c r="O270" s="112">
        <f t="shared" si="17"/>
        <v>0</v>
      </c>
    </row>
    <row r="271" spans="1:15" ht="14.4" x14ac:dyDescent="0.25">
      <c r="A271" s="450" t="str">
        <f t="shared" si="15"/>
        <v/>
      </c>
      <c r="B271" s="129"/>
      <c r="C271" s="101"/>
      <c r="D271" s="102"/>
      <c r="E271" s="597"/>
      <c r="F271" s="104"/>
      <c r="G271" s="113"/>
      <c r="H271" s="632"/>
      <c r="I271" s="152"/>
      <c r="J271" s="180"/>
      <c r="K271" s="181"/>
      <c r="L271" s="110"/>
      <c r="M271" s="110"/>
      <c r="N271" s="111">
        <f t="shared" si="16"/>
        <v>0</v>
      </c>
      <c r="O271" s="112">
        <f t="shared" si="17"/>
        <v>0</v>
      </c>
    </row>
    <row r="272" spans="1:15" ht="14.4" x14ac:dyDescent="0.25">
      <c r="A272" s="450" t="str">
        <f t="shared" si="15"/>
        <v/>
      </c>
      <c r="B272" s="129"/>
      <c r="C272" s="101"/>
      <c r="D272" s="102"/>
      <c r="E272" s="597"/>
      <c r="F272" s="104"/>
      <c r="G272" s="113"/>
      <c r="H272" s="632"/>
      <c r="I272" s="152"/>
      <c r="J272" s="180"/>
      <c r="K272" s="181"/>
      <c r="L272" s="110"/>
      <c r="M272" s="110"/>
      <c r="N272" s="111">
        <f t="shared" si="16"/>
        <v>0</v>
      </c>
      <c r="O272" s="112">
        <f t="shared" si="17"/>
        <v>0</v>
      </c>
    </row>
    <row r="273" spans="1:15" ht="14.4" x14ac:dyDescent="0.25">
      <c r="A273" s="450" t="str">
        <f t="shared" si="15"/>
        <v/>
      </c>
      <c r="B273" s="129"/>
      <c r="C273" s="101"/>
      <c r="D273" s="102"/>
      <c r="E273" s="597"/>
      <c r="F273" s="104"/>
      <c r="G273" s="113"/>
      <c r="H273" s="632"/>
      <c r="I273" s="152"/>
      <c r="J273" s="180"/>
      <c r="K273" s="181"/>
      <c r="L273" s="110"/>
      <c r="M273" s="110"/>
      <c r="N273" s="111">
        <f t="shared" si="16"/>
        <v>0</v>
      </c>
      <c r="O273" s="112">
        <f t="shared" si="17"/>
        <v>0</v>
      </c>
    </row>
    <row r="274" spans="1:15" ht="14.4" x14ac:dyDescent="0.25">
      <c r="A274" s="450" t="str">
        <f t="shared" si="15"/>
        <v/>
      </c>
      <c r="B274" s="129"/>
      <c r="C274" s="101"/>
      <c r="D274" s="102"/>
      <c r="E274" s="597"/>
      <c r="F274" s="104"/>
      <c r="G274" s="113"/>
      <c r="H274" s="632"/>
      <c r="I274" s="152"/>
      <c r="J274" s="180"/>
      <c r="K274" s="181"/>
      <c r="L274" s="110"/>
      <c r="M274" s="110"/>
      <c r="N274" s="111">
        <f t="shared" si="16"/>
        <v>0</v>
      </c>
      <c r="O274" s="112">
        <f t="shared" si="17"/>
        <v>0</v>
      </c>
    </row>
    <row r="275" spans="1:15" ht="14.4" x14ac:dyDescent="0.25">
      <c r="A275" s="450" t="str">
        <f t="shared" si="15"/>
        <v/>
      </c>
      <c r="B275" s="129"/>
      <c r="C275" s="101"/>
      <c r="D275" s="102"/>
      <c r="E275" s="597"/>
      <c r="F275" s="104"/>
      <c r="G275" s="113"/>
      <c r="H275" s="632"/>
      <c r="I275" s="152"/>
      <c r="J275" s="180"/>
      <c r="K275" s="181"/>
      <c r="L275" s="110"/>
      <c r="M275" s="110"/>
      <c r="N275" s="111">
        <f t="shared" si="16"/>
        <v>0</v>
      </c>
      <c r="O275" s="112">
        <f t="shared" si="17"/>
        <v>0</v>
      </c>
    </row>
    <row r="276" spans="1:15" ht="14.4" x14ac:dyDescent="0.25">
      <c r="A276" s="450" t="str">
        <f t="shared" si="15"/>
        <v/>
      </c>
      <c r="B276" s="129"/>
      <c r="C276" s="101"/>
      <c r="D276" s="102"/>
      <c r="E276" s="597"/>
      <c r="F276" s="104"/>
      <c r="G276" s="113"/>
      <c r="H276" s="632"/>
      <c r="I276" s="152"/>
      <c r="J276" s="180"/>
      <c r="K276" s="181"/>
      <c r="L276" s="110"/>
      <c r="M276" s="110"/>
      <c r="N276" s="111">
        <f t="shared" si="16"/>
        <v>0</v>
      </c>
      <c r="O276" s="112">
        <f t="shared" si="17"/>
        <v>0</v>
      </c>
    </row>
    <row r="277" spans="1:15" ht="14.4" x14ac:dyDescent="0.25">
      <c r="A277" s="450" t="str">
        <f t="shared" si="15"/>
        <v/>
      </c>
      <c r="B277" s="129"/>
      <c r="C277" s="101"/>
      <c r="D277" s="102"/>
      <c r="E277" s="597"/>
      <c r="F277" s="104"/>
      <c r="G277" s="113"/>
      <c r="H277" s="632"/>
      <c r="I277" s="152"/>
      <c r="J277" s="180"/>
      <c r="K277" s="181"/>
      <c r="L277" s="110"/>
      <c r="M277" s="110"/>
      <c r="N277" s="111">
        <f t="shared" si="16"/>
        <v>0</v>
      </c>
      <c r="O277" s="112">
        <f t="shared" si="17"/>
        <v>0</v>
      </c>
    </row>
    <row r="278" spans="1:15" ht="14.4" x14ac:dyDescent="0.25">
      <c r="A278" s="450" t="str">
        <f t="shared" si="15"/>
        <v/>
      </c>
      <c r="B278" s="129"/>
      <c r="C278" s="101"/>
      <c r="D278" s="102"/>
      <c r="E278" s="597"/>
      <c r="F278" s="104"/>
      <c r="G278" s="113"/>
      <c r="H278" s="632"/>
      <c r="I278" s="152"/>
      <c r="J278" s="180"/>
      <c r="K278" s="181"/>
      <c r="L278" s="110"/>
      <c r="M278" s="110"/>
      <c r="N278" s="111">
        <f t="shared" si="16"/>
        <v>0</v>
      </c>
      <c r="O278" s="112">
        <f t="shared" si="17"/>
        <v>0</v>
      </c>
    </row>
    <row r="279" spans="1:15" ht="14.4" x14ac:dyDescent="0.25">
      <c r="A279" s="450" t="str">
        <f t="shared" si="15"/>
        <v/>
      </c>
      <c r="B279" s="129"/>
      <c r="C279" s="101"/>
      <c r="D279" s="102"/>
      <c r="E279" s="597"/>
      <c r="F279" s="104"/>
      <c r="G279" s="113"/>
      <c r="H279" s="632"/>
      <c r="I279" s="152"/>
      <c r="J279" s="180"/>
      <c r="K279" s="181"/>
      <c r="L279" s="110"/>
      <c r="M279" s="110"/>
      <c r="N279" s="111">
        <f t="shared" si="16"/>
        <v>0</v>
      </c>
      <c r="O279" s="112">
        <f t="shared" si="17"/>
        <v>0</v>
      </c>
    </row>
    <row r="280" spans="1:15" ht="14.4" x14ac:dyDescent="0.25">
      <c r="A280" s="450" t="str">
        <f t="shared" ref="A280:A285" si="18">CONCATENATE(B280,C280,D280)</f>
        <v/>
      </c>
      <c r="B280" s="129"/>
      <c r="C280" s="101"/>
      <c r="D280" s="102"/>
      <c r="E280" s="597"/>
      <c r="F280" s="104"/>
      <c r="G280" s="113"/>
      <c r="H280" s="632"/>
      <c r="I280" s="152"/>
      <c r="J280" s="180"/>
      <c r="K280" s="181"/>
      <c r="L280" s="110"/>
      <c r="M280" s="110"/>
      <c r="N280" s="111">
        <f t="shared" si="16"/>
        <v>0</v>
      </c>
      <c r="O280" s="112">
        <f t="shared" si="17"/>
        <v>0</v>
      </c>
    </row>
    <row r="281" spans="1:15" ht="14.4" x14ac:dyDescent="0.25">
      <c r="A281" s="450" t="str">
        <f t="shared" si="18"/>
        <v/>
      </c>
      <c r="B281" s="129"/>
      <c r="C281" s="101"/>
      <c r="D281" s="102"/>
      <c r="E281" s="597"/>
      <c r="F281" s="104"/>
      <c r="G281" s="113"/>
      <c r="H281" s="632"/>
      <c r="I281" s="152"/>
      <c r="J281" s="180"/>
      <c r="K281" s="181"/>
      <c r="L281" s="110"/>
      <c r="M281" s="110"/>
      <c r="N281" s="111">
        <f t="shared" si="16"/>
        <v>0</v>
      </c>
      <c r="O281" s="112">
        <f t="shared" si="17"/>
        <v>0</v>
      </c>
    </row>
    <row r="282" spans="1:15" ht="14.4" x14ac:dyDescent="0.25">
      <c r="A282" s="450" t="str">
        <f t="shared" si="18"/>
        <v/>
      </c>
      <c r="B282" s="129"/>
      <c r="C282" s="101"/>
      <c r="D282" s="102"/>
      <c r="E282" s="597"/>
      <c r="F282" s="104"/>
      <c r="G282" s="113"/>
      <c r="H282" s="632"/>
      <c r="I282" s="152"/>
      <c r="J282" s="180"/>
      <c r="K282" s="181"/>
      <c r="L282" s="110"/>
      <c r="M282" s="110"/>
      <c r="N282" s="111">
        <f t="shared" si="16"/>
        <v>0</v>
      </c>
      <c r="O282" s="112">
        <f t="shared" si="17"/>
        <v>0</v>
      </c>
    </row>
    <row r="283" spans="1:15" ht="14.4" x14ac:dyDescent="0.25">
      <c r="A283" s="450" t="str">
        <f t="shared" si="18"/>
        <v/>
      </c>
      <c r="B283" s="129"/>
      <c r="C283" s="101"/>
      <c r="D283" s="102"/>
      <c r="E283" s="597"/>
      <c r="F283" s="104"/>
      <c r="G283" s="113"/>
      <c r="H283" s="632"/>
      <c r="I283" s="152"/>
      <c r="J283" s="180"/>
      <c r="K283" s="181"/>
      <c r="L283" s="110"/>
      <c r="M283" s="110"/>
      <c r="N283" s="111">
        <f t="shared" si="16"/>
        <v>0</v>
      </c>
      <c r="O283" s="112">
        <f t="shared" si="17"/>
        <v>0</v>
      </c>
    </row>
    <row r="284" spans="1:15" ht="14.4" x14ac:dyDescent="0.25">
      <c r="A284" s="450" t="str">
        <f t="shared" si="18"/>
        <v/>
      </c>
      <c r="B284" s="129"/>
      <c r="C284" s="101"/>
      <c r="D284" s="102"/>
      <c r="E284" s="597"/>
      <c r="F284" s="104"/>
      <c r="G284" s="113"/>
      <c r="H284" s="632"/>
      <c r="I284" s="152"/>
      <c r="J284" s="180"/>
      <c r="K284" s="181"/>
      <c r="L284" s="110"/>
      <c r="M284" s="110"/>
      <c r="N284" s="111">
        <f t="shared" si="16"/>
        <v>0</v>
      </c>
      <c r="O284" s="112">
        <f t="shared" si="17"/>
        <v>0</v>
      </c>
    </row>
    <row r="285" spans="1:15" ht="14.4" x14ac:dyDescent="0.25">
      <c r="A285" s="450" t="str">
        <f t="shared" si="18"/>
        <v/>
      </c>
      <c r="B285" s="129"/>
      <c r="C285" s="101"/>
      <c r="D285" s="102"/>
      <c r="E285" s="597"/>
      <c r="F285" s="104"/>
      <c r="G285" s="113"/>
      <c r="H285" s="632"/>
      <c r="I285" s="152"/>
      <c r="J285" s="180"/>
      <c r="K285" s="181"/>
      <c r="L285" s="110"/>
      <c r="M285" s="110"/>
      <c r="N285" s="111">
        <f t="shared" si="16"/>
        <v>0</v>
      </c>
      <c r="O285" s="112">
        <f t="shared" si="17"/>
        <v>0</v>
      </c>
    </row>
  </sheetData>
  <mergeCells count="20">
    <mergeCell ref="K4:K5"/>
    <mergeCell ref="B1:C1"/>
    <mergeCell ref="E1:J1"/>
    <mergeCell ref="M1:N1"/>
    <mergeCell ref="B2:N2"/>
    <mergeCell ref="F3:F4"/>
    <mergeCell ref="M3:M5"/>
    <mergeCell ref="N3:N5"/>
    <mergeCell ref="G4:G5"/>
    <mergeCell ref="H4:H5"/>
    <mergeCell ref="I4:I5"/>
    <mergeCell ref="J4:J5"/>
    <mergeCell ref="L4:L5"/>
    <mergeCell ref="G3:L3"/>
    <mergeCell ref="A3:A5"/>
    <mergeCell ref="B3:B5"/>
    <mergeCell ref="C3:C5"/>
    <mergeCell ref="D3:D5"/>
    <mergeCell ref="E3:E4"/>
    <mergeCell ref="E5:F5"/>
  </mergeCells>
  <phoneticPr fontId="64" type="noConversion"/>
  <conditionalFormatting sqref="C1:D5">
    <cfRule type="duplicateValues" dxfId="27" priority="776"/>
  </conditionalFormatting>
  <conditionalFormatting sqref="C6:D285">
    <cfRule type="duplicateValues" dxfId="26" priority="774"/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5917-275C-4831-B671-51CF4E716EAF}">
  <sheetPr>
    <tabColor rgb="FFFF3399"/>
  </sheetPr>
  <dimension ref="A1:N69"/>
  <sheetViews>
    <sheetView workbookViewId="0">
      <selection activeCell="D27" sqref="D27"/>
    </sheetView>
  </sheetViews>
  <sheetFormatPr defaultColWidth="10" defaultRowHeight="13.2" x14ac:dyDescent="0.25"/>
  <cols>
    <col min="1" max="1" width="37" style="92" customWidth="1"/>
    <col min="2" max="2" width="9.109375" style="12" bestFit="1" customWidth="1"/>
    <col min="3" max="3" width="18.6640625" style="92" bestFit="1" customWidth="1"/>
    <col min="4" max="4" width="25.88671875" style="127" bestFit="1" customWidth="1"/>
    <col min="5" max="5" width="11.88671875" style="12" bestFit="1" customWidth="1"/>
    <col min="6" max="6" width="16" style="92" bestFit="1" customWidth="1"/>
    <col min="7" max="8" width="9.109375" style="335" bestFit="1" customWidth="1"/>
    <col min="9" max="9" width="9.5546875" style="335" bestFit="1" customWidth="1"/>
    <col min="10" max="10" width="14.109375" style="335" bestFit="1" customWidth="1"/>
    <col min="11" max="11" width="14.88671875" style="335" bestFit="1" customWidth="1"/>
    <col min="12" max="12" width="8.33203125" style="12" bestFit="1" customWidth="1"/>
    <col min="13" max="13" width="14.88671875" style="12" bestFit="1" customWidth="1"/>
    <col min="14" max="14" width="33.109375" style="12" bestFit="1" customWidth="1"/>
    <col min="15" max="16384" width="10" style="92"/>
  </cols>
  <sheetData>
    <row r="1" spans="1:14" ht="22.5" customHeight="1" thickBot="1" x14ac:dyDescent="0.3">
      <c r="A1" s="88">
        <f>SUM(A2-1)</f>
        <v>36</v>
      </c>
      <c r="B1" s="886" t="s">
        <v>56</v>
      </c>
      <c r="C1" s="887"/>
      <c r="D1" s="89" t="s">
        <v>30</v>
      </c>
      <c r="E1" s="888" t="s">
        <v>164</v>
      </c>
      <c r="F1" s="889"/>
      <c r="G1" s="889"/>
      <c r="H1" s="889"/>
      <c r="I1" s="889"/>
      <c r="J1" s="889"/>
      <c r="K1" s="324" t="s">
        <v>31</v>
      </c>
      <c r="L1" s="911">
        <v>45494</v>
      </c>
      <c r="M1" s="891"/>
      <c r="N1" s="91" t="s">
        <v>57</v>
      </c>
    </row>
    <row r="2" spans="1:14" ht="22.5" customHeight="1" thickBot="1" x14ac:dyDescent="0.3">
      <c r="A2" s="93">
        <f>COUNTA(_xlfn.UNIQUE(D6:D169))</f>
        <v>37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86" t="s">
        <v>62</v>
      </c>
      <c r="H3" s="987"/>
      <c r="I3" s="987"/>
      <c r="J3" s="987"/>
      <c r="K3" s="988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89" t="s">
        <v>29</v>
      </c>
      <c r="H4" s="991" t="s">
        <v>24</v>
      </c>
      <c r="I4" s="991" t="s">
        <v>41</v>
      </c>
      <c r="J4" s="991" t="s">
        <v>35</v>
      </c>
      <c r="K4" s="984" t="s">
        <v>36</v>
      </c>
      <c r="L4" s="896"/>
      <c r="M4" s="899"/>
      <c r="N4" s="97">
        <v>0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90"/>
      <c r="H5" s="992"/>
      <c r="I5" s="992"/>
      <c r="J5" s="992"/>
      <c r="K5" s="985"/>
      <c r="L5" s="897"/>
      <c r="M5" s="900"/>
      <c r="N5" s="98">
        <f>IF(N4=1,0,IF(N4=2,1,IF(N4=3,2,0)))</f>
        <v>0</v>
      </c>
    </row>
    <row r="6" spans="1:14" ht="14.4" x14ac:dyDescent="0.25">
      <c r="A6" s="99" t="str">
        <f>CONCATENATE(B6,C6,D6)</f>
        <v>PrepHarpa Lee-NewlandEbony Rose Spotlight</v>
      </c>
      <c r="B6" s="129" t="s">
        <v>29</v>
      </c>
      <c r="C6" s="101" t="s">
        <v>830</v>
      </c>
      <c r="D6" s="131" t="s">
        <v>388</v>
      </c>
      <c r="E6" s="113">
        <v>6020121</v>
      </c>
      <c r="F6" s="104" t="s">
        <v>429</v>
      </c>
      <c r="G6" s="113">
        <v>66.66</v>
      </c>
      <c r="H6" s="100"/>
      <c r="I6" s="152"/>
      <c r="J6" s="180"/>
      <c r="K6" s="181"/>
      <c r="L6" s="110">
        <v>1</v>
      </c>
      <c r="M6" s="111">
        <f t="shared" ref="M6:M60" si="0">IF(L6=1,7,IF(L6=2,6,IF(L6=3,5,IF(L6=4,4,IF(L6=5,3,IF(L6=6,2,IF(L6&gt;=6,1,0)))))))</f>
        <v>7</v>
      </c>
      <c r="N6" s="197">
        <f>SUM(M6+$N$5)</f>
        <v>7</v>
      </c>
    </row>
    <row r="7" spans="1:14" ht="14.4" x14ac:dyDescent="0.25">
      <c r="A7" s="99" t="str">
        <f>CONCATENATE(B7,C7,D7)</f>
        <v>PrepHarriet DickinsonGeorge</v>
      </c>
      <c r="B7" s="129" t="s">
        <v>29</v>
      </c>
      <c r="C7" s="101" t="s">
        <v>620</v>
      </c>
      <c r="D7" s="102" t="s">
        <v>621</v>
      </c>
      <c r="E7" s="113">
        <v>9124769</v>
      </c>
      <c r="F7" s="104" t="s">
        <v>200</v>
      </c>
      <c r="G7" s="113">
        <v>64.66</v>
      </c>
      <c r="H7" s="100"/>
      <c r="I7" s="152"/>
      <c r="J7" s="180"/>
      <c r="K7" s="181"/>
      <c r="L7" s="110">
        <v>2</v>
      </c>
      <c r="M7" s="111">
        <f t="shared" si="0"/>
        <v>6</v>
      </c>
      <c r="N7" s="197">
        <f t="shared" ref="N7:N69" si="1">SUM(M7+$N$5)</f>
        <v>6</v>
      </c>
    </row>
    <row r="8" spans="1:14" ht="14.4" x14ac:dyDescent="0.25">
      <c r="A8" s="99" t="str">
        <f>CONCATENATE(B8,C8,D8)</f>
        <v>PrepLilly DelsimoneCharisma Lillian</v>
      </c>
      <c r="B8" s="129" t="s">
        <v>29</v>
      </c>
      <c r="C8" s="130" t="s">
        <v>480</v>
      </c>
      <c r="D8" s="102" t="s">
        <v>431</v>
      </c>
      <c r="E8" s="113">
        <v>6027825</v>
      </c>
      <c r="F8" s="104" t="s">
        <v>429</v>
      </c>
      <c r="G8" s="113">
        <v>64.33</v>
      </c>
      <c r="H8" s="100"/>
      <c r="I8" s="152"/>
      <c r="J8" s="180"/>
      <c r="K8" s="181"/>
      <c r="L8" s="110">
        <v>3</v>
      </c>
      <c r="M8" s="111">
        <f t="shared" si="0"/>
        <v>5</v>
      </c>
      <c r="N8" s="197">
        <f t="shared" si="1"/>
        <v>5</v>
      </c>
    </row>
    <row r="9" spans="1:14" ht="14.4" x14ac:dyDescent="0.25">
      <c r="A9" s="99" t="str">
        <f>CONCATENATE(B9,C9,D9)</f>
        <v>PrepMorgan FallsPopstar</v>
      </c>
      <c r="B9" s="129" t="s">
        <v>29</v>
      </c>
      <c r="C9" s="101" t="s">
        <v>435</v>
      </c>
      <c r="D9" s="102" t="s">
        <v>436</v>
      </c>
      <c r="E9" s="113">
        <v>6028938</v>
      </c>
      <c r="F9" s="104" t="s">
        <v>429</v>
      </c>
      <c r="G9" s="113">
        <v>64.33</v>
      </c>
      <c r="H9" s="100"/>
      <c r="I9" s="152"/>
      <c r="J9" s="180"/>
      <c r="K9" s="181"/>
      <c r="L9" s="110">
        <v>3</v>
      </c>
      <c r="M9" s="111">
        <f t="shared" si="0"/>
        <v>5</v>
      </c>
      <c r="N9" s="197">
        <f t="shared" si="1"/>
        <v>5</v>
      </c>
    </row>
    <row r="10" spans="1:14" ht="14.4" x14ac:dyDescent="0.25">
      <c r="A10" s="99" t="str">
        <f>CONCATENATE(B10,C10,D10)</f>
        <v>PrepChloe RobertsGosh</v>
      </c>
      <c r="B10" s="129" t="s">
        <v>29</v>
      </c>
      <c r="C10" s="101" t="s">
        <v>437</v>
      </c>
      <c r="D10" s="102" t="s">
        <v>438</v>
      </c>
      <c r="E10" s="113">
        <v>6024364</v>
      </c>
      <c r="F10" s="104" t="s">
        <v>429</v>
      </c>
      <c r="G10" s="113">
        <v>64</v>
      </c>
      <c r="H10" s="100"/>
      <c r="I10" s="152"/>
      <c r="J10" s="180"/>
      <c r="K10" s="181"/>
      <c r="L10" s="110">
        <v>5</v>
      </c>
      <c r="M10" s="111">
        <f t="shared" si="0"/>
        <v>3</v>
      </c>
      <c r="N10" s="197">
        <f t="shared" si="1"/>
        <v>3</v>
      </c>
    </row>
    <row r="11" spans="1:14" ht="14.4" x14ac:dyDescent="0.25">
      <c r="A11" s="99" t="str">
        <f>CONCATENATE(B11,C11,D11)</f>
        <v>PrepDarcy CunninghamWeddamar Talent</v>
      </c>
      <c r="B11" s="129" t="s">
        <v>29</v>
      </c>
      <c r="C11" s="130" t="s">
        <v>831</v>
      </c>
      <c r="D11" s="102" t="s">
        <v>832</v>
      </c>
      <c r="E11" s="113">
        <v>6028799</v>
      </c>
      <c r="F11" s="104" t="s">
        <v>833</v>
      </c>
      <c r="G11" s="113">
        <v>63.33</v>
      </c>
      <c r="H11" s="100"/>
      <c r="I11" s="152"/>
      <c r="J11" s="180"/>
      <c r="K11" s="181"/>
      <c r="L11" s="110">
        <v>6</v>
      </c>
      <c r="M11" s="111">
        <f t="shared" si="0"/>
        <v>2</v>
      </c>
      <c r="N11" s="197">
        <f t="shared" si="1"/>
        <v>2</v>
      </c>
    </row>
    <row r="12" spans="1:14" ht="14.4" x14ac:dyDescent="0.25">
      <c r="A12" s="99" t="str">
        <f>CONCATENATE(B12,C12,D12)</f>
        <v>PrepAbby FullgrabeWaverley Park Little Cherokee</v>
      </c>
      <c r="B12" s="129" t="s">
        <v>29</v>
      </c>
      <c r="C12" s="101" t="s">
        <v>834</v>
      </c>
      <c r="D12" s="102" t="s">
        <v>835</v>
      </c>
      <c r="E12" s="113">
        <v>9102581</v>
      </c>
      <c r="F12" s="104" t="s">
        <v>833</v>
      </c>
      <c r="G12" s="113">
        <v>62</v>
      </c>
      <c r="H12" s="100"/>
      <c r="I12" s="152"/>
      <c r="J12" s="180"/>
      <c r="K12" s="181"/>
      <c r="L12" s="110">
        <v>7</v>
      </c>
      <c r="M12" s="111">
        <f t="shared" si="0"/>
        <v>1</v>
      </c>
      <c r="N12" s="197">
        <f t="shared" si="1"/>
        <v>1</v>
      </c>
    </row>
    <row r="13" spans="1:14" ht="14.4" x14ac:dyDescent="0.25">
      <c r="A13" s="99" t="str">
        <f>CONCATENATE(B13,C13,D13)</f>
        <v>PrepMakayla RobertsOmega Park Solitaire</v>
      </c>
      <c r="B13" s="129" t="s">
        <v>29</v>
      </c>
      <c r="C13" s="102" t="s">
        <v>430</v>
      </c>
      <c r="D13" s="101" t="s">
        <v>474</v>
      </c>
      <c r="E13" s="113">
        <v>6027332</v>
      </c>
      <c r="F13" s="104" t="s">
        <v>429</v>
      </c>
      <c r="G13" s="113">
        <v>60</v>
      </c>
      <c r="H13" s="100"/>
      <c r="I13" s="152"/>
      <c r="J13" s="180"/>
      <c r="K13" s="181"/>
      <c r="L13" s="110">
        <v>8</v>
      </c>
      <c r="M13" s="111">
        <f t="shared" si="0"/>
        <v>1</v>
      </c>
      <c r="N13" s="197">
        <f t="shared" si="1"/>
        <v>1</v>
      </c>
    </row>
    <row r="14" spans="1:14" ht="14.4" x14ac:dyDescent="0.25">
      <c r="A14" s="99" t="str">
        <f>CONCATENATE(B14,C14,D14)</f>
        <v>PrepCharlotte HamertonLucy</v>
      </c>
      <c r="B14" s="129" t="s">
        <v>29</v>
      </c>
      <c r="C14" s="101" t="s">
        <v>836</v>
      </c>
      <c r="D14" s="102" t="s">
        <v>837</v>
      </c>
      <c r="E14" s="113">
        <v>9115521</v>
      </c>
      <c r="F14" s="104" t="s">
        <v>429</v>
      </c>
      <c r="G14" s="113">
        <v>54</v>
      </c>
      <c r="H14" s="100"/>
      <c r="I14" s="152"/>
      <c r="J14" s="180"/>
      <c r="K14" s="181"/>
      <c r="L14" s="110">
        <v>9</v>
      </c>
      <c r="M14" s="111">
        <f t="shared" si="0"/>
        <v>1</v>
      </c>
      <c r="N14" s="197">
        <f t="shared" si="1"/>
        <v>1</v>
      </c>
    </row>
    <row r="15" spans="1:14" ht="14.4" x14ac:dyDescent="0.25">
      <c r="A15" s="99" t="str">
        <f>CONCATENATE(B15,C15,D15)</f>
        <v>PrepIsabella ChapmanAstra</v>
      </c>
      <c r="B15" s="129" t="s">
        <v>29</v>
      </c>
      <c r="C15" s="101" t="s">
        <v>622</v>
      </c>
      <c r="D15" s="102" t="s">
        <v>442</v>
      </c>
      <c r="E15" s="113">
        <v>9102495</v>
      </c>
      <c r="F15" s="104" t="s">
        <v>443</v>
      </c>
      <c r="G15" s="113">
        <v>67.66</v>
      </c>
      <c r="H15" s="100"/>
      <c r="I15" s="152"/>
      <c r="J15" s="180"/>
      <c r="K15" s="181"/>
      <c r="L15" s="110">
        <v>1</v>
      </c>
      <c r="M15" s="111">
        <f t="shared" si="0"/>
        <v>7</v>
      </c>
      <c r="N15" s="197">
        <f t="shared" si="1"/>
        <v>7</v>
      </c>
    </row>
    <row r="16" spans="1:14" ht="14.4" x14ac:dyDescent="0.25">
      <c r="A16" s="99" t="str">
        <f>CONCATENATE(B16,C16,D16)</f>
        <v>PrepJess TooheyDuke</v>
      </c>
      <c r="B16" s="129" t="s">
        <v>29</v>
      </c>
      <c r="C16" s="130" t="s">
        <v>439</v>
      </c>
      <c r="D16" s="102" t="s">
        <v>440</v>
      </c>
      <c r="E16" s="113">
        <v>9101628</v>
      </c>
      <c r="F16" s="104" t="s">
        <v>429</v>
      </c>
      <c r="G16" s="113">
        <v>64.66</v>
      </c>
      <c r="H16" s="100"/>
      <c r="I16" s="152"/>
      <c r="J16" s="180"/>
      <c r="K16" s="181"/>
      <c r="L16" s="110">
        <v>2</v>
      </c>
      <c r="M16" s="111">
        <f t="shared" si="0"/>
        <v>6</v>
      </c>
      <c r="N16" s="197">
        <f t="shared" si="1"/>
        <v>6</v>
      </c>
    </row>
    <row r="17" spans="1:14" ht="14.4" x14ac:dyDescent="0.25">
      <c r="A17" s="99" t="str">
        <f>CONCATENATE(B17,C17,D17)</f>
        <v>PrepJessica HamertonYes Hes A Ladies Man</v>
      </c>
      <c r="B17" s="129" t="s">
        <v>29</v>
      </c>
      <c r="C17" s="101" t="s">
        <v>623</v>
      </c>
      <c r="D17" s="102" t="s">
        <v>650</v>
      </c>
      <c r="E17" s="113" t="s">
        <v>624</v>
      </c>
      <c r="F17" s="104" t="s">
        <v>429</v>
      </c>
      <c r="G17" s="113">
        <v>64.66</v>
      </c>
      <c r="H17" s="100"/>
      <c r="I17" s="152"/>
      <c r="J17" s="180"/>
      <c r="K17" s="181"/>
      <c r="L17" s="110">
        <v>2</v>
      </c>
      <c r="M17" s="111">
        <f t="shared" si="0"/>
        <v>6</v>
      </c>
      <c r="N17" s="197">
        <f t="shared" si="1"/>
        <v>6</v>
      </c>
    </row>
    <row r="18" spans="1:14" ht="14.4" x14ac:dyDescent="0.25">
      <c r="A18" s="99" t="str">
        <f>CONCATENATE(B18,C18,D18)</f>
        <v>PrepEleanor SoccioSunny</v>
      </c>
      <c r="B18" s="129" t="s">
        <v>29</v>
      </c>
      <c r="C18" s="130" t="s">
        <v>838</v>
      </c>
      <c r="D18" s="102" t="s">
        <v>839</v>
      </c>
      <c r="E18" s="113"/>
      <c r="F18" s="104"/>
      <c r="G18" s="113">
        <v>63.33</v>
      </c>
      <c r="H18" s="100"/>
      <c r="I18" s="152"/>
      <c r="J18" s="180"/>
      <c r="K18" s="181"/>
      <c r="L18" s="110">
        <v>4</v>
      </c>
      <c r="M18" s="111">
        <f t="shared" si="0"/>
        <v>4</v>
      </c>
      <c r="N18" s="197">
        <f t="shared" si="1"/>
        <v>4</v>
      </c>
    </row>
    <row r="19" spans="1:14" ht="14.4" x14ac:dyDescent="0.25">
      <c r="A19" s="99" t="str">
        <f>CONCATENATE(B19,C19,D19)</f>
        <v>PrepPhoenia Van Der LaanSileby Kinghtingale</v>
      </c>
      <c r="B19" s="129" t="s">
        <v>29</v>
      </c>
      <c r="C19" s="101" t="s">
        <v>629</v>
      </c>
      <c r="D19" s="102" t="s">
        <v>840</v>
      </c>
      <c r="E19" s="113">
        <v>9001824</v>
      </c>
      <c r="F19" s="104" t="s">
        <v>429</v>
      </c>
      <c r="G19" s="113">
        <v>62.33</v>
      </c>
      <c r="H19" s="100"/>
      <c r="I19" s="152"/>
      <c r="J19" s="180"/>
      <c r="K19" s="181"/>
      <c r="L19" s="110">
        <v>5</v>
      </c>
      <c r="M19" s="111">
        <f t="shared" si="0"/>
        <v>3</v>
      </c>
      <c r="N19" s="197">
        <f t="shared" si="1"/>
        <v>3</v>
      </c>
    </row>
    <row r="20" spans="1:14" ht="14.4" x14ac:dyDescent="0.25">
      <c r="A20" s="99" t="str">
        <f>CONCATENATE(B20,C20,D20)</f>
        <v>PrepTatum HandMightiness</v>
      </c>
      <c r="B20" s="129" t="s">
        <v>29</v>
      </c>
      <c r="C20" s="101" t="s">
        <v>463</v>
      </c>
      <c r="D20" s="102" t="s">
        <v>464</v>
      </c>
      <c r="E20" s="113">
        <v>6022032</v>
      </c>
      <c r="F20" s="104" t="s">
        <v>429</v>
      </c>
      <c r="G20" s="325">
        <v>60.33</v>
      </c>
      <c r="H20" s="326"/>
      <c r="I20" s="327"/>
      <c r="J20" s="328"/>
      <c r="K20" s="329"/>
      <c r="L20" s="110">
        <v>6</v>
      </c>
      <c r="M20" s="111">
        <f t="shared" si="0"/>
        <v>2</v>
      </c>
      <c r="N20" s="197">
        <f t="shared" si="1"/>
        <v>2</v>
      </c>
    </row>
    <row r="21" spans="1:14" ht="14.4" x14ac:dyDescent="0.25">
      <c r="A21" s="99" t="str">
        <f>CONCATENATE(B21,C21,D21)</f>
        <v>PrepBreanna SchofieldSileby Krystal Nile</v>
      </c>
      <c r="B21" s="129" t="s">
        <v>29</v>
      </c>
      <c r="C21" s="101" t="s">
        <v>625</v>
      </c>
      <c r="D21" s="102" t="s">
        <v>626</v>
      </c>
      <c r="E21" s="113">
        <v>9115526</v>
      </c>
      <c r="F21" s="104" t="s">
        <v>429</v>
      </c>
      <c r="G21" s="325">
        <v>59.66</v>
      </c>
      <c r="H21" s="326"/>
      <c r="I21" s="327"/>
      <c r="J21" s="328"/>
      <c r="K21" s="329"/>
      <c r="L21" s="110">
        <v>7</v>
      </c>
      <c r="M21" s="111">
        <f t="shared" si="0"/>
        <v>1</v>
      </c>
      <c r="N21" s="197">
        <f t="shared" si="1"/>
        <v>1</v>
      </c>
    </row>
    <row r="22" spans="1:14" ht="14.4" x14ac:dyDescent="0.25">
      <c r="A22" s="99" t="str">
        <f>CONCATENATE(B22,C22,D22)</f>
        <v>PrelimHailey SnymanGordon Park Smarty Pants</v>
      </c>
      <c r="B22" s="129" t="s">
        <v>24</v>
      </c>
      <c r="C22" s="101" t="s">
        <v>257</v>
      </c>
      <c r="D22" s="102" t="s">
        <v>258</v>
      </c>
      <c r="E22" s="113">
        <v>6025131</v>
      </c>
      <c r="F22" s="104" t="s">
        <v>429</v>
      </c>
      <c r="G22" s="325"/>
      <c r="H22" s="326">
        <v>70.41</v>
      </c>
      <c r="I22" s="327"/>
      <c r="J22" s="328"/>
      <c r="K22" s="329"/>
      <c r="L22" s="110">
        <v>1</v>
      </c>
      <c r="M22" s="111">
        <f t="shared" si="0"/>
        <v>7</v>
      </c>
      <c r="N22" s="197">
        <f t="shared" si="1"/>
        <v>7</v>
      </c>
    </row>
    <row r="23" spans="1:14" ht="14.4" x14ac:dyDescent="0.25">
      <c r="A23" s="99" t="str">
        <f>CONCATENATE(B23,C23,D23)</f>
        <v>PrelimMia StephensHolland Park Geneva</v>
      </c>
      <c r="B23" s="129" t="s">
        <v>24</v>
      </c>
      <c r="C23" s="101" t="s">
        <v>259</v>
      </c>
      <c r="D23" s="102" t="s">
        <v>260</v>
      </c>
      <c r="E23" s="113">
        <v>9114813</v>
      </c>
      <c r="F23" s="104" t="s">
        <v>429</v>
      </c>
      <c r="G23" s="325"/>
      <c r="H23" s="326">
        <v>64.790000000000006</v>
      </c>
      <c r="I23" s="327"/>
      <c r="J23" s="328"/>
      <c r="K23" s="329"/>
      <c r="L23" s="110">
        <v>2</v>
      </c>
      <c r="M23" s="111">
        <f t="shared" si="0"/>
        <v>6</v>
      </c>
      <c r="N23" s="197">
        <f t="shared" si="1"/>
        <v>6</v>
      </c>
    </row>
    <row r="24" spans="1:14" ht="14.4" x14ac:dyDescent="0.25">
      <c r="A24" s="99" t="str">
        <f>CONCATENATE(B24,C24,D24)</f>
        <v>PrelimOlivia StephensCimmeron Pocket Rocket</v>
      </c>
      <c r="B24" s="100" t="s">
        <v>24</v>
      </c>
      <c r="C24" s="101" t="s">
        <v>261</v>
      </c>
      <c r="D24" s="102" t="s">
        <v>841</v>
      </c>
      <c r="E24" s="113">
        <v>9106953</v>
      </c>
      <c r="F24" s="104" t="s">
        <v>429</v>
      </c>
      <c r="G24" s="325"/>
      <c r="H24" s="326">
        <v>62.08</v>
      </c>
      <c r="I24" s="327"/>
      <c r="J24" s="328"/>
      <c r="K24" s="329"/>
      <c r="L24" s="110">
        <v>3</v>
      </c>
      <c r="M24" s="111">
        <f t="shared" si="0"/>
        <v>5</v>
      </c>
      <c r="N24" s="197">
        <f t="shared" si="1"/>
        <v>5</v>
      </c>
    </row>
    <row r="25" spans="1:14" ht="14.4" x14ac:dyDescent="0.25">
      <c r="A25" s="99" t="str">
        <f>CONCATENATE(B25,C25,D25)</f>
        <v>PrelimAva StephensShilo</v>
      </c>
      <c r="B25" s="100" t="s">
        <v>24</v>
      </c>
      <c r="C25" s="101" t="s">
        <v>262</v>
      </c>
      <c r="D25" s="102" t="s">
        <v>263</v>
      </c>
      <c r="E25" s="113">
        <v>9106952</v>
      </c>
      <c r="F25" s="104" t="s">
        <v>429</v>
      </c>
      <c r="G25" s="325"/>
      <c r="H25" s="326">
        <v>61.87</v>
      </c>
      <c r="I25" s="327"/>
      <c r="J25" s="328"/>
      <c r="K25" s="329"/>
      <c r="L25" s="110">
        <v>4</v>
      </c>
      <c r="M25" s="111">
        <f t="shared" si="0"/>
        <v>4</v>
      </c>
      <c r="N25" s="197">
        <f t="shared" si="1"/>
        <v>4</v>
      </c>
    </row>
    <row r="26" spans="1:14" ht="14.4" x14ac:dyDescent="0.25">
      <c r="A26" s="99" t="str">
        <f>CONCATENATE(B26,C26,D26)</f>
        <v>PrelimHayley DagnallFor Our Nic</v>
      </c>
      <c r="B26" s="100" t="s">
        <v>24</v>
      </c>
      <c r="C26" s="101" t="s">
        <v>465</v>
      </c>
      <c r="D26" s="131" t="s">
        <v>847</v>
      </c>
      <c r="E26" s="113">
        <v>6020577</v>
      </c>
      <c r="F26" s="104" t="s">
        <v>443</v>
      </c>
      <c r="G26" s="325"/>
      <c r="H26" s="326">
        <v>67.290000000000006</v>
      </c>
      <c r="I26" s="327"/>
      <c r="J26" s="328"/>
      <c r="K26" s="329"/>
      <c r="L26" s="110">
        <v>1</v>
      </c>
      <c r="M26" s="111">
        <f t="shared" si="0"/>
        <v>7</v>
      </c>
      <c r="N26" s="197">
        <f t="shared" si="1"/>
        <v>7</v>
      </c>
    </row>
    <row r="27" spans="1:14" ht="14.4" x14ac:dyDescent="0.25">
      <c r="A27" s="99" t="str">
        <f>CONCATENATE(B27,C27,D27)</f>
        <v>PrelimIsabella ChapmanAstra</v>
      </c>
      <c r="B27" s="100" t="s">
        <v>24</v>
      </c>
      <c r="C27" s="101" t="s">
        <v>622</v>
      </c>
      <c r="D27" s="102" t="s">
        <v>442</v>
      </c>
      <c r="E27" s="113">
        <v>9102495</v>
      </c>
      <c r="F27" s="104" t="s">
        <v>443</v>
      </c>
      <c r="G27" s="325"/>
      <c r="H27" s="326">
        <v>62.91</v>
      </c>
      <c r="I27" s="327"/>
      <c r="J27" s="328"/>
      <c r="K27" s="329"/>
      <c r="L27" s="110">
        <v>2</v>
      </c>
      <c r="M27" s="111">
        <f t="shared" si="0"/>
        <v>6</v>
      </c>
      <c r="N27" s="197">
        <f t="shared" si="1"/>
        <v>6</v>
      </c>
    </row>
    <row r="28" spans="1:14" ht="14.4" x14ac:dyDescent="0.25">
      <c r="A28" s="99" t="str">
        <f>CONCATENATE(B28,C28,D28)</f>
        <v>PrelimCharlee CrispinRowen Bee Gee</v>
      </c>
      <c r="B28" s="100" t="s">
        <v>24</v>
      </c>
      <c r="C28" s="101" t="s">
        <v>635</v>
      </c>
      <c r="D28" s="102" t="s">
        <v>636</v>
      </c>
      <c r="E28" s="113">
        <v>6020575</v>
      </c>
      <c r="F28" s="104" t="s">
        <v>443</v>
      </c>
      <c r="G28" s="325"/>
      <c r="H28" s="326">
        <v>62.7</v>
      </c>
      <c r="I28" s="327"/>
      <c r="J28" s="328"/>
      <c r="K28" s="329"/>
      <c r="L28" s="110">
        <v>3</v>
      </c>
      <c r="M28" s="111">
        <f t="shared" si="0"/>
        <v>5</v>
      </c>
      <c r="N28" s="197">
        <f t="shared" si="1"/>
        <v>5</v>
      </c>
    </row>
    <row r="29" spans="1:14" ht="14.4" x14ac:dyDescent="0.25">
      <c r="A29" s="99" t="str">
        <f>CONCATENATE(B29,C29,D29)</f>
        <v>PrelimGabriella AxiakCoronation Park Pennys Charm</v>
      </c>
      <c r="B29" s="100" t="s">
        <v>24</v>
      </c>
      <c r="C29" s="101" t="s">
        <v>842</v>
      </c>
      <c r="D29" s="102" t="s">
        <v>843</v>
      </c>
      <c r="E29" s="113">
        <v>9118396</v>
      </c>
      <c r="F29" s="104" t="s">
        <v>844</v>
      </c>
      <c r="G29" s="325"/>
      <c r="H29" s="326">
        <v>61.87</v>
      </c>
      <c r="I29" s="327"/>
      <c r="J29" s="328"/>
      <c r="K29" s="329"/>
      <c r="L29" s="110">
        <v>4</v>
      </c>
      <c r="M29" s="111">
        <f t="shared" si="0"/>
        <v>4</v>
      </c>
      <c r="N29" s="197">
        <f t="shared" si="1"/>
        <v>4</v>
      </c>
    </row>
    <row r="30" spans="1:14" ht="14.4" x14ac:dyDescent="0.25">
      <c r="A30" s="99" t="str">
        <f>CONCATENATE(B30,C30,D30)</f>
        <v>PrelimTayah JoyPowerderbark Gucci</v>
      </c>
      <c r="B30" s="100" t="s">
        <v>24</v>
      </c>
      <c r="C30" s="101" t="s">
        <v>728</v>
      </c>
      <c r="D30" s="102" t="s">
        <v>845</v>
      </c>
      <c r="E30" s="113">
        <v>6010869</v>
      </c>
      <c r="F30" s="104" t="s">
        <v>846</v>
      </c>
      <c r="G30" s="325"/>
      <c r="H30" s="326">
        <v>66.040000000000006</v>
      </c>
      <c r="I30" s="327"/>
      <c r="J30" s="328"/>
      <c r="K30" s="329"/>
      <c r="L30" s="110">
        <v>1</v>
      </c>
      <c r="M30" s="111">
        <f t="shared" si="0"/>
        <v>7</v>
      </c>
      <c r="N30" s="197">
        <f t="shared" si="1"/>
        <v>7</v>
      </c>
    </row>
    <row r="31" spans="1:14" ht="14.4" x14ac:dyDescent="0.25">
      <c r="A31" s="99" t="str">
        <f>CONCATENATE(B31,C31,D31)</f>
        <v>PrelimSophie EllisOlympia</v>
      </c>
      <c r="B31" s="100" t="s">
        <v>24</v>
      </c>
      <c r="C31" s="101" t="s">
        <v>452</v>
      </c>
      <c r="D31" s="102" t="s">
        <v>453</v>
      </c>
      <c r="E31" s="113">
        <v>9115519</v>
      </c>
      <c r="F31" s="104" t="s">
        <v>429</v>
      </c>
      <c r="G31" s="325"/>
      <c r="H31" s="326">
        <v>63.33</v>
      </c>
      <c r="I31" s="327"/>
      <c r="J31" s="328"/>
      <c r="K31" s="329"/>
      <c r="L31" s="110">
        <v>2</v>
      </c>
      <c r="M31" s="111">
        <f t="shared" si="0"/>
        <v>6</v>
      </c>
      <c r="N31" s="197">
        <f t="shared" si="1"/>
        <v>6</v>
      </c>
    </row>
    <row r="32" spans="1:14" ht="14.4" x14ac:dyDescent="0.25">
      <c r="A32" s="99" t="str">
        <f>CONCATENATE(B32,C32,D32)</f>
        <v>PrelimLily McbrideHearts</v>
      </c>
      <c r="B32" s="100" t="s">
        <v>24</v>
      </c>
      <c r="C32" s="101" t="s">
        <v>649</v>
      </c>
      <c r="D32" s="102" t="s">
        <v>638</v>
      </c>
      <c r="E32" s="113">
        <v>6029356</v>
      </c>
      <c r="F32" s="104" t="s">
        <v>555</v>
      </c>
      <c r="G32" s="325"/>
      <c r="H32" s="326">
        <v>58.95</v>
      </c>
      <c r="I32" s="327"/>
      <c r="J32" s="328"/>
      <c r="K32" s="329"/>
      <c r="L32" s="110">
        <v>3</v>
      </c>
      <c r="M32" s="111">
        <f t="shared" si="0"/>
        <v>5</v>
      </c>
      <c r="N32" s="197">
        <f t="shared" si="1"/>
        <v>5</v>
      </c>
    </row>
    <row r="33" spans="1:14" ht="14.4" x14ac:dyDescent="0.25">
      <c r="A33" s="99" t="str">
        <f>CONCATENATE(B33,C33,D33)</f>
        <v>PrelimGabrielle SellersBarney</v>
      </c>
      <c r="B33" s="100" t="s">
        <v>24</v>
      </c>
      <c r="C33" s="101" t="s">
        <v>639</v>
      </c>
      <c r="D33" s="102" t="s">
        <v>357</v>
      </c>
      <c r="E33" s="113">
        <v>9124551</v>
      </c>
      <c r="F33" s="104" t="s">
        <v>429</v>
      </c>
      <c r="G33" s="325"/>
      <c r="H33" s="326">
        <v>55.41</v>
      </c>
      <c r="I33" s="327"/>
      <c r="J33" s="328"/>
      <c r="K33" s="329"/>
      <c r="L33" s="110">
        <v>4</v>
      </c>
      <c r="M33" s="111">
        <f t="shared" si="0"/>
        <v>4</v>
      </c>
      <c r="N33" s="197">
        <f t="shared" si="1"/>
        <v>4</v>
      </c>
    </row>
    <row r="34" spans="1:14" ht="14.4" x14ac:dyDescent="0.25">
      <c r="A34" s="99" t="str">
        <f>CONCATENATE(B34,C34,D34)</f>
        <v>NovHarpa ByrneMarkin Park Fine Design</v>
      </c>
      <c r="B34" s="100" t="s">
        <v>73</v>
      </c>
      <c r="C34" s="101" t="s">
        <v>445</v>
      </c>
      <c r="D34" s="102" t="s">
        <v>446</v>
      </c>
      <c r="E34" s="113">
        <v>6072558</v>
      </c>
      <c r="F34" s="104" t="s">
        <v>429</v>
      </c>
      <c r="G34" s="325"/>
      <c r="H34" s="326"/>
      <c r="I34" s="327">
        <v>66.849999999999994</v>
      </c>
      <c r="J34" s="328"/>
      <c r="K34" s="329"/>
      <c r="L34" s="110">
        <v>1</v>
      </c>
      <c r="M34" s="111">
        <f t="shared" si="0"/>
        <v>7</v>
      </c>
      <c r="N34" s="197">
        <f t="shared" si="1"/>
        <v>7</v>
      </c>
    </row>
    <row r="35" spans="1:14" ht="14.4" x14ac:dyDescent="0.25">
      <c r="A35" s="99" t="str">
        <f>CONCATENATE(B35,C35,D35)</f>
        <v>NovHailey SnymanGordon Park Smarty Pants</v>
      </c>
      <c r="B35" s="100" t="s">
        <v>73</v>
      </c>
      <c r="C35" s="101" t="s">
        <v>257</v>
      </c>
      <c r="D35" s="102" t="s">
        <v>258</v>
      </c>
      <c r="E35" s="113">
        <v>6025131</v>
      </c>
      <c r="F35" s="104" t="s">
        <v>429</v>
      </c>
      <c r="G35" s="325"/>
      <c r="H35" s="326"/>
      <c r="I35" s="327">
        <v>66.14</v>
      </c>
      <c r="J35" s="328"/>
      <c r="K35" s="329"/>
      <c r="L35" s="110">
        <v>2</v>
      </c>
      <c r="M35" s="111">
        <f t="shared" si="0"/>
        <v>6</v>
      </c>
      <c r="N35" s="197">
        <f t="shared" si="1"/>
        <v>6</v>
      </c>
    </row>
    <row r="36" spans="1:14" ht="14.4" x14ac:dyDescent="0.25">
      <c r="A36" s="99" t="str">
        <f>CONCATENATE(B36,C36,D36)</f>
        <v>NovMadison KainPc Sonic</v>
      </c>
      <c r="B36" s="100" t="s">
        <v>73</v>
      </c>
      <c r="C36" s="101" t="s">
        <v>248</v>
      </c>
      <c r="D36" s="102" t="s">
        <v>477</v>
      </c>
      <c r="E36" s="113">
        <v>6022060</v>
      </c>
      <c r="F36" s="104" t="s">
        <v>429</v>
      </c>
      <c r="G36" s="325"/>
      <c r="H36" s="326"/>
      <c r="I36" s="327">
        <v>63.57</v>
      </c>
      <c r="J36" s="328"/>
      <c r="K36" s="329"/>
      <c r="L36" s="110">
        <v>1</v>
      </c>
      <c r="M36" s="111">
        <f t="shared" si="0"/>
        <v>7</v>
      </c>
      <c r="N36" s="197">
        <f t="shared" si="1"/>
        <v>7</v>
      </c>
    </row>
    <row r="37" spans="1:14" ht="14.4" x14ac:dyDescent="0.25">
      <c r="A37" s="99" t="str">
        <f>CONCATENATE(B37,C37,D37)</f>
        <v>NovMia TollarzoDelta Of Ebony Park</v>
      </c>
      <c r="B37" s="100" t="s">
        <v>73</v>
      </c>
      <c r="C37" s="101" t="s">
        <v>244</v>
      </c>
      <c r="D37" s="102" t="s">
        <v>245</v>
      </c>
      <c r="E37" s="113">
        <v>6011292</v>
      </c>
      <c r="F37" s="104" t="s">
        <v>469</v>
      </c>
      <c r="G37" s="325"/>
      <c r="H37" s="326"/>
      <c r="I37" s="327">
        <v>66.849999999999994</v>
      </c>
      <c r="J37" s="328"/>
      <c r="K37" s="329"/>
      <c r="L37" s="110">
        <v>1</v>
      </c>
      <c r="M37" s="111">
        <f t="shared" si="0"/>
        <v>7</v>
      </c>
      <c r="N37" s="197">
        <f t="shared" si="1"/>
        <v>7</v>
      </c>
    </row>
    <row r="38" spans="1:14" ht="14.4" x14ac:dyDescent="0.25">
      <c r="A38" s="99" t="str">
        <f>CONCATENATE(B38,C38,D38)</f>
        <v>NovTayah JoyPowerderbark Gucci</v>
      </c>
      <c r="B38" s="100" t="s">
        <v>73</v>
      </c>
      <c r="C38" s="101" t="s">
        <v>728</v>
      </c>
      <c r="D38" s="102" t="s">
        <v>845</v>
      </c>
      <c r="E38" s="113">
        <v>6010869</v>
      </c>
      <c r="F38" s="104" t="s">
        <v>846</v>
      </c>
      <c r="G38" s="325"/>
      <c r="H38" s="326"/>
      <c r="I38" s="327">
        <v>63</v>
      </c>
      <c r="J38" s="328"/>
      <c r="K38" s="329"/>
      <c r="L38" s="110">
        <v>2</v>
      </c>
      <c r="M38" s="111">
        <f t="shared" si="0"/>
        <v>6</v>
      </c>
      <c r="N38" s="197">
        <f t="shared" si="1"/>
        <v>6</v>
      </c>
    </row>
    <row r="39" spans="1:14" ht="14.4" x14ac:dyDescent="0.25">
      <c r="A39" s="99" t="str">
        <f>CONCATENATE(B39,C39,D39)</f>
        <v>NovShannon MeakinsKarma Park Esprit</v>
      </c>
      <c r="B39" s="100" t="s">
        <v>73</v>
      </c>
      <c r="C39" s="101" t="s">
        <v>225</v>
      </c>
      <c r="D39" s="102" t="s">
        <v>226</v>
      </c>
      <c r="E39" s="113">
        <v>9103428</v>
      </c>
      <c r="F39" s="104" t="s">
        <v>429</v>
      </c>
      <c r="G39" s="325"/>
      <c r="H39" s="326"/>
      <c r="I39" s="327">
        <v>68.42</v>
      </c>
      <c r="J39" s="328"/>
      <c r="K39" s="329"/>
      <c r="L39" s="110">
        <v>1</v>
      </c>
      <c r="M39" s="111">
        <f t="shared" si="0"/>
        <v>7</v>
      </c>
      <c r="N39" s="197">
        <f t="shared" si="1"/>
        <v>7</v>
      </c>
    </row>
    <row r="40" spans="1:14" ht="14.4" x14ac:dyDescent="0.25">
      <c r="A40" s="99" t="str">
        <f>CONCATENATE(B40,C40,D40)</f>
        <v>NovTiffani TongTamara Flaming Halo</v>
      </c>
      <c r="B40" s="100" t="s">
        <v>73</v>
      </c>
      <c r="C40" s="101" t="s">
        <v>231</v>
      </c>
      <c r="D40" s="102" t="s">
        <v>234</v>
      </c>
      <c r="E40" s="113">
        <v>6020091</v>
      </c>
      <c r="F40" s="104" t="s">
        <v>647</v>
      </c>
      <c r="G40" s="325"/>
      <c r="H40" s="326"/>
      <c r="I40" s="327">
        <v>62</v>
      </c>
      <c r="J40" s="328"/>
      <c r="K40" s="329"/>
      <c r="L40" s="110">
        <v>2</v>
      </c>
      <c r="M40" s="111">
        <f t="shared" si="0"/>
        <v>6</v>
      </c>
      <c r="N40" s="197">
        <f t="shared" si="1"/>
        <v>6</v>
      </c>
    </row>
    <row r="41" spans="1:14" ht="14.4" x14ac:dyDescent="0.25">
      <c r="A41" s="99" t="str">
        <f>CONCATENATE(B41,C41,D41)</f>
        <v>NovTiffani TongShippyshippybangbang</v>
      </c>
      <c r="B41" s="100" t="s">
        <v>73</v>
      </c>
      <c r="C41" s="101" t="s">
        <v>231</v>
      </c>
      <c r="D41" s="102" t="s">
        <v>232</v>
      </c>
      <c r="E41" s="113">
        <v>6020091</v>
      </c>
      <c r="F41" s="104" t="s">
        <v>647</v>
      </c>
      <c r="G41" s="325"/>
      <c r="H41" s="326"/>
      <c r="I41" s="327">
        <v>57.42</v>
      </c>
      <c r="J41" s="328"/>
      <c r="K41" s="329"/>
      <c r="L41" s="110">
        <v>3</v>
      </c>
      <c r="M41" s="111">
        <f t="shared" si="0"/>
        <v>5</v>
      </c>
      <c r="N41" s="197">
        <f t="shared" si="1"/>
        <v>5</v>
      </c>
    </row>
    <row r="42" spans="1:14" ht="14.4" x14ac:dyDescent="0.25">
      <c r="A42" s="99" t="str">
        <f>CONCATENATE(B42,C42,D42)</f>
        <v>ElemMia TollarzoDelta Of Ebony Park</v>
      </c>
      <c r="B42" s="100" t="s">
        <v>16</v>
      </c>
      <c r="C42" s="101" t="s">
        <v>244</v>
      </c>
      <c r="D42" s="102" t="s">
        <v>245</v>
      </c>
      <c r="E42" s="113">
        <v>6011292</v>
      </c>
      <c r="F42" s="104" t="s">
        <v>469</v>
      </c>
      <c r="G42" s="325"/>
      <c r="H42" s="326"/>
      <c r="I42" s="327"/>
      <c r="J42" s="328">
        <v>66.58</v>
      </c>
      <c r="K42" s="329"/>
      <c r="L42" s="110">
        <v>1</v>
      </c>
      <c r="M42" s="111">
        <f t="shared" si="0"/>
        <v>7</v>
      </c>
      <c r="N42" s="197">
        <f t="shared" si="1"/>
        <v>7</v>
      </c>
    </row>
    <row r="43" spans="1:14" ht="14.4" x14ac:dyDescent="0.25">
      <c r="A43" s="99" t="str">
        <f>CONCATENATE(B43,C43,D43)</f>
        <v>ElemAleska WearneBertie De Lux</v>
      </c>
      <c r="B43" s="100" t="s">
        <v>16</v>
      </c>
      <c r="C43" s="101" t="s">
        <v>221</v>
      </c>
      <c r="D43" s="102" t="s">
        <v>479</v>
      </c>
      <c r="E43" s="113">
        <v>6027376</v>
      </c>
      <c r="F43" s="104" t="s">
        <v>429</v>
      </c>
      <c r="G43" s="325"/>
      <c r="H43" s="326"/>
      <c r="I43" s="327"/>
      <c r="J43" s="328">
        <v>64.260000000000005</v>
      </c>
      <c r="K43" s="329"/>
      <c r="L43" s="110">
        <v>2</v>
      </c>
      <c r="M43" s="111">
        <f t="shared" si="0"/>
        <v>6</v>
      </c>
      <c r="N43" s="197">
        <f t="shared" si="1"/>
        <v>6</v>
      </c>
    </row>
    <row r="44" spans="1:14" ht="14.4" x14ac:dyDescent="0.25">
      <c r="A44" s="99" t="str">
        <f>CONCATENATE(B44,C44,D44)</f>
        <v>ElemMia TollarzoDallu Stanley</v>
      </c>
      <c r="B44" s="100" t="s">
        <v>16</v>
      </c>
      <c r="C44" s="101" t="s">
        <v>244</v>
      </c>
      <c r="D44" s="102" t="s">
        <v>242</v>
      </c>
      <c r="E44" s="113">
        <v>6011292</v>
      </c>
      <c r="F44" s="104" t="s">
        <v>469</v>
      </c>
      <c r="G44" s="325"/>
      <c r="H44" s="326"/>
      <c r="I44" s="327"/>
      <c r="J44" s="328">
        <v>61.7</v>
      </c>
      <c r="K44" s="329"/>
      <c r="L44" s="110">
        <v>3</v>
      </c>
      <c r="M44" s="111">
        <f t="shared" si="0"/>
        <v>5</v>
      </c>
      <c r="N44" s="197">
        <f t="shared" si="1"/>
        <v>5</v>
      </c>
    </row>
    <row r="45" spans="1:14" ht="14.4" x14ac:dyDescent="0.25">
      <c r="A45" s="99" t="str">
        <f>CONCATENATE(B45,C45,D45)</f>
        <v>MedMia TollarzoDallu Stanley</v>
      </c>
      <c r="B45" s="100" t="s">
        <v>14</v>
      </c>
      <c r="C45" s="101" t="s">
        <v>244</v>
      </c>
      <c r="D45" s="102" t="s">
        <v>242</v>
      </c>
      <c r="E45" s="113">
        <v>6011292</v>
      </c>
      <c r="F45" s="104" t="s">
        <v>469</v>
      </c>
      <c r="G45" s="325"/>
      <c r="H45" s="326"/>
      <c r="I45" s="327"/>
      <c r="J45" s="328"/>
      <c r="K45" s="329">
        <v>67.430000000000007</v>
      </c>
      <c r="L45" s="110">
        <v>1</v>
      </c>
      <c r="M45" s="111">
        <f t="shared" si="0"/>
        <v>7</v>
      </c>
      <c r="N45" s="197">
        <f t="shared" si="1"/>
        <v>7</v>
      </c>
    </row>
    <row r="46" spans="1:14" ht="14.4" x14ac:dyDescent="0.25">
      <c r="A46" s="99" t="str">
        <f>CONCATENATE(B46,C46,D46)</f>
        <v/>
      </c>
      <c r="B46" s="100"/>
      <c r="C46" s="101"/>
      <c r="D46" s="102" t="s">
        <v>40</v>
      </c>
      <c r="E46" s="113"/>
      <c r="F46" s="104"/>
      <c r="G46" s="325"/>
      <c r="H46" s="326"/>
      <c r="I46" s="327"/>
      <c r="J46" s="328"/>
      <c r="K46" s="329"/>
      <c r="L46" s="110"/>
      <c r="M46" s="111">
        <f t="shared" si="0"/>
        <v>0</v>
      </c>
      <c r="N46" s="197">
        <f t="shared" si="1"/>
        <v>0</v>
      </c>
    </row>
    <row r="47" spans="1:14" ht="14.4" x14ac:dyDescent="0.25">
      <c r="A47" s="99" t="str">
        <f>CONCATENATE(B47,C47,D47)</f>
        <v/>
      </c>
      <c r="B47" s="100"/>
      <c r="C47" s="101"/>
      <c r="D47" s="102"/>
      <c r="E47" s="113"/>
      <c r="F47" s="104"/>
      <c r="G47" s="325"/>
      <c r="H47" s="326"/>
      <c r="I47" s="327"/>
      <c r="J47" s="328"/>
      <c r="K47" s="329"/>
      <c r="L47" s="110"/>
      <c r="M47" s="111">
        <f t="shared" si="0"/>
        <v>0</v>
      </c>
      <c r="N47" s="197">
        <f t="shared" si="1"/>
        <v>0</v>
      </c>
    </row>
    <row r="48" spans="1:14" ht="14.4" x14ac:dyDescent="0.25">
      <c r="A48" s="99" t="str">
        <f>CONCATENATE(B48,C48,D48)</f>
        <v/>
      </c>
      <c r="B48" s="100"/>
      <c r="C48" s="101"/>
      <c r="D48" s="102"/>
      <c r="E48" s="113"/>
      <c r="F48" s="104"/>
      <c r="G48" s="325"/>
      <c r="H48" s="326"/>
      <c r="I48" s="327"/>
      <c r="J48" s="328"/>
      <c r="K48" s="329"/>
      <c r="L48" s="110"/>
      <c r="M48" s="111">
        <f t="shared" si="0"/>
        <v>0</v>
      </c>
      <c r="N48" s="197">
        <f t="shared" si="1"/>
        <v>0</v>
      </c>
    </row>
    <row r="49" spans="1:14" ht="14.4" x14ac:dyDescent="0.25">
      <c r="A49" s="99" t="str">
        <f>CONCATENATE(B49,C49,D49)</f>
        <v/>
      </c>
      <c r="B49" s="100"/>
      <c r="C49" s="101"/>
      <c r="D49" s="102"/>
      <c r="E49" s="113"/>
      <c r="F49" s="104"/>
      <c r="G49" s="325"/>
      <c r="H49" s="326"/>
      <c r="I49" s="327"/>
      <c r="J49" s="328"/>
      <c r="K49" s="329"/>
      <c r="L49" s="110"/>
      <c r="M49" s="111">
        <f t="shared" si="0"/>
        <v>0</v>
      </c>
      <c r="N49" s="197">
        <f t="shared" si="1"/>
        <v>0</v>
      </c>
    </row>
    <row r="50" spans="1:14" ht="14.4" x14ac:dyDescent="0.25">
      <c r="A50" s="99" t="str">
        <f>CONCATENATE(B50,C50,D50)</f>
        <v/>
      </c>
      <c r="B50" s="100"/>
      <c r="C50" s="101"/>
      <c r="D50" s="102"/>
      <c r="E50" s="113"/>
      <c r="F50" s="104"/>
      <c r="G50" s="325"/>
      <c r="H50" s="326"/>
      <c r="I50" s="327"/>
      <c r="J50" s="328"/>
      <c r="K50" s="329"/>
      <c r="L50" s="110"/>
      <c r="M50" s="111">
        <f t="shared" si="0"/>
        <v>0</v>
      </c>
      <c r="N50" s="197">
        <f t="shared" si="1"/>
        <v>0</v>
      </c>
    </row>
    <row r="51" spans="1:14" ht="14.4" x14ac:dyDescent="0.25">
      <c r="A51" s="99" t="str">
        <f>CONCATENATE(B51,C51,D51)</f>
        <v/>
      </c>
      <c r="B51" s="100"/>
      <c r="C51" s="101"/>
      <c r="D51" s="102"/>
      <c r="E51" s="113"/>
      <c r="F51" s="104"/>
      <c r="G51" s="325"/>
      <c r="H51" s="326"/>
      <c r="I51" s="327"/>
      <c r="J51" s="328"/>
      <c r="K51" s="329"/>
      <c r="L51" s="110"/>
      <c r="M51" s="111">
        <f t="shared" si="0"/>
        <v>0</v>
      </c>
      <c r="N51" s="197">
        <f t="shared" si="1"/>
        <v>0</v>
      </c>
    </row>
    <row r="52" spans="1:14" ht="14.4" x14ac:dyDescent="0.25">
      <c r="A52" s="99" t="str">
        <f>CONCATENATE(B52,C52,D52)</f>
        <v/>
      </c>
      <c r="B52" s="100"/>
      <c r="C52" s="101"/>
      <c r="D52" s="102"/>
      <c r="E52" s="113"/>
      <c r="F52" s="104"/>
      <c r="G52" s="325"/>
      <c r="H52" s="326"/>
      <c r="I52" s="327"/>
      <c r="J52" s="328"/>
      <c r="K52" s="329"/>
      <c r="L52" s="110"/>
      <c r="M52" s="111">
        <f t="shared" si="0"/>
        <v>0</v>
      </c>
      <c r="N52" s="197">
        <f t="shared" si="1"/>
        <v>0</v>
      </c>
    </row>
    <row r="53" spans="1:14" ht="14.4" x14ac:dyDescent="0.25">
      <c r="A53" s="99" t="str">
        <f>CONCATENATE(B53,C53,D53)</f>
        <v/>
      </c>
      <c r="B53" s="100"/>
      <c r="C53" s="101"/>
      <c r="D53" s="102"/>
      <c r="E53" s="113"/>
      <c r="F53" s="104"/>
      <c r="G53" s="325"/>
      <c r="H53" s="326"/>
      <c r="I53" s="327"/>
      <c r="J53" s="328"/>
      <c r="K53" s="329"/>
      <c r="L53" s="110"/>
      <c r="M53" s="111">
        <f t="shared" si="0"/>
        <v>0</v>
      </c>
      <c r="N53" s="197">
        <f t="shared" si="1"/>
        <v>0</v>
      </c>
    </row>
    <row r="54" spans="1:14" ht="14.4" x14ac:dyDescent="0.25">
      <c r="A54" s="99" t="str">
        <f>CONCATENATE(B54,C54,D54)</f>
        <v/>
      </c>
      <c r="B54" s="100"/>
      <c r="C54" s="101"/>
      <c r="D54" s="102"/>
      <c r="E54" s="113"/>
      <c r="F54" s="104"/>
      <c r="G54" s="325"/>
      <c r="H54" s="326"/>
      <c r="I54" s="327"/>
      <c r="J54" s="328"/>
      <c r="K54" s="329"/>
      <c r="L54" s="110"/>
      <c r="M54" s="111">
        <f t="shared" si="0"/>
        <v>0</v>
      </c>
      <c r="N54" s="197">
        <f t="shared" si="1"/>
        <v>0</v>
      </c>
    </row>
    <row r="55" spans="1:14" ht="14.4" x14ac:dyDescent="0.25">
      <c r="A55" s="99" t="str">
        <f>CONCATENATE(B55,C55,D55)</f>
        <v/>
      </c>
      <c r="B55" s="100"/>
      <c r="C55" s="101"/>
      <c r="D55" s="102"/>
      <c r="E55" s="113"/>
      <c r="F55" s="104"/>
      <c r="G55" s="325"/>
      <c r="H55" s="326"/>
      <c r="I55" s="327"/>
      <c r="J55" s="328"/>
      <c r="K55" s="329"/>
      <c r="L55" s="110"/>
      <c r="M55" s="111">
        <f t="shared" si="0"/>
        <v>0</v>
      </c>
      <c r="N55" s="197">
        <f t="shared" si="1"/>
        <v>0</v>
      </c>
    </row>
    <row r="56" spans="1:14" ht="14.4" x14ac:dyDescent="0.25">
      <c r="A56" s="99" t="str">
        <f>CONCATENATE(B56,C56,D56)</f>
        <v/>
      </c>
      <c r="B56" s="100"/>
      <c r="C56" s="101"/>
      <c r="D56" s="102"/>
      <c r="E56" s="113"/>
      <c r="F56" s="104"/>
      <c r="G56" s="325"/>
      <c r="H56" s="326"/>
      <c r="I56" s="327"/>
      <c r="J56" s="328"/>
      <c r="K56" s="329"/>
      <c r="L56" s="110"/>
      <c r="M56" s="111">
        <f t="shared" si="0"/>
        <v>0</v>
      </c>
      <c r="N56" s="197">
        <f t="shared" si="1"/>
        <v>0</v>
      </c>
    </row>
    <row r="57" spans="1:14" ht="14.4" x14ac:dyDescent="0.25">
      <c r="A57" s="99" t="str">
        <f>CONCATENATE(B57,C57,D57)</f>
        <v/>
      </c>
      <c r="B57" s="100"/>
      <c r="C57" s="101"/>
      <c r="D57" s="102"/>
      <c r="E57" s="113"/>
      <c r="F57" s="104"/>
      <c r="G57" s="325"/>
      <c r="H57" s="326"/>
      <c r="I57" s="327"/>
      <c r="J57" s="328"/>
      <c r="K57" s="329"/>
      <c r="L57" s="110"/>
      <c r="M57" s="111">
        <f t="shared" si="0"/>
        <v>0</v>
      </c>
      <c r="N57" s="197">
        <f t="shared" si="1"/>
        <v>0</v>
      </c>
    </row>
    <row r="58" spans="1:14" ht="14.4" x14ac:dyDescent="0.25">
      <c r="A58" s="99" t="str">
        <f>CONCATENATE(B58,C58,D58)</f>
        <v/>
      </c>
      <c r="B58" s="100"/>
      <c r="C58" s="101"/>
      <c r="D58" s="102"/>
      <c r="E58" s="113"/>
      <c r="F58" s="104"/>
      <c r="G58" s="325"/>
      <c r="H58" s="326"/>
      <c r="I58" s="327"/>
      <c r="J58" s="328"/>
      <c r="K58" s="329"/>
      <c r="L58" s="110"/>
      <c r="M58" s="111">
        <f t="shared" si="0"/>
        <v>0</v>
      </c>
      <c r="N58" s="197">
        <f t="shared" si="1"/>
        <v>0</v>
      </c>
    </row>
    <row r="59" spans="1:14" ht="14.4" x14ac:dyDescent="0.25">
      <c r="A59" s="99" t="str">
        <f>CONCATENATE(B59,C59,D59)</f>
        <v/>
      </c>
      <c r="B59" s="100"/>
      <c r="C59" s="101"/>
      <c r="D59" s="102"/>
      <c r="E59" s="113"/>
      <c r="F59" s="104"/>
      <c r="G59" s="325"/>
      <c r="H59" s="326"/>
      <c r="I59" s="327"/>
      <c r="J59" s="328"/>
      <c r="K59" s="329"/>
      <c r="L59" s="110"/>
      <c r="M59" s="111">
        <f t="shared" si="0"/>
        <v>0</v>
      </c>
      <c r="N59" s="197">
        <f t="shared" si="1"/>
        <v>0</v>
      </c>
    </row>
    <row r="60" spans="1:14" ht="14.4" x14ac:dyDescent="0.25">
      <c r="A60" s="99" t="str">
        <f>CONCATENATE(B60,C60,D60)</f>
        <v/>
      </c>
      <c r="B60" s="100"/>
      <c r="C60" s="101"/>
      <c r="D60" s="102"/>
      <c r="E60" s="113"/>
      <c r="F60" s="104"/>
      <c r="G60" s="325"/>
      <c r="H60" s="326"/>
      <c r="I60" s="327"/>
      <c r="J60" s="328"/>
      <c r="K60" s="329"/>
      <c r="L60" s="110"/>
      <c r="M60" s="111">
        <f t="shared" si="0"/>
        <v>0</v>
      </c>
      <c r="N60" s="197">
        <f t="shared" si="1"/>
        <v>0</v>
      </c>
    </row>
    <row r="61" spans="1:14" ht="14.4" x14ac:dyDescent="0.25">
      <c r="A61" s="99" t="str">
        <f>CONCATENATE(B61,C61,D61)</f>
        <v/>
      </c>
      <c r="B61" s="100"/>
      <c r="C61" s="101"/>
      <c r="D61" s="102"/>
      <c r="E61" s="113"/>
      <c r="F61" s="104"/>
      <c r="G61" s="325"/>
      <c r="H61" s="326"/>
      <c r="I61" s="327"/>
      <c r="J61" s="328"/>
      <c r="K61" s="329"/>
      <c r="L61" s="110"/>
      <c r="M61" s="111">
        <f t="shared" ref="M61:M69" si="2">IF(L61=1,7,IF(L61=2,6,IF(L61=3,5,IF(L61=4,4,IF(L61=5,3,IF(L61=6,2,IF(L61&gt;=6,1,0)))))))</f>
        <v>0</v>
      </c>
      <c r="N61" s="197">
        <f t="shared" si="1"/>
        <v>0</v>
      </c>
    </row>
    <row r="62" spans="1:14" ht="14.4" x14ac:dyDescent="0.25">
      <c r="A62" s="99" t="str">
        <f>CONCATENATE(B62,C62,D62)</f>
        <v/>
      </c>
      <c r="B62" s="100"/>
      <c r="C62" s="101"/>
      <c r="D62" s="102"/>
      <c r="E62" s="113"/>
      <c r="F62" s="104"/>
      <c r="G62" s="325"/>
      <c r="H62" s="326"/>
      <c r="I62" s="327"/>
      <c r="J62" s="328"/>
      <c r="K62" s="329"/>
      <c r="L62" s="110"/>
      <c r="M62" s="111">
        <f t="shared" si="2"/>
        <v>0</v>
      </c>
      <c r="N62" s="197">
        <f t="shared" si="1"/>
        <v>0</v>
      </c>
    </row>
    <row r="63" spans="1:14" ht="14.4" x14ac:dyDescent="0.25">
      <c r="A63" s="99" t="str">
        <f>CONCATENATE(B63,C63,D63)</f>
        <v/>
      </c>
      <c r="B63" s="100"/>
      <c r="C63" s="101"/>
      <c r="D63" s="102"/>
      <c r="E63" s="113"/>
      <c r="F63" s="104"/>
      <c r="G63" s="325"/>
      <c r="H63" s="326"/>
      <c r="I63" s="327"/>
      <c r="J63" s="328"/>
      <c r="K63" s="329"/>
      <c r="L63" s="110"/>
      <c r="M63" s="111">
        <f t="shared" si="2"/>
        <v>0</v>
      </c>
      <c r="N63" s="197">
        <f t="shared" si="1"/>
        <v>0</v>
      </c>
    </row>
    <row r="64" spans="1:14" ht="14.4" x14ac:dyDescent="0.25">
      <c r="A64" s="99" t="str">
        <f>CONCATENATE(B64,C64,D64)</f>
        <v/>
      </c>
      <c r="B64" s="100"/>
      <c r="C64" s="101"/>
      <c r="D64" s="102"/>
      <c r="E64" s="113"/>
      <c r="F64" s="104"/>
      <c r="G64" s="325"/>
      <c r="H64" s="326"/>
      <c r="I64" s="327"/>
      <c r="J64" s="328"/>
      <c r="K64" s="329"/>
      <c r="L64" s="110"/>
      <c r="M64" s="111">
        <f t="shared" si="2"/>
        <v>0</v>
      </c>
      <c r="N64" s="197">
        <f t="shared" si="1"/>
        <v>0</v>
      </c>
    </row>
    <row r="65" spans="1:14" ht="14.4" x14ac:dyDescent="0.25">
      <c r="A65" s="99" t="str">
        <f>CONCATENATE(B65,C65,D65)</f>
        <v/>
      </c>
      <c r="B65" s="100"/>
      <c r="C65" s="101"/>
      <c r="D65" s="102"/>
      <c r="E65" s="113"/>
      <c r="F65" s="104"/>
      <c r="G65" s="325"/>
      <c r="H65" s="326"/>
      <c r="I65" s="327"/>
      <c r="J65" s="328"/>
      <c r="K65" s="329"/>
      <c r="L65" s="110"/>
      <c r="M65" s="111">
        <f t="shared" si="2"/>
        <v>0</v>
      </c>
      <c r="N65" s="197">
        <f t="shared" si="1"/>
        <v>0</v>
      </c>
    </row>
    <row r="66" spans="1:14" ht="14.4" x14ac:dyDescent="0.25">
      <c r="A66" s="99" t="str">
        <f>CONCATENATE(B66,C66,D66)</f>
        <v/>
      </c>
      <c r="B66" s="100"/>
      <c r="C66" s="101"/>
      <c r="D66" s="102"/>
      <c r="E66" s="113"/>
      <c r="F66" s="104"/>
      <c r="G66" s="325"/>
      <c r="H66" s="326"/>
      <c r="I66" s="327"/>
      <c r="J66" s="328"/>
      <c r="K66" s="329"/>
      <c r="L66" s="110"/>
      <c r="M66" s="111">
        <f t="shared" si="2"/>
        <v>0</v>
      </c>
      <c r="N66" s="197">
        <f t="shared" si="1"/>
        <v>0</v>
      </c>
    </row>
    <row r="67" spans="1:14" ht="14.4" x14ac:dyDescent="0.25">
      <c r="A67" s="99" t="str">
        <f>CONCATENATE(B67,C67,D67)</f>
        <v/>
      </c>
      <c r="B67" s="100"/>
      <c r="C67" s="101"/>
      <c r="D67" s="102"/>
      <c r="E67" s="113"/>
      <c r="F67" s="104"/>
      <c r="G67" s="325"/>
      <c r="H67" s="326"/>
      <c r="I67" s="327"/>
      <c r="J67" s="328"/>
      <c r="K67" s="329"/>
      <c r="L67" s="110"/>
      <c r="M67" s="111">
        <f t="shared" si="2"/>
        <v>0</v>
      </c>
      <c r="N67" s="197">
        <f t="shared" si="1"/>
        <v>0</v>
      </c>
    </row>
    <row r="68" spans="1:14" ht="14.4" x14ac:dyDescent="0.25">
      <c r="A68" s="99" t="str">
        <f>CONCATENATE(B68,C68,D68)</f>
        <v/>
      </c>
      <c r="B68" s="100"/>
      <c r="C68" s="101"/>
      <c r="D68" s="102"/>
      <c r="E68" s="113"/>
      <c r="F68" s="104"/>
      <c r="G68" s="325"/>
      <c r="H68" s="326"/>
      <c r="I68" s="327"/>
      <c r="J68" s="328"/>
      <c r="K68" s="329"/>
      <c r="L68" s="110"/>
      <c r="M68" s="111">
        <f t="shared" si="2"/>
        <v>0</v>
      </c>
      <c r="N68" s="197">
        <f t="shared" si="1"/>
        <v>0</v>
      </c>
    </row>
    <row r="69" spans="1:14" ht="15" thickBot="1" x14ac:dyDescent="0.3">
      <c r="A69" s="99" t="str">
        <f>CONCATENATE(B69,C69,D69)</f>
        <v/>
      </c>
      <c r="B69" s="114"/>
      <c r="C69" s="115"/>
      <c r="D69" s="116"/>
      <c r="E69" s="117"/>
      <c r="F69" s="118"/>
      <c r="G69" s="330"/>
      <c r="H69" s="331"/>
      <c r="I69" s="332"/>
      <c r="J69" s="333"/>
      <c r="K69" s="334"/>
      <c r="L69" s="124"/>
      <c r="M69" s="125">
        <f t="shared" si="2"/>
        <v>0</v>
      </c>
      <c r="N69" s="197">
        <f t="shared" si="1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20:D22">
    <cfRule type="duplicateValues" dxfId="25" priority="430"/>
  </conditionalFormatting>
  <conditionalFormatting sqref="C6:D19">
    <cfRule type="duplicateValues" dxfId="24" priority="949"/>
  </conditionalFormatting>
  <conditionalFormatting sqref="C1:D5">
    <cfRule type="duplicateValues" dxfId="23" priority="951"/>
    <cfRule type="duplicateValues" dxfId="22" priority="952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09C6-868B-4D6A-99E4-4ACBD346A1AB}">
  <sheetPr codeName="Sheet34">
    <tabColor rgb="FFFF3399"/>
  </sheetPr>
  <dimension ref="A1:N32"/>
  <sheetViews>
    <sheetView zoomScale="80" zoomScaleNormal="80" workbookViewId="0">
      <selection activeCell="D27" sqref="D27"/>
    </sheetView>
  </sheetViews>
  <sheetFormatPr defaultRowHeight="13.2" x14ac:dyDescent="0.25"/>
  <cols>
    <col min="1" max="1" width="57" bestFit="1" customWidth="1"/>
    <col min="2" max="2" width="7.5546875" bestFit="1" customWidth="1"/>
    <col min="3" max="3" width="16.6640625" bestFit="1" customWidth="1"/>
    <col min="4" max="4" width="29.6640625" bestFit="1" customWidth="1"/>
    <col min="5" max="5" width="8" bestFit="1" customWidth="1"/>
    <col min="6" max="6" width="13.109375" bestFit="1" customWidth="1"/>
    <col min="7" max="7" width="7" bestFit="1" customWidth="1"/>
    <col min="8" max="8" width="7.44140625" bestFit="1" customWidth="1"/>
    <col min="9" max="9" width="8.109375" bestFit="1" customWidth="1"/>
    <col min="10" max="10" width="12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4" s="92" customFormat="1" ht="22.5" customHeight="1" thickBot="1" x14ac:dyDescent="0.3">
      <c r="A1" s="88">
        <f>SUM(A2-1)</f>
        <v>10</v>
      </c>
      <c r="B1" s="886" t="s">
        <v>56</v>
      </c>
      <c r="C1" s="887"/>
      <c r="D1" s="89" t="s">
        <v>30</v>
      </c>
      <c r="E1" s="888" t="s">
        <v>418</v>
      </c>
      <c r="F1" s="889"/>
      <c r="G1" s="889"/>
      <c r="H1" s="889"/>
      <c r="I1" s="889"/>
      <c r="J1" s="889"/>
      <c r="K1" s="90" t="s">
        <v>31</v>
      </c>
      <c r="L1" s="911">
        <v>45508</v>
      </c>
      <c r="M1" s="891"/>
      <c r="N1" s="91" t="s">
        <v>57</v>
      </c>
    </row>
    <row r="2" spans="1:14" s="92" customFormat="1" ht="22.5" customHeight="1" thickBot="1" x14ac:dyDescent="0.3">
      <c r="A2" s="93">
        <f>COUNTA(_xlfn.UNIQUE(D6:D200))</f>
        <v>11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s="92" customFormat="1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s="92" customFormat="1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1">
        <f>IF(N4=1,0,IF(N4=2,1,IF(N4=3,2,0)))</f>
        <v>0</v>
      </c>
    </row>
    <row r="6" spans="1:14" s="92" customFormat="1" ht="14.4" x14ac:dyDescent="0.25">
      <c r="A6" s="99" t="str">
        <f>CONCATENATE(B6,C6,D6)</f>
        <v>PrepSunny CowanJemara Cassias</v>
      </c>
      <c r="B6" s="100" t="s">
        <v>29</v>
      </c>
      <c r="C6" s="101" t="s">
        <v>665</v>
      </c>
      <c r="D6" s="102" t="s">
        <v>666</v>
      </c>
      <c r="E6" s="113"/>
      <c r="F6" s="104" t="s">
        <v>203</v>
      </c>
      <c r="G6" s="113">
        <v>65</v>
      </c>
      <c r="H6" s="100"/>
      <c r="I6" s="152"/>
      <c r="J6" s="180"/>
      <c r="K6" s="181"/>
      <c r="L6" s="110">
        <v>1</v>
      </c>
      <c r="M6" s="111">
        <f t="shared" ref="M6:M32" si="0">IF(L6=1,7,IF(L6=2,6,IF(L6=3,5,IF(L6=4,4,IF(L6=5,3,IF(L6=6,2,IF(L6&gt;=6,1,0)))))))</f>
        <v>7</v>
      </c>
      <c r="N6" s="665">
        <f t="shared" ref="N6:N32" si="1">IF(N5=1,0,IF(N5=2,1,IF(N5=3,2,0)))</f>
        <v>0</v>
      </c>
    </row>
    <row r="7" spans="1:14" ht="14.4" x14ac:dyDescent="0.25">
      <c r="A7" s="99" t="str">
        <f>CONCATENATE(B7,C7,D7)</f>
        <v>PrepCharlotte HenshallHp Sweeteset Edition</v>
      </c>
      <c r="B7" s="100" t="s">
        <v>29</v>
      </c>
      <c r="C7" s="101" t="s">
        <v>377</v>
      </c>
      <c r="D7" s="102" t="s">
        <v>848</v>
      </c>
      <c r="E7" s="113"/>
      <c r="F7" s="104" t="s">
        <v>203</v>
      </c>
      <c r="G7" s="113">
        <v>64.667000000000002</v>
      </c>
      <c r="H7" s="100"/>
      <c r="I7" s="152"/>
      <c r="J7" s="180"/>
      <c r="K7" s="181"/>
      <c r="L7" s="110">
        <v>2</v>
      </c>
      <c r="M7" s="111">
        <f t="shared" si="0"/>
        <v>6</v>
      </c>
      <c r="N7" s="663">
        <f t="shared" si="1"/>
        <v>0</v>
      </c>
    </row>
    <row r="8" spans="1:14" ht="14.4" x14ac:dyDescent="0.25">
      <c r="A8" s="99" t="str">
        <f>CONCATENATE(B8,C8,D8)</f>
        <v>PrelimPippa JakovichSir Dusty</v>
      </c>
      <c r="B8" s="100" t="s">
        <v>24</v>
      </c>
      <c r="C8" s="101" t="s">
        <v>391</v>
      </c>
      <c r="D8" s="102" t="s">
        <v>382</v>
      </c>
      <c r="E8" s="113"/>
      <c r="F8" s="104" t="s">
        <v>203</v>
      </c>
      <c r="G8" s="113"/>
      <c r="H8" s="100">
        <v>69.463999999999999</v>
      </c>
      <c r="I8" s="152"/>
      <c r="J8" s="180"/>
      <c r="K8" s="181"/>
      <c r="L8" s="110">
        <v>1</v>
      </c>
      <c r="M8" s="111">
        <f t="shared" si="0"/>
        <v>7</v>
      </c>
      <c r="N8" s="663">
        <f t="shared" si="1"/>
        <v>0</v>
      </c>
    </row>
    <row r="9" spans="1:14" ht="14.4" x14ac:dyDescent="0.25">
      <c r="A9" s="99" t="str">
        <f>CONCATENATE(B9,C9,D9)</f>
        <v>PrelimCharlotte HenshallHp Sweetest Edition</v>
      </c>
      <c r="B9" s="100" t="s">
        <v>24</v>
      </c>
      <c r="C9" s="101" t="s">
        <v>377</v>
      </c>
      <c r="D9" s="102" t="s">
        <v>389</v>
      </c>
      <c r="E9" s="113"/>
      <c r="F9" s="104" t="s">
        <v>203</v>
      </c>
      <c r="G9" s="113"/>
      <c r="H9" s="100">
        <v>67.5</v>
      </c>
      <c r="I9" s="152"/>
      <c r="J9" s="180"/>
      <c r="K9" s="181"/>
      <c r="L9" s="110">
        <v>2</v>
      </c>
      <c r="M9" s="111">
        <f t="shared" si="0"/>
        <v>6</v>
      </c>
      <c r="N9" s="663">
        <f t="shared" si="1"/>
        <v>0</v>
      </c>
    </row>
    <row r="10" spans="1:14" ht="14.4" x14ac:dyDescent="0.25">
      <c r="A10" s="99" t="str">
        <f>CONCATENATE(B10,C10,D10)</f>
        <v>PrelimEmmy FieldingBramley Sugarman</v>
      </c>
      <c r="B10" s="100" t="s">
        <v>24</v>
      </c>
      <c r="C10" s="101" t="s">
        <v>672</v>
      </c>
      <c r="D10" s="102" t="s">
        <v>673</v>
      </c>
      <c r="E10" s="113"/>
      <c r="F10" s="104" t="s">
        <v>203</v>
      </c>
      <c r="G10" s="113"/>
      <c r="H10" s="100">
        <v>72.5</v>
      </c>
      <c r="I10" s="152"/>
      <c r="J10" s="180"/>
      <c r="K10" s="181"/>
      <c r="L10" s="110">
        <v>1</v>
      </c>
      <c r="M10" s="111">
        <f t="shared" si="0"/>
        <v>7</v>
      </c>
      <c r="N10" s="663">
        <f t="shared" si="1"/>
        <v>0</v>
      </c>
    </row>
    <row r="11" spans="1:14" ht="14.4" x14ac:dyDescent="0.25">
      <c r="A11" s="99" t="str">
        <f>CONCATENATE(B11,C11,D11)</f>
        <v>PrelimPippa ReillyCarisbrooke Novella</v>
      </c>
      <c r="B11" s="100" t="s">
        <v>24</v>
      </c>
      <c r="C11" s="101" t="s">
        <v>826</v>
      </c>
      <c r="D11" s="102" t="s">
        <v>827</v>
      </c>
      <c r="E11" s="113"/>
      <c r="F11" s="104" t="s">
        <v>203</v>
      </c>
      <c r="G11" s="113"/>
      <c r="H11" s="100">
        <v>70.356999999999999</v>
      </c>
      <c r="I11" s="152"/>
      <c r="J11" s="180"/>
      <c r="K11" s="181"/>
      <c r="L11" s="110">
        <v>2</v>
      </c>
      <c r="M11" s="111">
        <f t="shared" si="0"/>
        <v>6</v>
      </c>
      <c r="N11" s="663">
        <f t="shared" si="1"/>
        <v>0</v>
      </c>
    </row>
    <row r="12" spans="1:14" ht="14.4" x14ac:dyDescent="0.25">
      <c r="A12" s="99" t="str">
        <f>CONCATENATE(B12,C12,D12)</f>
        <v>PrelimPippa StillPengari Dartagnon</v>
      </c>
      <c r="B12" s="100" t="s">
        <v>24</v>
      </c>
      <c r="C12" s="101" t="s">
        <v>570</v>
      </c>
      <c r="D12" s="102" t="s">
        <v>828</v>
      </c>
      <c r="E12" s="113"/>
      <c r="F12" s="104" t="s">
        <v>203</v>
      </c>
      <c r="G12" s="113"/>
      <c r="H12" s="100">
        <v>64.463999999999999</v>
      </c>
      <c r="I12" s="152"/>
      <c r="J12" s="180"/>
      <c r="K12" s="181"/>
      <c r="L12" s="110">
        <v>3</v>
      </c>
      <c r="M12" s="111">
        <f t="shared" si="0"/>
        <v>5</v>
      </c>
      <c r="N12" s="663">
        <f t="shared" si="1"/>
        <v>0</v>
      </c>
    </row>
    <row r="13" spans="1:14" ht="14.4" x14ac:dyDescent="0.25">
      <c r="A13" s="99" t="str">
        <f>CONCATENATE(B13,C13,D13)</f>
        <v>NovEmmy FieldingBramley Sugarman</v>
      </c>
      <c r="B13" s="100" t="s">
        <v>73</v>
      </c>
      <c r="C13" s="101" t="s">
        <v>672</v>
      </c>
      <c r="D13" s="102" t="s">
        <v>673</v>
      </c>
      <c r="E13" s="113"/>
      <c r="F13" s="104" t="s">
        <v>203</v>
      </c>
      <c r="G13" s="113"/>
      <c r="H13" s="100"/>
      <c r="I13" s="152">
        <v>66.718999999999994</v>
      </c>
      <c r="J13" s="180"/>
      <c r="K13" s="181"/>
      <c r="L13" s="110">
        <v>1</v>
      </c>
      <c r="M13" s="111">
        <f t="shared" si="0"/>
        <v>7</v>
      </c>
      <c r="N13" s="663">
        <f t="shared" si="1"/>
        <v>0</v>
      </c>
    </row>
    <row r="14" spans="1:14" ht="14.4" x14ac:dyDescent="0.25">
      <c r="A14" s="99" t="str">
        <f>CONCATENATE(B14,C14,D14)</f>
        <v>NovPippa ReillyCarisbrooke Novella</v>
      </c>
      <c r="B14" s="100" t="s">
        <v>73</v>
      </c>
      <c r="C14" s="101" t="s">
        <v>826</v>
      </c>
      <c r="D14" s="102" t="s">
        <v>827</v>
      </c>
      <c r="E14" s="113"/>
      <c r="F14" s="104" t="s">
        <v>203</v>
      </c>
      <c r="G14" s="113"/>
      <c r="H14" s="100"/>
      <c r="I14" s="152">
        <v>62.344000000000001</v>
      </c>
      <c r="J14" s="180"/>
      <c r="K14" s="181"/>
      <c r="L14" s="110">
        <v>2</v>
      </c>
      <c r="M14" s="111">
        <f t="shared" si="0"/>
        <v>6</v>
      </c>
      <c r="N14" s="663">
        <f t="shared" si="1"/>
        <v>0</v>
      </c>
    </row>
    <row r="15" spans="1:14" ht="14.4" x14ac:dyDescent="0.25">
      <c r="A15" s="99" t="str">
        <f>CONCATENATE(B15,C15,D15)</f>
        <v>NovPippa StillPengari Dartagnon</v>
      </c>
      <c r="B15" s="100" t="s">
        <v>73</v>
      </c>
      <c r="C15" s="101" t="s">
        <v>570</v>
      </c>
      <c r="D15" s="102" t="s">
        <v>828</v>
      </c>
      <c r="E15" s="113"/>
      <c r="F15" s="104" t="s">
        <v>203</v>
      </c>
      <c r="G15" s="113"/>
      <c r="H15" s="100"/>
      <c r="I15" s="152">
        <v>61.563000000000002</v>
      </c>
      <c r="J15" s="180"/>
      <c r="K15" s="181"/>
      <c r="L15" s="110">
        <v>3</v>
      </c>
      <c r="M15" s="111">
        <f t="shared" si="0"/>
        <v>5</v>
      </c>
      <c r="N15" s="663">
        <f t="shared" si="1"/>
        <v>0</v>
      </c>
    </row>
    <row r="16" spans="1:14" ht="14.4" x14ac:dyDescent="0.25">
      <c r="A16" s="99" t="str">
        <f>CONCATENATE(B16,C16,D16)</f>
        <v>NovSophie MorrisonPowderbark Orlaith</v>
      </c>
      <c r="B16" s="100" t="s">
        <v>73</v>
      </c>
      <c r="C16" s="101" t="s">
        <v>595</v>
      </c>
      <c r="D16" s="102" t="s">
        <v>677</v>
      </c>
      <c r="E16" s="113"/>
      <c r="F16" s="104" t="s">
        <v>203</v>
      </c>
      <c r="G16" s="113"/>
      <c r="H16" s="100"/>
      <c r="I16" s="152">
        <v>60.469000000000001</v>
      </c>
      <c r="J16" s="180"/>
      <c r="K16" s="181"/>
      <c r="L16" s="110">
        <v>1</v>
      </c>
      <c r="M16" s="111">
        <f t="shared" si="0"/>
        <v>7</v>
      </c>
      <c r="N16" s="663">
        <f t="shared" si="1"/>
        <v>0</v>
      </c>
    </row>
    <row r="17" spans="1:14" ht="14.4" x14ac:dyDescent="0.25">
      <c r="A17" s="99" t="str">
        <f>CONCATENATE(B17,C17,D17)</f>
        <v>ElemAshlyn O'BrienDizzy</v>
      </c>
      <c r="B17" s="100" t="s">
        <v>16</v>
      </c>
      <c r="C17" s="101" t="s">
        <v>576</v>
      </c>
      <c r="D17" s="102" t="s">
        <v>587</v>
      </c>
      <c r="E17" s="113"/>
      <c r="F17" s="104" t="s">
        <v>203</v>
      </c>
      <c r="G17" s="113"/>
      <c r="H17" s="100"/>
      <c r="I17" s="152"/>
      <c r="J17" s="180" t="s">
        <v>829</v>
      </c>
      <c r="K17" s="181"/>
      <c r="L17" s="110">
        <v>1</v>
      </c>
      <c r="M17" s="111">
        <f t="shared" si="0"/>
        <v>7</v>
      </c>
      <c r="N17" s="663">
        <f t="shared" si="1"/>
        <v>0</v>
      </c>
    </row>
    <row r="18" spans="1:14" ht="14.4" x14ac:dyDescent="0.25">
      <c r="A18" s="99" t="str">
        <f>CONCATENATE(B18,C18,D18)</f>
        <v/>
      </c>
      <c r="B18" s="100"/>
      <c r="C18" s="101" t="s">
        <v>40</v>
      </c>
      <c r="D18" s="102" t="s">
        <v>40</v>
      </c>
      <c r="E18" s="113"/>
      <c r="F18" s="104"/>
      <c r="G18" s="113"/>
      <c r="H18" s="100"/>
      <c r="I18" s="152"/>
      <c r="J18" s="180"/>
      <c r="K18" s="181"/>
      <c r="L18" s="110"/>
      <c r="M18" s="111">
        <f t="shared" si="0"/>
        <v>0</v>
      </c>
      <c r="N18" s="663">
        <f t="shared" si="1"/>
        <v>0</v>
      </c>
    </row>
    <row r="19" spans="1:14" ht="14.4" x14ac:dyDescent="0.25">
      <c r="A19" s="99" t="str">
        <f>CONCATENATE(B19,C19,D19)</f>
        <v/>
      </c>
      <c r="B19" s="100"/>
      <c r="C19" s="101"/>
      <c r="D19" s="131" t="s">
        <v>40</v>
      </c>
      <c r="E19" s="113"/>
      <c r="F19" s="104"/>
      <c r="G19" s="113"/>
      <c r="H19" s="100"/>
      <c r="I19" s="152"/>
      <c r="J19" s="180"/>
      <c r="K19" s="181"/>
      <c r="L19" s="110"/>
      <c r="M19" s="111">
        <f t="shared" si="0"/>
        <v>0</v>
      </c>
      <c r="N19" s="663">
        <f t="shared" si="1"/>
        <v>0</v>
      </c>
    </row>
    <row r="20" spans="1:14" ht="14.4" x14ac:dyDescent="0.25">
      <c r="A20" s="99" t="str">
        <f>CONCATENATE(B20,C20,D20)</f>
        <v/>
      </c>
      <c r="B20" s="100"/>
      <c r="C20" s="101"/>
      <c r="D20" s="102" t="s">
        <v>40</v>
      </c>
      <c r="E20" s="113"/>
      <c r="F20" s="104"/>
      <c r="G20" s="113"/>
      <c r="H20" s="100"/>
      <c r="I20" s="152"/>
      <c r="J20" s="180"/>
      <c r="K20" s="181"/>
      <c r="L20" s="110"/>
      <c r="M20" s="111">
        <f t="shared" si="0"/>
        <v>0</v>
      </c>
      <c r="N20" s="663">
        <f t="shared" si="1"/>
        <v>0</v>
      </c>
    </row>
    <row r="21" spans="1:14" ht="14.4" x14ac:dyDescent="0.25">
      <c r="A21" s="99" t="str">
        <f>CONCATENATE(B21,C21,D21)</f>
        <v/>
      </c>
      <c r="B21" s="129"/>
      <c r="C21" s="101"/>
      <c r="D21" s="102"/>
      <c r="E21" s="113"/>
      <c r="F21" s="104"/>
      <c r="G21" s="113"/>
      <c r="H21" s="100"/>
      <c r="I21" s="152"/>
      <c r="J21" s="180"/>
      <c r="K21" s="181"/>
      <c r="L21" s="110"/>
      <c r="M21" s="111">
        <f t="shared" si="0"/>
        <v>0</v>
      </c>
      <c r="N21" s="663">
        <f t="shared" si="1"/>
        <v>0</v>
      </c>
    </row>
    <row r="22" spans="1:14" ht="14.4" x14ac:dyDescent="0.25">
      <c r="A22" s="99" t="str">
        <f>CONCATENATE(B22,C22,D22)</f>
        <v/>
      </c>
      <c r="B22" s="129"/>
      <c r="C22" s="101"/>
      <c r="D22" s="102"/>
      <c r="E22" s="113"/>
      <c r="F22" s="104"/>
      <c r="G22" s="113"/>
      <c r="H22" s="100"/>
      <c r="I22" s="152"/>
      <c r="J22" s="180"/>
      <c r="K22" s="181"/>
      <c r="L22" s="110"/>
      <c r="M22" s="111">
        <f t="shared" si="0"/>
        <v>0</v>
      </c>
      <c r="N22" s="663">
        <f t="shared" si="1"/>
        <v>0</v>
      </c>
    </row>
    <row r="23" spans="1:14" ht="14.4" x14ac:dyDescent="0.25">
      <c r="A23" s="99" t="str">
        <f>CONCATENATE(B23,C23,D23)</f>
        <v/>
      </c>
      <c r="B23" s="129"/>
      <c r="C23" s="101"/>
      <c r="D23" s="102"/>
      <c r="E23" s="113"/>
      <c r="F23" s="104"/>
      <c r="G23" s="113"/>
      <c r="H23" s="100"/>
      <c r="I23" s="152"/>
      <c r="J23" s="180"/>
      <c r="K23" s="181"/>
      <c r="L23" s="110"/>
      <c r="M23" s="111">
        <f t="shared" si="0"/>
        <v>0</v>
      </c>
      <c r="N23" s="663">
        <f t="shared" si="1"/>
        <v>0</v>
      </c>
    </row>
    <row r="24" spans="1:14" ht="14.4" x14ac:dyDescent="0.25">
      <c r="A24" s="99" t="str">
        <f>CONCATENATE(B24,C24,D24)</f>
        <v/>
      </c>
      <c r="B24" s="129"/>
      <c r="C24" s="101"/>
      <c r="D24" s="102"/>
      <c r="E24" s="113"/>
      <c r="F24" s="104"/>
      <c r="G24" s="113"/>
      <c r="H24" s="100"/>
      <c r="I24" s="152"/>
      <c r="J24" s="180"/>
      <c r="K24" s="181"/>
      <c r="L24" s="110"/>
      <c r="M24" s="111">
        <f t="shared" si="0"/>
        <v>0</v>
      </c>
      <c r="N24" s="663">
        <f t="shared" si="1"/>
        <v>0</v>
      </c>
    </row>
    <row r="25" spans="1:14" ht="14.4" x14ac:dyDescent="0.25">
      <c r="A25" s="99" t="str">
        <f>CONCATENATE(B25,C25,D25)</f>
        <v/>
      </c>
      <c r="B25" s="129"/>
      <c r="C25" s="101"/>
      <c r="D25" s="102"/>
      <c r="E25" s="113"/>
      <c r="F25" s="104"/>
      <c r="G25" s="113"/>
      <c r="H25" s="100"/>
      <c r="I25" s="152"/>
      <c r="J25" s="180"/>
      <c r="K25" s="181"/>
      <c r="L25" s="110"/>
      <c r="M25" s="111">
        <f t="shared" si="0"/>
        <v>0</v>
      </c>
      <c r="N25" s="663">
        <f t="shared" si="1"/>
        <v>0</v>
      </c>
    </row>
    <row r="26" spans="1:14" ht="14.4" x14ac:dyDescent="0.25">
      <c r="A26" s="99" t="str">
        <f>CONCATENATE(B26,C26,D26)</f>
        <v/>
      </c>
      <c r="B26" s="129"/>
      <c r="C26" s="101"/>
      <c r="D26" s="102"/>
      <c r="E26" s="113"/>
      <c r="F26" s="104"/>
      <c r="G26" s="113"/>
      <c r="H26" s="100"/>
      <c r="I26" s="152"/>
      <c r="J26" s="180"/>
      <c r="K26" s="181"/>
      <c r="L26" s="110"/>
      <c r="M26" s="111">
        <f t="shared" si="0"/>
        <v>0</v>
      </c>
      <c r="N26" s="663">
        <f t="shared" si="1"/>
        <v>0</v>
      </c>
    </row>
    <row r="27" spans="1:14" ht="14.4" x14ac:dyDescent="0.25">
      <c r="A27" s="99" t="str">
        <f>CONCATENATE(B27,C27,D27)</f>
        <v/>
      </c>
      <c r="B27" s="129"/>
      <c r="C27" s="101"/>
      <c r="D27" s="102"/>
      <c r="E27" s="113"/>
      <c r="F27" s="104"/>
      <c r="G27" s="113"/>
      <c r="H27" s="100"/>
      <c r="I27" s="152"/>
      <c r="J27" s="180"/>
      <c r="K27" s="181"/>
      <c r="L27" s="110"/>
      <c r="M27" s="111">
        <f t="shared" si="0"/>
        <v>0</v>
      </c>
      <c r="N27" s="663">
        <f t="shared" si="1"/>
        <v>0</v>
      </c>
    </row>
    <row r="28" spans="1:14" ht="14.4" x14ac:dyDescent="0.25">
      <c r="A28" s="99" t="str">
        <f>CONCATENATE(B28,C28,D28)</f>
        <v/>
      </c>
      <c r="B28" s="129"/>
      <c r="C28" s="101"/>
      <c r="D28" s="102"/>
      <c r="E28" s="113"/>
      <c r="F28" s="104"/>
      <c r="G28" s="113"/>
      <c r="H28" s="100"/>
      <c r="I28" s="152"/>
      <c r="J28" s="180"/>
      <c r="K28" s="181"/>
      <c r="L28" s="110"/>
      <c r="M28" s="111">
        <f t="shared" si="0"/>
        <v>0</v>
      </c>
      <c r="N28" s="663">
        <f t="shared" si="1"/>
        <v>0</v>
      </c>
    </row>
    <row r="29" spans="1:14" ht="14.4" x14ac:dyDescent="0.25">
      <c r="A29" s="99" t="str">
        <f>CONCATENATE(B29,C29,D29)</f>
        <v/>
      </c>
      <c r="B29" s="100"/>
      <c r="C29" s="101"/>
      <c r="D29" s="102"/>
      <c r="E29" s="113"/>
      <c r="F29" s="104"/>
      <c r="G29" s="113"/>
      <c r="H29" s="100"/>
      <c r="I29" s="152"/>
      <c r="J29" s="180"/>
      <c r="K29" s="181"/>
      <c r="L29" s="110"/>
      <c r="M29" s="111">
        <f t="shared" si="0"/>
        <v>0</v>
      </c>
      <c r="N29" s="663">
        <f t="shared" si="1"/>
        <v>0</v>
      </c>
    </row>
    <row r="30" spans="1:14" ht="14.4" x14ac:dyDescent="0.25">
      <c r="A30" s="99" t="str">
        <f>CONCATENATE(B30,C30,D30)</f>
        <v/>
      </c>
      <c r="B30" s="100"/>
      <c r="C30" s="101"/>
      <c r="D30" s="102"/>
      <c r="E30" s="113"/>
      <c r="F30" s="104"/>
      <c r="G30" s="113"/>
      <c r="H30" s="100"/>
      <c r="I30" s="152"/>
      <c r="J30" s="180"/>
      <c r="K30" s="181"/>
      <c r="L30" s="110"/>
      <c r="M30" s="111">
        <f t="shared" si="0"/>
        <v>0</v>
      </c>
      <c r="N30" s="663">
        <f t="shared" si="1"/>
        <v>0</v>
      </c>
    </row>
    <row r="31" spans="1:14" ht="14.4" x14ac:dyDescent="0.25">
      <c r="A31" s="99" t="str">
        <f>CONCATENATE(B31,C31,D31)</f>
        <v/>
      </c>
      <c r="B31" s="100"/>
      <c r="C31" s="101"/>
      <c r="D31" s="102"/>
      <c r="E31" s="113"/>
      <c r="F31" s="104"/>
      <c r="G31" s="113"/>
      <c r="H31" s="100"/>
      <c r="I31" s="152"/>
      <c r="J31" s="180"/>
      <c r="K31" s="181"/>
      <c r="L31" s="110"/>
      <c r="M31" s="111">
        <f t="shared" si="0"/>
        <v>0</v>
      </c>
      <c r="N31" s="663">
        <f t="shared" si="1"/>
        <v>0</v>
      </c>
    </row>
    <row r="32" spans="1:14" ht="15" thickBot="1" x14ac:dyDescent="0.3">
      <c r="A32" s="99" t="str">
        <f>CONCATENATE(B32,C32,D32)</f>
        <v/>
      </c>
      <c r="B32" s="129"/>
      <c r="C32" s="101"/>
      <c r="D32" s="102"/>
      <c r="E32" s="113"/>
      <c r="F32" s="104"/>
      <c r="G32" s="113"/>
      <c r="H32" s="100"/>
      <c r="I32" s="152"/>
      <c r="J32" s="180"/>
      <c r="K32" s="181"/>
      <c r="L32" s="110"/>
      <c r="M32" s="111">
        <f t="shared" si="0"/>
        <v>0</v>
      </c>
      <c r="N32" s="664">
        <f t="shared" si="1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21" priority="955"/>
  </conditionalFormatting>
  <conditionalFormatting sqref="C6:D32">
    <cfRule type="duplicateValues" dxfId="20" priority="957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FF71-DAAB-46A7-9C6E-606B4219B903}">
  <sheetPr>
    <tabColor rgb="FFFF3399"/>
  </sheetPr>
  <dimension ref="A1:N34"/>
  <sheetViews>
    <sheetView topLeftCell="C1" zoomScale="90" zoomScaleNormal="90" workbookViewId="0">
      <selection activeCell="B2" sqref="B2:M2"/>
    </sheetView>
  </sheetViews>
  <sheetFormatPr defaultColWidth="10.33203125" defaultRowHeight="13.2" x14ac:dyDescent="0.25"/>
  <cols>
    <col min="1" max="1" width="58.5546875" style="92" customWidth="1"/>
    <col min="2" max="2" width="9.109375" style="12" bestFit="1" customWidth="1"/>
    <col min="3" max="3" width="18.6640625" style="92" bestFit="1" customWidth="1"/>
    <col min="4" max="4" width="17.88671875" style="127" bestFit="1" customWidth="1"/>
    <col min="5" max="5" width="12" style="12" bestFit="1" customWidth="1"/>
    <col min="6" max="6" width="16" style="92" bestFit="1" customWidth="1"/>
    <col min="7" max="7" width="8.33203125" style="128" bestFit="1" customWidth="1"/>
    <col min="8" max="8" width="8.88671875" style="128" bestFit="1" customWidth="1"/>
    <col min="9" max="9" width="9.5546875" style="128" bestFit="1" customWidth="1"/>
    <col min="10" max="10" width="14.33203125" style="128" bestFit="1" customWidth="1"/>
    <col min="11" max="11" width="14.88671875" style="128" bestFit="1" customWidth="1"/>
    <col min="12" max="12" width="8.33203125" style="12" bestFit="1" customWidth="1"/>
    <col min="13" max="13" width="14.88671875" style="12" bestFit="1" customWidth="1"/>
    <col min="14" max="14" width="33.109375" style="12" bestFit="1" customWidth="1"/>
    <col min="15" max="16384" width="10.33203125" style="92"/>
  </cols>
  <sheetData>
    <row r="1" spans="1:14" ht="22.5" customHeight="1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 t="s">
        <v>150</v>
      </c>
      <c r="F1" s="889"/>
      <c r="G1" s="889"/>
      <c r="H1" s="889"/>
      <c r="I1" s="889"/>
      <c r="J1" s="889"/>
      <c r="K1" s="90" t="s">
        <v>31</v>
      </c>
      <c r="L1" s="911">
        <v>45564</v>
      </c>
      <c r="M1" s="891"/>
      <c r="N1" s="91" t="s">
        <v>57</v>
      </c>
    </row>
    <row r="2" spans="1:14" ht="22.5" customHeight="1" thickBot="1" x14ac:dyDescent="0.3">
      <c r="A2" s="93">
        <f>COUNTA(_xlfn.UNIQUE(D6:D29))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8">
        <f>IF(N4=1,0,IF(N4=2,1,IF(N4=3,2,0)))</f>
        <v>0</v>
      </c>
    </row>
    <row r="6" spans="1:14" ht="14.4" x14ac:dyDescent="0.25">
      <c r="A6" s="99" t="str">
        <f t="shared" ref="A6:A34" si="0">CONCATENATE(B6,C6,D6)</f>
        <v/>
      </c>
      <c r="B6" s="129"/>
      <c r="C6" s="101"/>
      <c r="D6" s="151"/>
      <c r="E6" s="113"/>
      <c r="F6" s="635"/>
      <c r="G6" s="113"/>
      <c r="H6" s="100"/>
      <c r="I6" s="152"/>
      <c r="J6" s="180"/>
      <c r="K6" s="181"/>
      <c r="L6" s="110"/>
      <c r="M6" s="111">
        <f t="shared" ref="M6:M32" si="1">IF(L6=1,7,IF(L6=2,6,IF(L6=3,5,IF(L6=4,4,IF(L6=5,3,IF(L6=6,2,IF(L6&gt;=6,1,0)))))))</f>
        <v>0</v>
      </c>
      <c r="N6" s="112">
        <f>SUM(M6+$N$5)</f>
        <v>0</v>
      </c>
    </row>
    <row r="7" spans="1:14" ht="14.4" x14ac:dyDescent="0.25">
      <c r="A7" s="99" t="str">
        <f t="shared" si="0"/>
        <v/>
      </c>
      <c r="B7" s="129"/>
      <c r="C7" s="101"/>
      <c r="D7" s="102"/>
      <c r="E7" s="113"/>
      <c r="F7" s="635"/>
      <c r="G7" s="417"/>
      <c r="H7" s="152"/>
      <c r="I7" s="152"/>
      <c r="J7" s="180"/>
      <c r="K7" s="181"/>
      <c r="L7" s="110"/>
      <c r="M7" s="111">
        <f t="shared" si="1"/>
        <v>0</v>
      </c>
      <c r="N7" s="112">
        <f t="shared" ref="N7:N32" si="2">SUM(M7+$N$5)</f>
        <v>0</v>
      </c>
    </row>
    <row r="8" spans="1:14" ht="14.4" x14ac:dyDescent="0.25">
      <c r="A8" s="99" t="str">
        <f t="shared" si="0"/>
        <v/>
      </c>
      <c r="B8" s="129"/>
      <c r="C8" s="101"/>
      <c r="D8" s="102"/>
      <c r="E8" s="113"/>
      <c r="F8" s="635"/>
      <c r="G8" s="417"/>
      <c r="H8" s="152"/>
      <c r="I8" s="152"/>
      <c r="J8" s="180"/>
      <c r="K8" s="181"/>
      <c r="L8" s="110"/>
      <c r="M8" s="111">
        <f t="shared" si="1"/>
        <v>0</v>
      </c>
      <c r="N8" s="112">
        <f t="shared" si="2"/>
        <v>0</v>
      </c>
    </row>
    <row r="9" spans="1:14" ht="14.4" x14ac:dyDescent="0.25">
      <c r="A9" s="99" t="str">
        <f t="shared" si="0"/>
        <v/>
      </c>
      <c r="B9" s="129"/>
      <c r="C9" s="101"/>
      <c r="D9" s="151"/>
      <c r="E9" s="113"/>
      <c r="F9" s="636"/>
      <c r="G9" s="113"/>
      <c r="H9" s="319"/>
      <c r="I9" s="152"/>
      <c r="J9" s="180"/>
      <c r="K9" s="181"/>
      <c r="L9" s="110"/>
      <c r="M9" s="111">
        <f t="shared" si="1"/>
        <v>0</v>
      </c>
      <c r="N9" s="112">
        <f t="shared" si="2"/>
        <v>0</v>
      </c>
    </row>
    <row r="10" spans="1:14" ht="14.4" x14ac:dyDescent="0.25">
      <c r="A10" s="99" t="str">
        <f t="shared" si="0"/>
        <v/>
      </c>
      <c r="B10" s="129"/>
      <c r="C10" s="101"/>
      <c r="D10" s="151"/>
      <c r="E10" s="113"/>
      <c r="F10" s="635"/>
      <c r="G10" s="113"/>
      <c r="H10" s="319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4" ht="14.4" x14ac:dyDescent="0.25">
      <c r="A11" s="99" t="str">
        <f t="shared" si="0"/>
        <v/>
      </c>
      <c r="B11" s="129"/>
      <c r="C11" s="101"/>
      <c r="D11" s="151"/>
      <c r="E11" s="113"/>
      <c r="F11" s="636"/>
      <c r="G11" s="113"/>
      <c r="H11" s="319"/>
      <c r="I11" s="152"/>
      <c r="J11" s="180"/>
      <c r="K11" s="181"/>
      <c r="L11" s="110"/>
      <c r="M11" s="111">
        <f t="shared" si="1"/>
        <v>0</v>
      </c>
      <c r="N11" s="112">
        <f t="shared" si="2"/>
        <v>0</v>
      </c>
    </row>
    <row r="12" spans="1:14" ht="14.4" x14ac:dyDescent="0.25">
      <c r="A12" s="99" t="str">
        <f t="shared" si="0"/>
        <v/>
      </c>
      <c r="B12" s="129"/>
      <c r="C12" s="101"/>
      <c r="D12" s="151"/>
      <c r="E12" s="113"/>
      <c r="F12" s="635"/>
      <c r="G12" s="113"/>
      <c r="H12" s="319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4" ht="14.4" x14ac:dyDescent="0.25">
      <c r="A13" s="99" t="str">
        <f t="shared" si="0"/>
        <v/>
      </c>
      <c r="B13" s="129"/>
      <c r="C13" s="101"/>
      <c r="D13" s="151"/>
      <c r="E13" s="113"/>
      <c r="F13" s="636"/>
      <c r="G13" s="113"/>
      <c r="H13" s="319"/>
      <c r="I13" s="152"/>
      <c r="J13" s="180"/>
      <c r="K13" s="181"/>
      <c r="L13" s="110"/>
      <c r="M13" s="111">
        <f t="shared" si="1"/>
        <v>0</v>
      </c>
      <c r="N13" s="112">
        <f t="shared" si="2"/>
        <v>0</v>
      </c>
    </row>
    <row r="14" spans="1:14" ht="14.4" x14ac:dyDescent="0.25">
      <c r="A14" s="99" t="str">
        <f t="shared" si="0"/>
        <v/>
      </c>
      <c r="B14" s="129"/>
      <c r="C14" s="130"/>
      <c r="D14" s="151"/>
      <c r="E14" s="113"/>
      <c r="F14" s="635"/>
      <c r="G14" s="113"/>
      <c r="H14" s="100"/>
      <c r="I14" s="319"/>
      <c r="J14" s="180"/>
      <c r="K14" s="181"/>
      <c r="L14" s="110"/>
      <c r="M14" s="111">
        <f t="shared" si="1"/>
        <v>0</v>
      </c>
      <c r="N14" s="112">
        <f t="shared" si="2"/>
        <v>0</v>
      </c>
    </row>
    <row r="15" spans="1:14" ht="14.4" x14ac:dyDescent="0.25">
      <c r="A15" s="99" t="str">
        <f t="shared" si="0"/>
        <v/>
      </c>
      <c r="B15" s="129"/>
      <c r="C15" s="101"/>
      <c r="D15" s="151"/>
      <c r="E15" s="113"/>
      <c r="F15" s="635"/>
      <c r="G15" s="113"/>
      <c r="H15" s="100"/>
      <c r="I15" s="319"/>
      <c r="J15" s="180"/>
      <c r="K15" s="181"/>
      <c r="L15" s="110"/>
      <c r="M15" s="111">
        <f t="shared" si="1"/>
        <v>0</v>
      </c>
      <c r="N15" s="112">
        <f t="shared" si="2"/>
        <v>0</v>
      </c>
    </row>
    <row r="16" spans="1:14" ht="14.4" x14ac:dyDescent="0.25">
      <c r="A16" s="99" t="str">
        <f t="shared" si="0"/>
        <v/>
      </c>
      <c r="B16" s="129"/>
      <c r="C16" s="101"/>
      <c r="D16" s="151"/>
      <c r="E16" s="113"/>
      <c r="F16" s="636"/>
      <c r="G16" s="113"/>
      <c r="H16" s="100"/>
      <c r="I16" s="319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4.4" x14ac:dyDescent="0.25">
      <c r="A17" s="99" t="str">
        <f t="shared" si="0"/>
        <v/>
      </c>
      <c r="B17" s="129"/>
      <c r="C17" s="101"/>
      <c r="D17" s="151"/>
      <c r="E17" s="113"/>
      <c r="F17" s="637"/>
      <c r="G17" s="113"/>
      <c r="H17" s="100"/>
      <c r="I17" s="319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4.4" x14ac:dyDescent="0.25">
      <c r="A18" s="99" t="str">
        <f t="shared" si="0"/>
        <v/>
      </c>
      <c r="B18" s="129"/>
      <c r="C18" s="101"/>
      <c r="D18" s="151"/>
      <c r="E18" s="113"/>
      <c r="F18" s="637"/>
      <c r="G18" s="113"/>
      <c r="H18" s="100"/>
      <c r="I18" s="319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4.4" x14ac:dyDescent="0.25">
      <c r="A19" s="99" t="str">
        <f t="shared" si="0"/>
        <v/>
      </c>
      <c r="B19" s="129"/>
      <c r="C19" s="101"/>
      <c r="D19" s="151"/>
      <c r="E19" s="113"/>
      <c r="F19" s="637"/>
      <c r="G19" s="113"/>
      <c r="H19" s="100"/>
      <c r="I19" s="319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4.4" x14ac:dyDescent="0.25">
      <c r="A20" s="99" t="str">
        <f t="shared" si="0"/>
        <v/>
      </c>
      <c r="B20" s="129"/>
      <c r="C20" s="101"/>
      <c r="D20" s="151"/>
      <c r="E20" s="113"/>
      <c r="F20" s="637"/>
      <c r="G20" s="113"/>
      <c r="H20" s="100"/>
      <c r="I20" s="319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4.4" x14ac:dyDescent="0.25">
      <c r="A21" s="99" t="str">
        <f t="shared" si="0"/>
        <v/>
      </c>
      <c r="B21" s="129"/>
      <c r="C21" s="101"/>
      <c r="D21" s="151"/>
      <c r="E21" s="113"/>
      <c r="F21" s="637"/>
      <c r="G21" s="113"/>
      <c r="H21" s="100"/>
      <c r="I21" s="319"/>
      <c r="J21" s="180"/>
      <c r="K21" s="181"/>
      <c r="L21" s="110"/>
      <c r="M21" s="111">
        <f t="shared" si="1"/>
        <v>0</v>
      </c>
      <c r="N21" s="112">
        <f t="shared" si="2"/>
        <v>0</v>
      </c>
    </row>
    <row r="22" spans="1:14" ht="14.4" x14ac:dyDescent="0.25">
      <c r="A22" s="99" t="str">
        <f t="shared" si="0"/>
        <v/>
      </c>
      <c r="B22" s="129"/>
      <c r="C22" s="101"/>
      <c r="D22" s="151"/>
      <c r="E22" s="113"/>
      <c r="F22" s="637"/>
      <c r="G22" s="113"/>
      <c r="H22" s="100"/>
      <c r="I22" s="319"/>
      <c r="J22" s="180"/>
      <c r="K22" s="181"/>
      <c r="L22" s="110"/>
      <c r="M22" s="111">
        <f t="shared" si="1"/>
        <v>0</v>
      </c>
      <c r="N22" s="112">
        <f t="shared" si="2"/>
        <v>0</v>
      </c>
    </row>
    <row r="23" spans="1:14" ht="14.4" x14ac:dyDescent="0.25">
      <c r="A23" s="99" t="str">
        <f t="shared" si="0"/>
        <v/>
      </c>
      <c r="B23" s="129"/>
      <c r="C23" s="101"/>
      <c r="D23" s="151"/>
      <c r="E23" s="113"/>
      <c r="F23" s="637"/>
      <c r="G23" s="113"/>
      <c r="H23" s="100"/>
      <c r="I23" s="319"/>
      <c r="J23" s="180"/>
      <c r="K23" s="181"/>
      <c r="L23" s="110"/>
      <c r="M23" s="111">
        <f t="shared" si="1"/>
        <v>0</v>
      </c>
      <c r="N23" s="112">
        <f t="shared" si="2"/>
        <v>0</v>
      </c>
    </row>
    <row r="24" spans="1:14" ht="14.4" x14ac:dyDescent="0.25">
      <c r="A24" s="99" t="str">
        <f t="shared" si="0"/>
        <v/>
      </c>
      <c r="B24" s="129"/>
      <c r="C24" s="101"/>
      <c r="D24" s="151"/>
      <c r="E24" s="113"/>
      <c r="F24" s="635"/>
      <c r="G24" s="113"/>
      <c r="H24" s="100"/>
      <c r="I24" s="319"/>
      <c r="J24" s="180"/>
      <c r="K24" s="181"/>
      <c r="L24" s="110"/>
      <c r="M24" s="111">
        <f t="shared" si="1"/>
        <v>0</v>
      </c>
      <c r="N24" s="112">
        <f t="shared" si="2"/>
        <v>0</v>
      </c>
    </row>
    <row r="25" spans="1:14" ht="14.4" x14ac:dyDescent="0.25">
      <c r="A25" s="99" t="str">
        <f t="shared" si="0"/>
        <v/>
      </c>
      <c r="B25" s="129"/>
      <c r="C25" s="101"/>
      <c r="D25" s="151"/>
      <c r="E25" s="113"/>
      <c r="F25" s="104"/>
      <c r="G25" s="113"/>
      <c r="H25" s="100"/>
      <c r="I25" s="319"/>
      <c r="J25" s="152"/>
      <c r="K25" s="181"/>
      <c r="L25" s="110"/>
      <c r="M25" s="111">
        <f t="shared" si="1"/>
        <v>0</v>
      </c>
      <c r="N25" s="112">
        <f t="shared" si="2"/>
        <v>0</v>
      </c>
    </row>
    <row r="26" spans="1:14" ht="14.4" x14ac:dyDescent="0.25">
      <c r="A26" s="99" t="str">
        <f t="shared" si="0"/>
        <v/>
      </c>
      <c r="B26" s="129"/>
      <c r="C26" s="130"/>
      <c r="D26" s="461"/>
      <c r="E26" s="113"/>
      <c r="F26" s="104"/>
      <c r="G26" s="113"/>
      <c r="H26" s="100"/>
      <c r="I26" s="152"/>
      <c r="J26" s="152"/>
      <c r="K26" s="181"/>
      <c r="L26" s="110"/>
      <c r="M26" s="111">
        <f t="shared" si="1"/>
        <v>0</v>
      </c>
      <c r="N26" s="112">
        <f t="shared" si="2"/>
        <v>0</v>
      </c>
    </row>
    <row r="27" spans="1:14" ht="14.4" x14ac:dyDescent="0.25">
      <c r="A27" s="99" t="str">
        <f t="shared" si="0"/>
        <v/>
      </c>
      <c r="B27" s="129"/>
      <c r="C27" s="101"/>
      <c r="D27" s="151"/>
      <c r="E27" s="113"/>
      <c r="F27" s="104"/>
      <c r="G27" s="113"/>
      <c r="H27" s="319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4.4" x14ac:dyDescent="0.25">
      <c r="A28" s="99" t="str">
        <f t="shared" si="0"/>
        <v/>
      </c>
      <c r="B28" s="129"/>
      <c r="C28" s="101"/>
      <c r="D28" s="638"/>
      <c r="E28" s="113"/>
      <c r="F28" s="104"/>
      <c r="G28" s="113"/>
      <c r="H28" s="319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4.4" x14ac:dyDescent="0.25">
      <c r="A29" s="99" t="str">
        <f t="shared" si="0"/>
        <v/>
      </c>
      <c r="B29" s="129"/>
      <c r="C29" s="101"/>
      <c r="D29" s="151"/>
      <c r="E29" s="113"/>
      <c r="F29" s="104"/>
      <c r="G29" s="113"/>
      <c r="H29" s="100"/>
      <c r="I29" s="319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4.4" x14ac:dyDescent="0.25">
      <c r="A30" s="99" t="str">
        <f t="shared" si="0"/>
        <v/>
      </c>
      <c r="B30" s="129"/>
      <c r="C30" s="101"/>
      <c r="D30" s="151"/>
      <c r="E30" s="113"/>
      <c r="F30" s="104"/>
      <c r="G30" s="113"/>
      <c r="H30" s="100"/>
      <c r="I30" s="319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4.4" x14ac:dyDescent="0.25">
      <c r="A31" s="99" t="str">
        <f t="shared" si="0"/>
        <v/>
      </c>
      <c r="B31" s="129"/>
      <c r="C31" s="101"/>
      <c r="D31" s="151"/>
      <c r="E31" s="113"/>
      <c r="F31" s="104"/>
      <c r="G31" s="113"/>
      <c r="H31" s="100"/>
      <c r="I31" s="319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4.4" x14ac:dyDescent="0.25">
      <c r="A32" s="99" t="str">
        <f t="shared" si="0"/>
        <v/>
      </c>
      <c r="B32" s="129"/>
      <c r="C32" s="101"/>
      <c r="D32" s="151"/>
      <c r="E32" s="113"/>
      <c r="F32" s="104"/>
      <c r="G32" s="113"/>
      <c r="H32" s="100"/>
      <c r="I32" s="319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4.4" x14ac:dyDescent="0.25">
      <c r="A33" s="99" t="str">
        <f t="shared" si="0"/>
        <v/>
      </c>
      <c r="B33" s="129"/>
      <c r="C33" s="101"/>
      <c r="D33" s="151"/>
      <c r="E33" s="113"/>
      <c r="F33" s="104"/>
      <c r="G33" s="113"/>
      <c r="H33" s="100"/>
      <c r="I33" s="319"/>
      <c r="J33" s="180"/>
      <c r="K33" s="181"/>
      <c r="L33" s="110"/>
      <c r="M33" s="111">
        <f t="shared" ref="M33" si="3">IF(L33=1,7,IF(L33=2,6,IF(L33=3,5,IF(L33=4,4,IF(L33=5,3,IF(L33=6,2,IF(L33&gt;=6,1,0)))))))</f>
        <v>0</v>
      </c>
      <c r="N33" s="112">
        <f t="shared" ref="N33" si="4">SUM(M33+$N$5)</f>
        <v>0</v>
      </c>
    </row>
    <row r="34" spans="1:14" ht="14.4" x14ac:dyDescent="0.25">
      <c r="A34" s="99" t="str">
        <f t="shared" si="0"/>
        <v/>
      </c>
      <c r="B34" s="129"/>
      <c r="C34" s="101"/>
      <c r="D34" s="151"/>
      <c r="E34" s="113"/>
      <c r="F34" s="104"/>
      <c r="G34" s="113"/>
      <c r="H34" s="100"/>
      <c r="I34" s="319"/>
      <c r="J34" s="180"/>
      <c r="K34" s="181"/>
      <c r="L34" s="110"/>
      <c r="M34" s="111"/>
      <c r="N34" s="112"/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phoneticPr fontId="18" type="noConversion"/>
  <conditionalFormatting sqref="C1:D5">
    <cfRule type="duplicateValues" dxfId="19" priority="421"/>
  </conditionalFormatting>
  <conditionalFormatting sqref="C6:D30">
    <cfRule type="duplicateValues" dxfId="18" priority="450"/>
  </conditionalFormatting>
  <conditionalFormatting sqref="C31:D34">
    <cfRule type="duplicateValues" dxfId="17" priority="777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B1BC-6943-4B2D-9DAE-7963E6718D96}">
  <sheetPr codeName="Sheet33">
    <tabColor rgb="FFFF3399"/>
  </sheetPr>
  <dimension ref="A1:N100"/>
  <sheetViews>
    <sheetView zoomScale="70" zoomScaleNormal="70" workbookViewId="0">
      <selection activeCell="B2" sqref="B2:M2"/>
    </sheetView>
  </sheetViews>
  <sheetFormatPr defaultColWidth="9.109375" defaultRowHeight="13.2" x14ac:dyDescent="0.25"/>
  <cols>
    <col min="1" max="1" width="37" style="92" customWidth="1"/>
    <col min="2" max="2" width="9.109375" style="12" bestFit="1" customWidth="1"/>
    <col min="3" max="3" width="18.6640625" style="92" bestFit="1" customWidth="1"/>
    <col min="4" max="4" width="43.109375" style="127" bestFit="1" customWidth="1"/>
    <col min="5" max="5" width="12" style="12" bestFit="1" customWidth="1"/>
    <col min="6" max="6" width="16" style="92" bestFit="1" customWidth="1"/>
    <col min="7" max="9" width="10.109375" style="12" customWidth="1"/>
    <col min="10" max="10" width="14.33203125" style="12" bestFit="1" customWidth="1"/>
    <col min="11" max="11" width="14.88671875" style="12" bestFit="1" customWidth="1"/>
    <col min="12" max="12" width="8.33203125" style="12" bestFit="1" customWidth="1"/>
    <col min="13" max="13" width="14.88671875" style="12" bestFit="1" customWidth="1"/>
    <col min="14" max="14" width="33.109375" style="12" bestFit="1" customWidth="1"/>
    <col min="15" max="16384" width="9.109375" style="92"/>
  </cols>
  <sheetData>
    <row r="1" spans="1:14" ht="22.5" customHeight="1" thickBot="1" x14ac:dyDescent="0.3">
      <c r="A1" s="88">
        <f>SUM(A2-1)</f>
        <v>1</v>
      </c>
      <c r="B1" s="886" t="s">
        <v>56</v>
      </c>
      <c r="C1" s="887"/>
      <c r="D1" s="89" t="s">
        <v>30</v>
      </c>
      <c r="E1" s="888" t="s">
        <v>165</v>
      </c>
      <c r="F1" s="889"/>
      <c r="G1" s="889"/>
      <c r="H1" s="889"/>
      <c r="I1" s="889"/>
      <c r="J1" s="889"/>
      <c r="K1" s="91" t="s">
        <v>31</v>
      </c>
      <c r="L1" s="890">
        <v>45564</v>
      </c>
      <c r="M1" s="891"/>
      <c r="N1" s="91" t="s">
        <v>57</v>
      </c>
    </row>
    <row r="2" spans="1:14" ht="22.5" customHeight="1" thickBot="1" x14ac:dyDescent="0.3">
      <c r="A2" s="93">
        <f>COUNTA(_xlfn.UNIQUE(D8:D200))</f>
        <v>2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896"/>
      <c r="M4" s="899"/>
      <c r="N4" s="97">
        <v>0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02"/>
      <c r="H5" s="904"/>
      <c r="I5" s="904"/>
      <c r="J5" s="904"/>
      <c r="K5" s="881"/>
      <c r="L5" s="897"/>
      <c r="M5" s="900"/>
      <c r="N5" s="98">
        <f>IF(N4=1,0,IF(N4=2,1,IF(N4=3,2,0)))</f>
        <v>0</v>
      </c>
    </row>
    <row r="6" spans="1:14" ht="14.4" x14ac:dyDescent="0.25">
      <c r="A6" s="270" t="str">
        <f t="shared" ref="A6:A37" si="0"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274">
        <v>60</v>
      </c>
      <c r="H6" s="271"/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f t="shared" ref="N6:N40" si="1">SUM(M6+$N$5)</f>
        <v>7</v>
      </c>
    </row>
    <row r="7" spans="1:14" ht="14.4" x14ac:dyDescent="0.25">
      <c r="A7" s="99" t="str">
        <f t="shared" si="0"/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286" t="s">
        <v>118</v>
      </c>
      <c r="G7" s="285"/>
      <c r="H7" s="282">
        <v>45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f t="shared" si="1"/>
        <v>5</v>
      </c>
    </row>
    <row r="8" spans="1:14" ht="18" x14ac:dyDescent="0.35">
      <c r="A8" s="99" t="str">
        <f t="shared" si="0"/>
        <v/>
      </c>
      <c r="B8" s="100"/>
      <c r="C8" s="101"/>
      <c r="D8" s="388"/>
      <c r="E8" s="113"/>
      <c r="F8" s="104"/>
      <c r="G8" s="659"/>
      <c r="H8" s="152"/>
      <c r="I8" s="152"/>
      <c r="J8" s="152"/>
      <c r="K8" s="181"/>
      <c r="L8" s="110"/>
      <c r="M8" s="111">
        <f t="shared" ref="M8:M71" si="2">IF(L8=1,7,IF(L8=2,6,IF(L8=3,5,IF(L8=4,4,IF(L8=5,3,IF(L8=6,2,IF(L8&gt;=6,1,0)))))))</f>
        <v>0</v>
      </c>
      <c r="N8" s="112">
        <f t="shared" si="1"/>
        <v>0</v>
      </c>
    </row>
    <row r="9" spans="1:14" ht="18" x14ac:dyDescent="0.35">
      <c r="A9" s="99" t="str">
        <f t="shared" si="0"/>
        <v/>
      </c>
      <c r="B9" s="100"/>
      <c r="C9" s="101"/>
      <c r="D9" s="388"/>
      <c r="E9" s="113"/>
      <c r="F9" s="104"/>
      <c r="G9" s="659"/>
      <c r="H9" s="152"/>
      <c r="I9" s="152"/>
      <c r="J9" s="152"/>
      <c r="K9" s="181"/>
      <c r="L9" s="110"/>
      <c r="M9" s="111">
        <f t="shared" si="2"/>
        <v>0</v>
      </c>
      <c r="N9" s="112">
        <f t="shared" si="1"/>
        <v>0</v>
      </c>
    </row>
    <row r="10" spans="1:14" ht="18" x14ac:dyDescent="0.35">
      <c r="A10" s="99" t="str">
        <f t="shared" si="0"/>
        <v/>
      </c>
      <c r="B10" s="100"/>
      <c r="C10" s="101"/>
      <c r="D10" s="388"/>
      <c r="E10" s="113"/>
      <c r="F10" s="104"/>
      <c r="G10" s="660"/>
      <c r="H10" s="152"/>
      <c r="I10" s="152"/>
      <c r="J10" s="152"/>
      <c r="K10" s="181"/>
      <c r="L10" s="110"/>
      <c r="M10" s="111">
        <f t="shared" si="2"/>
        <v>0</v>
      </c>
      <c r="N10" s="112">
        <f t="shared" si="1"/>
        <v>0</v>
      </c>
    </row>
    <row r="11" spans="1:14" ht="18" x14ac:dyDescent="0.35">
      <c r="A11" s="99" t="str">
        <f t="shared" si="0"/>
        <v/>
      </c>
      <c r="B11" s="100"/>
      <c r="C11" s="101"/>
      <c r="D11" s="388"/>
      <c r="E11" s="113"/>
      <c r="F11" s="104"/>
      <c r="G11" s="661"/>
      <c r="H11" s="152"/>
      <c r="I11" s="152"/>
      <c r="J11" s="152"/>
      <c r="K11" s="181"/>
      <c r="L11" s="110"/>
      <c r="M11" s="111">
        <f t="shared" si="2"/>
        <v>0</v>
      </c>
      <c r="N11" s="112">
        <f t="shared" si="1"/>
        <v>0</v>
      </c>
    </row>
    <row r="12" spans="1:14" ht="18" x14ac:dyDescent="0.35">
      <c r="A12" s="99" t="str">
        <f t="shared" si="0"/>
        <v/>
      </c>
      <c r="B12" s="100"/>
      <c r="C12" s="101"/>
      <c r="D12" s="388"/>
      <c r="E12" s="113"/>
      <c r="F12" s="104"/>
      <c r="G12" s="659"/>
      <c r="H12" s="152"/>
      <c r="I12" s="152"/>
      <c r="J12" s="152"/>
      <c r="K12" s="181"/>
      <c r="L12" s="110"/>
      <c r="M12" s="111">
        <f t="shared" si="2"/>
        <v>0</v>
      </c>
      <c r="N12" s="112">
        <f t="shared" si="1"/>
        <v>0</v>
      </c>
    </row>
    <row r="13" spans="1:14" ht="18" x14ac:dyDescent="0.35">
      <c r="A13" s="99" t="str">
        <f t="shared" si="0"/>
        <v/>
      </c>
      <c r="B13" s="100"/>
      <c r="C13" s="101"/>
      <c r="D13" s="388"/>
      <c r="E13" s="113"/>
      <c r="F13" s="104"/>
      <c r="G13" s="113"/>
      <c r="H13" s="152"/>
      <c r="I13" s="152"/>
      <c r="J13" s="152"/>
      <c r="K13" s="662"/>
      <c r="L13" s="110"/>
      <c r="M13" s="111">
        <f t="shared" si="2"/>
        <v>0</v>
      </c>
      <c r="N13" s="112">
        <f t="shared" si="1"/>
        <v>0</v>
      </c>
    </row>
    <row r="14" spans="1:14" ht="18" x14ac:dyDescent="0.35">
      <c r="A14" s="99" t="str">
        <f t="shared" si="0"/>
        <v/>
      </c>
      <c r="B14" s="100"/>
      <c r="C14" s="101"/>
      <c r="D14" s="388"/>
      <c r="E14" s="113"/>
      <c r="F14" s="104"/>
      <c r="G14" s="113"/>
      <c r="H14" s="152"/>
      <c r="I14" s="152"/>
      <c r="J14" s="152"/>
      <c r="K14" s="662"/>
      <c r="L14" s="110"/>
      <c r="M14" s="111">
        <f t="shared" si="2"/>
        <v>0</v>
      </c>
      <c r="N14" s="112">
        <f t="shared" si="1"/>
        <v>0</v>
      </c>
    </row>
    <row r="15" spans="1:14" ht="18" x14ac:dyDescent="0.35">
      <c r="A15" s="99" t="str">
        <f t="shared" si="0"/>
        <v/>
      </c>
      <c r="B15" s="100"/>
      <c r="C15" s="388"/>
      <c r="D15" s="388"/>
      <c r="E15" s="113"/>
      <c r="F15" s="104"/>
      <c r="G15" s="113"/>
      <c r="H15" s="152"/>
      <c r="I15" s="152"/>
      <c r="J15" s="300"/>
      <c r="K15" s="181"/>
      <c r="L15" s="110"/>
      <c r="M15" s="111">
        <f t="shared" si="2"/>
        <v>0</v>
      </c>
      <c r="N15" s="112">
        <f t="shared" si="1"/>
        <v>0</v>
      </c>
    </row>
    <row r="16" spans="1:14" ht="18" x14ac:dyDescent="0.35">
      <c r="A16" s="99" t="str">
        <f t="shared" si="0"/>
        <v/>
      </c>
      <c r="B16" s="100"/>
      <c r="C16" s="388"/>
      <c r="D16" s="388"/>
      <c r="E16" s="113"/>
      <c r="F16" s="104"/>
      <c r="G16" s="113"/>
      <c r="H16" s="152"/>
      <c r="I16" s="152"/>
      <c r="J16" s="300"/>
      <c r="K16" s="181"/>
      <c r="L16" s="110"/>
      <c r="M16" s="111">
        <f t="shared" si="2"/>
        <v>0</v>
      </c>
      <c r="N16" s="112">
        <f t="shared" si="1"/>
        <v>0</v>
      </c>
    </row>
    <row r="17" spans="1:14" ht="15.6" x14ac:dyDescent="0.3">
      <c r="A17" s="99" t="str">
        <f t="shared" si="0"/>
        <v/>
      </c>
      <c r="B17" s="100"/>
      <c r="C17" s="101"/>
      <c r="D17" s="102"/>
      <c r="E17" s="113"/>
      <c r="F17" s="104"/>
      <c r="G17" s="113"/>
      <c r="H17" s="100"/>
      <c r="I17" s="152"/>
      <c r="J17" s="300"/>
      <c r="K17" s="181"/>
      <c r="L17" s="110"/>
      <c r="M17" s="111">
        <f t="shared" si="2"/>
        <v>0</v>
      </c>
      <c r="N17" s="112">
        <f t="shared" si="1"/>
        <v>0</v>
      </c>
    </row>
    <row r="18" spans="1:14" ht="18" x14ac:dyDescent="0.35">
      <c r="A18" s="99" t="str">
        <f t="shared" si="0"/>
        <v/>
      </c>
      <c r="B18" s="100"/>
      <c r="C18" s="101"/>
      <c r="D18" s="388"/>
      <c r="E18" s="113"/>
      <c r="F18" s="104"/>
      <c r="G18" s="113"/>
      <c r="H18" s="100"/>
      <c r="I18" s="389"/>
      <c r="J18" s="180"/>
      <c r="K18" s="181"/>
      <c r="L18" s="110"/>
      <c r="M18" s="111">
        <f t="shared" si="2"/>
        <v>0</v>
      </c>
      <c r="N18" s="112">
        <f t="shared" si="1"/>
        <v>0</v>
      </c>
    </row>
    <row r="19" spans="1:14" ht="18" x14ac:dyDescent="0.35">
      <c r="A19" s="99" t="str">
        <f t="shared" si="0"/>
        <v/>
      </c>
      <c r="B19" s="100"/>
      <c r="C19" s="101"/>
      <c r="D19" s="388"/>
      <c r="E19" s="113"/>
      <c r="F19" s="104"/>
      <c r="G19" s="113"/>
      <c r="H19" s="100"/>
      <c r="I19" s="389"/>
      <c r="J19" s="180"/>
      <c r="K19" s="181"/>
      <c r="L19" s="110"/>
      <c r="M19" s="111">
        <f t="shared" si="2"/>
        <v>0</v>
      </c>
      <c r="N19" s="112">
        <f t="shared" si="1"/>
        <v>0</v>
      </c>
    </row>
    <row r="20" spans="1:14" ht="18" x14ac:dyDescent="0.35">
      <c r="A20" s="99" t="str">
        <f t="shared" si="0"/>
        <v/>
      </c>
      <c r="B20" s="100"/>
      <c r="C20" s="101"/>
      <c r="D20" s="388"/>
      <c r="E20" s="113"/>
      <c r="F20" s="104"/>
      <c r="G20" s="113"/>
      <c r="H20" s="100"/>
      <c r="I20" s="389"/>
      <c r="J20" s="180"/>
      <c r="K20" s="181"/>
      <c r="L20" s="110"/>
      <c r="M20" s="111">
        <f t="shared" si="2"/>
        <v>0</v>
      </c>
      <c r="N20" s="112">
        <f t="shared" si="1"/>
        <v>0</v>
      </c>
    </row>
    <row r="21" spans="1:14" ht="18" x14ac:dyDescent="0.35">
      <c r="A21" s="99" t="str">
        <f t="shared" si="0"/>
        <v/>
      </c>
      <c r="B21" s="100"/>
      <c r="C21" s="101"/>
      <c r="D21" s="388"/>
      <c r="E21" s="113"/>
      <c r="F21" s="104"/>
      <c r="G21" s="113"/>
      <c r="H21" s="100"/>
      <c r="I21" s="389"/>
      <c r="J21" s="180"/>
      <c r="K21" s="181"/>
      <c r="L21" s="110"/>
      <c r="M21" s="111">
        <f t="shared" si="2"/>
        <v>0</v>
      </c>
      <c r="N21" s="112">
        <f t="shared" si="1"/>
        <v>0</v>
      </c>
    </row>
    <row r="22" spans="1:14" ht="18" x14ac:dyDescent="0.35">
      <c r="A22" s="99" t="str">
        <f t="shared" si="0"/>
        <v/>
      </c>
      <c r="B22" s="100"/>
      <c r="C22" s="101"/>
      <c r="D22" s="388"/>
      <c r="E22" s="113"/>
      <c r="F22" s="104"/>
      <c r="G22" s="113"/>
      <c r="H22" s="100"/>
      <c r="I22" s="389"/>
      <c r="J22" s="180"/>
      <c r="K22" s="181"/>
      <c r="L22" s="110"/>
      <c r="M22" s="111">
        <f t="shared" si="2"/>
        <v>0</v>
      </c>
      <c r="N22" s="112">
        <f t="shared" si="1"/>
        <v>0</v>
      </c>
    </row>
    <row r="23" spans="1:14" ht="18" x14ac:dyDescent="0.35">
      <c r="A23" s="99" t="str">
        <f t="shared" si="0"/>
        <v/>
      </c>
      <c r="B23" s="100"/>
      <c r="C23" s="101"/>
      <c r="D23" s="388"/>
      <c r="E23" s="113"/>
      <c r="F23" s="104"/>
      <c r="G23" s="113"/>
      <c r="H23" s="100"/>
      <c r="I23" s="389"/>
      <c r="J23" s="180"/>
      <c r="K23" s="181"/>
      <c r="L23" s="110"/>
      <c r="M23" s="111">
        <f t="shared" si="2"/>
        <v>0</v>
      </c>
      <c r="N23" s="112">
        <f t="shared" si="1"/>
        <v>0</v>
      </c>
    </row>
    <row r="24" spans="1:14" ht="18" x14ac:dyDescent="0.35">
      <c r="A24" s="99" t="str">
        <f t="shared" si="0"/>
        <v/>
      </c>
      <c r="B24" s="100"/>
      <c r="C24" s="101"/>
      <c r="D24" s="388"/>
      <c r="E24" s="113"/>
      <c r="F24" s="104"/>
      <c r="G24" s="113"/>
      <c r="H24" s="100"/>
      <c r="I24" s="389"/>
      <c r="J24" s="180"/>
      <c r="K24" s="181"/>
      <c r="L24" s="110"/>
      <c r="M24" s="111">
        <f t="shared" si="2"/>
        <v>0</v>
      </c>
      <c r="N24" s="112">
        <f t="shared" si="1"/>
        <v>0</v>
      </c>
    </row>
    <row r="25" spans="1:14" ht="18" x14ac:dyDescent="0.35">
      <c r="A25" s="99" t="str">
        <f t="shared" si="0"/>
        <v/>
      </c>
      <c r="B25" s="100"/>
      <c r="C25" s="101"/>
      <c r="D25" s="388"/>
      <c r="E25" s="113"/>
      <c r="F25" s="104"/>
      <c r="G25" s="113"/>
      <c r="H25" s="100"/>
      <c r="I25" s="389"/>
      <c r="J25" s="180"/>
      <c r="K25" s="181"/>
      <c r="L25" s="110"/>
      <c r="M25" s="111">
        <f t="shared" si="2"/>
        <v>0</v>
      </c>
      <c r="N25" s="112">
        <f t="shared" si="1"/>
        <v>0</v>
      </c>
    </row>
    <row r="26" spans="1:14" ht="18" x14ac:dyDescent="0.35">
      <c r="A26" s="99" t="str">
        <f t="shared" si="0"/>
        <v/>
      </c>
      <c r="B26" s="100"/>
      <c r="C26" s="101"/>
      <c r="D26" s="388"/>
      <c r="E26" s="113"/>
      <c r="F26" s="104"/>
      <c r="G26" s="113"/>
      <c r="H26" s="100"/>
      <c r="I26" s="389"/>
      <c r="J26" s="180"/>
      <c r="K26" s="181"/>
      <c r="L26" s="110"/>
      <c r="M26" s="111">
        <f t="shared" si="2"/>
        <v>0</v>
      </c>
      <c r="N26" s="112">
        <f t="shared" si="1"/>
        <v>0</v>
      </c>
    </row>
    <row r="27" spans="1:14" ht="18" x14ac:dyDescent="0.35">
      <c r="A27" s="99" t="str">
        <f t="shared" si="0"/>
        <v/>
      </c>
      <c r="B27" s="100"/>
      <c r="C27" s="101"/>
      <c r="D27" s="388"/>
      <c r="E27" s="113"/>
      <c r="F27" s="104"/>
      <c r="G27" s="113"/>
      <c r="H27" s="300"/>
      <c r="I27" s="152"/>
      <c r="J27" s="180"/>
      <c r="K27" s="181"/>
      <c r="L27" s="110"/>
      <c r="M27" s="111">
        <f t="shared" si="2"/>
        <v>0</v>
      </c>
      <c r="N27" s="112">
        <f t="shared" si="1"/>
        <v>0</v>
      </c>
    </row>
    <row r="28" spans="1:14" ht="18" x14ac:dyDescent="0.35">
      <c r="A28" s="99" t="str">
        <f t="shared" si="0"/>
        <v/>
      </c>
      <c r="B28" s="100"/>
      <c r="C28" s="101"/>
      <c r="D28" s="388"/>
      <c r="E28" s="113"/>
      <c r="F28" s="104"/>
      <c r="G28" s="113"/>
      <c r="H28" s="300"/>
      <c r="I28" s="152"/>
      <c r="J28" s="180"/>
      <c r="K28" s="181"/>
      <c r="L28" s="110"/>
      <c r="M28" s="111">
        <f t="shared" si="2"/>
        <v>0</v>
      </c>
      <c r="N28" s="112">
        <f t="shared" si="1"/>
        <v>0</v>
      </c>
    </row>
    <row r="29" spans="1:14" ht="18" x14ac:dyDescent="0.35">
      <c r="A29" s="99" t="str">
        <f t="shared" si="0"/>
        <v/>
      </c>
      <c r="B29" s="100"/>
      <c r="C29" s="101"/>
      <c r="D29" s="388"/>
      <c r="E29" s="113"/>
      <c r="F29" s="104"/>
      <c r="G29" s="113"/>
      <c r="H29" s="300"/>
      <c r="I29" s="152"/>
      <c r="J29" s="180"/>
      <c r="K29" s="181"/>
      <c r="L29" s="110"/>
      <c r="M29" s="111">
        <f t="shared" si="2"/>
        <v>0</v>
      </c>
      <c r="N29" s="112">
        <f t="shared" si="1"/>
        <v>0</v>
      </c>
    </row>
    <row r="30" spans="1:14" ht="18" x14ac:dyDescent="0.35">
      <c r="A30" s="99" t="str">
        <f t="shared" si="0"/>
        <v/>
      </c>
      <c r="B30" s="100"/>
      <c r="C30" s="101"/>
      <c r="D30" s="388"/>
      <c r="E30" s="113"/>
      <c r="F30" s="104"/>
      <c r="G30" s="113"/>
      <c r="H30" s="300"/>
      <c r="I30" s="152"/>
      <c r="J30" s="180"/>
      <c r="K30" s="181"/>
      <c r="L30" s="110"/>
      <c r="M30" s="111">
        <f t="shared" si="2"/>
        <v>0</v>
      </c>
      <c r="N30" s="112">
        <f t="shared" si="1"/>
        <v>0</v>
      </c>
    </row>
    <row r="31" spans="1:14" ht="18" x14ac:dyDescent="0.35">
      <c r="A31" s="99" t="str">
        <f t="shared" si="0"/>
        <v/>
      </c>
      <c r="B31" s="100"/>
      <c r="C31" s="101"/>
      <c r="D31" s="388"/>
      <c r="E31" s="113"/>
      <c r="F31" s="104"/>
      <c r="G31" s="113"/>
      <c r="H31" s="300"/>
      <c r="I31" s="152"/>
      <c r="J31" s="180"/>
      <c r="K31" s="181"/>
      <c r="L31" s="110"/>
      <c r="M31" s="111">
        <f t="shared" si="2"/>
        <v>0</v>
      </c>
      <c r="N31" s="112">
        <f t="shared" si="1"/>
        <v>0</v>
      </c>
    </row>
    <row r="32" spans="1:14" ht="18" x14ac:dyDescent="0.35">
      <c r="A32" s="99" t="str">
        <f t="shared" si="0"/>
        <v/>
      </c>
      <c r="B32" s="100"/>
      <c r="C32" s="101"/>
      <c r="D32" s="388"/>
      <c r="E32" s="113"/>
      <c r="F32" s="104"/>
      <c r="G32" s="113"/>
      <c r="H32" s="300"/>
      <c r="I32" s="152"/>
      <c r="J32" s="180"/>
      <c r="K32" s="181"/>
      <c r="L32" s="110"/>
      <c r="M32" s="111">
        <f t="shared" si="2"/>
        <v>0</v>
      </c>
      <c r="N32" s="112">
        <f t="shared" si="1"/>
        <v>0</v>
      </c>
    </row>
    <row r="33" spans="1:14" ht="18" x14ac:dyDescent="0.35">
      <c r="A33" s="99" t="str">
        <f t="shared" si="0"/>
        <v/>
      </c>
      <c r="B33" s="100"/>
      <c r="C33" s="101"/>
      <c r="D33" s="388"/>
      <c r="E33" s="113"/>
      <c r="F33" s="104"/>
      <c r="G33" s="113"/>
      <c r="H33" s="300"/>
      <c r="I33" s="152"/>
      <c r="J33" s="180"/>
      <c r="K33" s="181"/>
      <c r="L33" s="110"/>
      <c r="M33" s="111">
        <f t="shared" si="2"/>
        <v>0</v>
      </c>
      <c r="N33" s="112">
        <f t="shared" si="1"/>
        <v>0</v>
      </c>
    </row>
    <row r="34" spans="1:14" ht="18" x14ac:dyDescent="0.35">
      <c r="A34" s="99" t="str">
        <f t="shared" si="0"/>
        <v/>
      </c>
      <c r="B34" s="100"/>
      <c r="C34" s="101"/>
      <c r="D34" s="388"/>
      <c r="E34" s="113"/>
      <c r="F34" s="104"/>
      <c r="G34" s="113"/>
      <c r="H34" s="300"/>
      <c r="I34" s="152"/>
      <c r="J34" s="180"/>
      <c r="K34" s="181"/>
      <c r="L34" s="110"/>
      <c r="M34" s="111">
        <f t="shared" si="2"/>
        <v>0</v>
      </c>
      <c r="N34" s="112">
        <f t="shared" si="1"/>
        <v>0</v>
      </c>
    </row>
    <row r="35" spans="1:14" ht="18" x14ac:dyDescent="0.35">
      <c r="A35" s="99" t="str">
        <f t="shared" si="0"/>
        <v/>
      </c>
      <c r="B35" s="100"/>
      <c r="C35" s="101"/>
      <c r="D35" s="388"/>
      <c r="E35" s="113"/>
      <c r="F35" s="104"/>
      <c r="G35" s="113"/>
      <c r="H35" s="300"/>
      <c r="I35" s="152"/>
      <c r="J35" s="180"/>
      <c r="K35" s="181"/>
      <c r="L35" s="110"/>
      <c r="M35" s="111">
        <f t="shared" si="2"/>
        <v>0</v>
      </c>
      <c r="N35" s="112">
        <f t="shared" si="1"/>
        <v>0</v>
      </c>
    </row>
    <row r="36" spans="1:14" ht="18" x14ac:dyDescent="0.35">
      <c r="A36" s="99" t="str">
        <f t="shared" si="0"/>
        <v/>
      </c>
      <c r="B36" s="100"/>
      <c r="C36" s="130"/>
      <c r="D36" s="388"/>
      <c r="E36" s="113"/>
      <c r="F36" s="104"/>
      <c r="G36" s="113"/>
      <c r="H36" s="300"/>
      <c r="I36" s="152"/>
      <c r="J36" s="180"/>
      <c r="K36" s="181"/>
      <c r="L36" s="110"/>
      <c r="M36" s="111">
        <f t="shared" si="2"/>
        <v>0</v>
      </c>
      <c r="N36" s="112">
        <f t="shared" si="1"/>
        <v>0</v>
      </c>
    </row>
    <row r="37" spans="1:14" ht="18" x14ac:dyDescent="0.35">
      <c r="A37" s="99" t="str">
        <f t="shared" si="0"/>
        <v/>
      </c>
      <c r="B37" s="100"/>
      <c r="C37" s="101"/>
      <c r="D37" s="388"/>
      <c r="E37" s="113"/>
      <c r="F37" s="104"/>
      <c r="G37" s="113"/>
      <c r="H37" s="300"/>
      <c r="I37" s="152"/>
      <c r="J37" s="180"/>
      <c r="K37" s="181"/>
      <c r="L37" s="110"/>
      <c r="M37" s="111">
        <f t="shared" si="2"/>
        <v>0</v>
      </c>
      <c r="N37" s="112">
        <f t="shared" si="1"/>
        <v>0</v>
      </c>
    </row>
    <row r="38" spans="1:14" ht="18" x14ac:dyDescent="0.35">
      <c r="A38" s="99" t="str">
        <f t="shared" ref="A38:A69" si="3">CONCATENATE(B38,C38,D38)</f>
        <v/>
      </c>
      <c r="B38" s="100"/>
      <c r="C38" s="101"/>
      <c r="D38" s="388"/>
      <c r="E38" s="113"/>
      <c r="F38" s="104"/>
      <c r="G38" s="113"/>
      <c r="H38" s="300"/>
      <c r="I38" s="152"/>
      <c r="J38" s="180"/>
      <c r="K38" s="181"/>
      <c r="L38" s="110"/>
      <c r="M38" s="111">
        <f t="shared" si="2"/>
        <v>0</v>
      </c>
      <c r="N38" s="112">
        <f t="shared" si="1"/>
        <v>0</v>
      </c>
    </row>
    <row r="39" spans="1:14" ht="18" x14ac:dyDescent="0.35">
      <c r="A39" s="99" t="str">
        <f t="shared" si="3"/>
        <v/>
      </c>
      <c r="B39" s="100"/>
      <c r="C39" s="101"/>
      <c r="D39" s="388"/>
      <c r="E39" s="113"/>
      <c r="F39" s="104"/>
      <c r="G39" s="113"/>
      <c r="H39" s="300"/>
      <c r="I39" s="152"/>
      <c r="J39" s="180"/>
      <c r="K39" s="181"/>
      <c r="L39" s="110"/>
      <c r="M39" s="111">
        <f t="shared" si="2"/>
        <v>0</v>
      </c>
      <c r="N39" s="112">
        <f t="shared" si="1"/>
        <v>0</v>
      </c>
    </row>
    <row r="40" spans="1:14" ht="18" x14ac:dyDescent="0.35">
      <c r="A40" s="99" t="str">
        <f t="shared" si="3"/>
        <v/>
      </c>
      <c r="B40" s="100"/>
      <c r="C40" s="101"/>
      <c r="D40" s="388"/>
      <c r="E40" s="113"/>
      <c r="F40" s="104"/>
      <c r="G40" s="113"/>
      <c r="H40" s="300"/>
      <c r="I40" s="152"/>
      <c r="J40" s="180"/>
      <c r="K40" s="181"/>
      <c r="L40" s="110"/>
      <c r="M40" s="111">
        <f t="shared" si="2"/>
        <v>0</v>
      </c>
      <c r="N40" s="112">
        <f t="shared" si="1"/>
        <v>0</v>
      </c>
    </row>
    <row r="41" spans="1:14" ht="18" x14ac:dyDescent="0.35">
      <c r="A41" s="99" t="str">
        <f t="shared" si="3"/>
        <v/>
      </c>
      <c r="B41" s="100"/>
      <c r="C41" s="130"/>
      <c r="D41" s="388"/>
      <c r="E41" s="113"/>
      <c r="F41" s="104"/>
      <c r="G41" s="113"/>
      <c r="H41" s="301"/>
      <c r="I41" s="152"/>
      <c r="J41" s="180"/>
      <c r="K41" s="181"/>
      <c r="L41" s="110"/>
      <c r="M41" s="111">
        <v>0</v>
      </c>
      <c r="N41" s="112">
        <v>0</v>
      </c>
    </row>
    <row r="42" spans="1:14" ht="18" x14ac:dyDescent="0.35">
      <c r="A42" s="99" t="str">
        <f t="shared" si="3"/>
        <v/>
      </c>
      <c r="B42" s="100"/>
      <c r="C42" s="101"/>
      <c r="D42" s="388"/>
      <c r="E42" s="113"/>
      <c r="F42" s="104"/>
      <c r="G42" s="113"/>
      <c r="H42" s="198"/>
      <c r="I42" s="152"/>
      <c r="J42" s="180"/>
      <c r="K42" s="181"/>
      <c r="L42" s="110"/>
      <c r="M42" s="111">
        <f t="shared" si="2"/>
        <v>0</v>
      </c>
      <c r="N42" s="112">
        <f t="shared" ref="N42:N48" si="4">SUM(M42+$N$5)</f>
        <v>0</v>
      </c>
    </row>
    <row r="43" spans="1:14" ht="18" x14ac:dyDescent="0.35">
      <c r="A43" s="99" t="str">
        <f t="shared" si="3"/>
        <v/>
      </c>
      <c r="B43" s="100"/>
      <c r="C43" s="101"/>
      <c r="D43" s="388"/>
      <c r="E43" s="113"/>
      <c r="F43" s="104"/>
      <c r="G43" s="113"/>
      <c r="H43" s="300"/>
      <c r="I43" s="152"/>
      <c r="J43" s="180"/>
      <c r="K43" s="181"/>
      <c r="L43" s="110"/>
      <c r="M43" s="111">
        <f t="shared" si="2"/>
        <v>0</v>
      </c>
      <c r="N43" s="112">
        <f t="shared" si="4"/>
        <v>0</v>
      </c>
    </row>
    <row r="44" spans="1:14" ht="18" x14ac:dyDescent="0.35">
      <c r="A44" s="99" t="str">
        <f t="shared" si="3"/>
        <v/>
      </c>
      <c r="B44" s="100"/>
      <c r="C44" s="101"/>
      <c r="D44" s="388"/>
      <c r="E44" s="113"/>
      <c r="F44" s="104"/>
      <c r="G44" s="113"/>
      <c r="H44" s="339"/>
      <c r="I44" s="152"/>
      <c r="J44" s="180"/>
      <c r="K44" s="181"/>
      <c r="L44" s="110"/>
      <c r="M44" s="111">
        <f t="shared" si="2"/>
        <v>0</v>
      </c>
      <c r="N44" s="112">
        <f t="shared" si="4"/>
        <v>0</v>
      </c>
    </row>
    <row r="45" spans="1:14" ht="18" x14ac:dyDescent="0.35">
      <c r="A45" s="99" t="str">
        <f t="shared" si="3"/>
        <v/>
      </c>
      <c r="B45" s="100"/>
      <c r="C45" s="101"/>
      <c r="D45" s="388"/>
      <c r="E45" s="113"/>
      <c r="F45" s="104"/>
      <c r="G45" s="113"/>
      <c r="H45" s="390"/>
      <c r="I45" s="152"/>
      <c r="J45" s="180"/>
      <c r="K45" s="181"/>
      <c r="L45" s="110"/>
      <c r="M45" s="111">
        <f t="shared" si="2"/>
        <v>0</v>
      </c>
      <c r="N45" s="112">
        <f t="shared" si="4"/>
        <v>0</v>
      </c>
    </row>
    <row r="46" spans="1:14" ht="18" x14ac:dyDescent="0.35">
      <c r="A46" s="99" t="str">
        <f t="shared" si="3"/>
        <v/>
      </c>
      <c r="B46" s="100"/>
      <c r="C46" s="130"/>
      <c r="D46" s="388"/>
      <c r="E46" s="113"/>
      <c r="F46" s="104"/>
      <c r="G46" s="113"/>
      <c r="H46" s="339"/>
      <c r="I46" s="152"/>
      <c r="J46" s="180"/>
      <c r="K46" s="181"/>
      <c r="L46" s="110"/>
      <c r="M46" s="111">
        <f t="shared" si="2"/>
        <v>0</v>
      </c>
      <c r="N46" s="112">
        <f t="shared" si="4"/>
        <v>0</v>
      </c>
    </row>
    <row r="47" spans="1:14" ht="14.4" x14ac:dyDescent="0.25">
      <c r="A47" s="99" t="str">
        <f t="shared" si="3"/>
        <v/>
      </c>
      <c r="B47" s="100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111">
        <f t="shared" si="2"/>
        <v>0</v>
      </c>
      <c r="N47" s="112">
        <f t="shared" si="4"/>
        <v>0</v>
      </c>
    </row>
    <row r="48" spans="1:14" ht="18" x14ac:dyDescent="0.35">
      <c r="A48" s="99" t="str">
        <f t="shared" si="3"/>
        <v/>
      </c>
      <c r="B48" s="129"/>
      <c r="C48" s="101"/>
      <c r="D48" s="388"/>
      <c r="E48" s="113"/>
      <c r="F48" s="104"/>
      <c r="G48" s="391"/>
      <c r="H48" s="100"/>
      <c r="I48" s="152"/>
      <c r="J48" s="180"/>
      <c r="K48" s="181"/>
      <c r="L48" s="110"/>
      <c r="M48" s="111">
        <f t="shared" si="2"/>
        <v>0</v>
      </c>
      <c r="N48" s="112">
        <f t="shared" si="4"/>
        <v>0</v>
      </c>
    </row>
    <row r="49" spans="1:14" ht="18" x14ac:dyDescent="0.35">
      <c r="A49" s="99" t="str">
        <f t="shared" si="3"/>
        <v/>
      </c>
      <c r="B49" s="129"/>
      <c r="C49" s="101"/>
      <c r="D49" s="388"/>
      <c r="E49" s="113"/>
      <c r="F49" s="104"/>
      <c r="G49" s="391"/>
      <c r="H49" s="100"/>
      <c r="I49" s="152"/>
      <c r="J49" s="180"/>
      <c r="K49" s="181"/>
      <c r="L49" s="110"/>
      <c r="M49" s="111">
        <f t="shared" si="2"/>
        <v>0</v>
      </c>
      <c r="N49" s="112">
        <f t="shared" ref="N49:N53" si="5">SUM(M49+$N$5)</f>
        <v>0</v>
      </c>
    </row>
    <row r="50" spans="1:14" ht="18" x14ac:dyDescent="0.35">
      <c r="A50" s="99" t="str">
        <f t="shared" si="3"/>
        <v/>
      </c>
      <c r="B50" s="129"/>
      <c r="C50" s="101"/>
      <c r="D50" s="388"/>
      <c r="E50" s="113"/>
      <c r="F50" s="104"/>
      <c r="G50" s="113"/>
      <c r="H50" s="198"/>
      <c r="I50" s="152"/>
      <c r="J50" s="180"/>
      <c r="K50" s="181"/>
      <c r="L50" s="110"/>
      <c r="M50" s="111">
        <f t="shared" si="2"/>
        <v>0</v>
      </c>
      <c r="N50" s="112">
        <f t="shared" si="5"/>
        <v>0</v>
      </c>
    </row>
    <row r="51" spans="1:14" ht="18" x14ac:dyDescent="0.35">
      <c r="A51" s="99" t="str">
        <f t="shared" si="3"/>
        <v/>
      </c>
      <c r="B51" s="129"/>
      <c r="C51" s="101"/>
      <c r="D51" s="388"/>
      <c r="E51" s="113"/>
      <c r="F51" s="104"/>
      <c r="G51" s="113"/>
      <c r="H51" s="198"/>
      <c r="I51" s="152"/>
      <c r="J51" s="180"/>
      <c r="K51" s="181"/>
      <c r="L51" s="110"/>
      <c r="M51" s="111">
        <f t="shared" si="2"/>
        <v>0</v>
      </c>
      <c r="N51" s="112">
        <f t="shared" si="5"/>
        <v>0</v>
      </c>
    </row>
    <row r="52" spans="1:14" ht="18" x14ac:dyDescent="0.35">
      <c r="A52" s="99" t="str">
        <f t="shared" si="3"/>
        <v/>
      </c>
      <c r="B52" s="129"/>
      <c r="C52" s="101"/>
      <c r="D52" s="388"/>
      <c r="E52" s="113"/>
      <c r="F52" s="104"/>
      <c r="G52" s="113"/>
      <c r="H52" s="198"/>
      <c r="I52" s="152"/>
      <c r="J52" s="180"/>
      <c r="K52" s="181"/>
      <c r="L52" s="110"/>
      <c r="M52" s="111">
        <f t="shared" si="2"/>
        <v>0</v>
      </c>
      <c r="N52" s="112">
        <f t="shared" si="5"/>
        <v>0</v>
      </c>
    </row>
    <row r="53" spans="1:14" ht="18" x14ac:dyDescent="0.35">
      <c r="A53" s="99" t="str">
        <f t="shared" si="3"/>
        <v/>
      </c>
      <c r="B53" s="129"/>
      <c r="C53" s="101"/>
      <c r="D53" s="388"/>
      <c r="E53" s="113"/>
      <c r="F53" s="104"/>
      <c r="G53" s="113"/>
      <c r="H53" s="100"/>
      <c r="I53" s="152"/>
      <c r="J53" s="300"/>
      <c r="K53" s="181"/>
      <c r="L53" s="110"/>
      <c r="M53" s="111">
        <f t="shared" si="2"/>
        <v>0</v>
      </c>
      <c r="N53" s="112">
        <f t="shared" si="5"/>
        <v>0</v>
      </c>
    </row>
    <row r="54" spans="1:14" ht="14.4" x14ac:dyDescent="0.25">
      <c r="A54" s="99" t="str">
        <f t="shared" si="3"/>
        <v/>
      </c>
      <c r="B54" s="100" t="s">
        <v>40</v>
      </c>
      <c r="C54" s="101" t="s">
        <v>40</v>
      </c>
      <c r="D54" s="102" t="s">
        <v>40</v>
      </c>
      <c r="E54" s="113"/>
      <c r="F54" s="104"/>
      <c r="G54" s="113"/>
      <c r="H54" s="100"/>
      <c r="I54" s="152"/>
      <c r="J54" s="180"/>
      <c r="K54" s="181"/>
      <c r="L54" s="110"/>
      <c r="M54" s="111">
        <f t="shared" si="2"/>
        <v>0</v>
      </c>
      <c r="N54" s="112">
        <f t="shared" ref="N54:N72" si="6">SUM(M54+$N$5)</f>
        <v>0</v>
      </c>
    </row>
    <row r="55" spans="1:14" ht="14.4" x14ac:dyDescent="0.25">
      <c r="A55" s="99" t="str">
        <f t="shared" si="3"/>
        <v/>
      </c>
      <c r="B55" s="100" t="s">
        <v>40</v>
      </c>
      <c r="C55" s="101" t="s">
        <v>40</v>
      </c>
      <c r="D55" s="102" t="s">
        <v>40</v>
      </c>
      <c r="E55" s="113"/>
      <c r="F55" s="104"/>
      <c r="G55" s="113"/>
      <c r="H55" s="100"/>
      <c r="I55" s="152"/>
      <c r="J55" s="180"/>
      <c r="K55" s="181"/>
      <c r="L55" s="110"/>
      <c r="M55" s="111">
        <f t="shared" si="2"/>
        <v>0</v>
      </c>
      <c r="N55" s="112">
        <f t="shared" si="6"/>
        <v>0</v>
      </c>
    </row>
    <row r="56" spans="1:14" ht="14.4" x14ac:dyDescent="0.25">
      <c r="A56" s="99" t="str">
        <f t="shared" si="3"/>
        <v/>
      </c>
      <c r="B56" s="100" t="s">
        <v>40</v>
      </c>
      <c r="C56" s="101" t="s">
        <v>40</v>
      </c>
      <c r="D56" s="102" t="s">
        <v>40</v>
      </c>
      <c r="E56" s="113"/>
      <c r="F56" s="104"/>
      <c r="G56" s="113"/>
      <c r="H56" s="100"/>
      <c r="I56" s="152"/>
      <c r="J56" s="180"/>
      <c r="K56" s="181"/>
      <c r="L56" s="110"/>
      <c r="M56" s="111">
        <f t="shared" si="2"/>
        <v>0</v>
      </c>
      <c r="N56" s="112">
        <f t="shared" si="6"/>
        <v>0</v>
      </c>
    </row>
    <row r="57" spans="1:14" ht="14.4" x14ac:dyDescent="0.25">
      <c r="A57" s="99" t="str">
        <f t="shared" si="3"/>
        <v/>
      </c>
      <c r="B57" s="100" t="s">
        <v>40</v>
      </c>
      <c r="C57" s="101" t="s">
        <v>40</v>
      </c>
      <c r="D57" s="102" t="s">
        <v>40</v>
      </c>
      <c r="E57" s="113"/>
      <c r="F57" s="104"/>
      <c r="G57" s="113"/>
      <c r="H57" s="100"/>
      <c r="I57" s="152"/>
      <c r="J57" s="180"/>
      <c r="K57" s="181"/>
      <c r="L57" s="110"/>
      <c r="M57" s="111">
        <f t="shared" si="2"/>
        <v>0</v>
      </c>
      <c r="N57" s="112">
        <f t="shared" si="6"/>
        <v>0</v>
      </c>
    </row>
    <row r="58" spans="1:14" ht="14.4" x14ac:dyDescent="0.25">
      <c r="A58" s="99" t="str">
        <f t="shared" si="3"/>
        <v/>
      </c>
      <c r="B58" s="100" t="s">
        <v>40</v>
      </c>
      <c r="C58" s="101" t="s">
        <v>40</v>
      </c>
      <c r="D58" s="102" t="s">
        <v>40</v>
      </c>
      <c r="E58" s="113"/>
      <c r="F58" s="104"/>
      <c r="G58" s="113"/>
      <c r="H58" s="100"/>
      <c r="I58" s="152"/>
      <c r="J58" s="180"/>
      <c r="K58" s="181"/>
      <c r="L58" s="110"/>
      <c r="M58" s="111">
        <f t="shared" si="2"/>
        <v>0</v>
      </c>
      <c r="N58" s="112">
        <f t="shared" si="6"/>
        <v>0</v>
      </c>
    </row>
    <row r="59" spans="1:14" ht="14.4" x14ac:dyDescent="0.25">
      <c r="A59" s="99" t="str">
        <f t="shared" si="3"/>
        <v/>
      </c>
      <c r="B59" s="100" t="s">
        <v>40</v>
      </c>
      <c r="C59" s="101" t="s">
        <v>40</v>
      </c>
      <c r="D59" s="102" t="s">
        <v>40</v>
      </c>
      <c r="E59" s="113"/>
      <c r="F59" s="104"/>
      <c r="G59" s="113"/>
      <c r="H59" s="100"/>
      <c r="I59" s="152"/>
      <c r="J59" s="180"/>
      <c r="K59" s="181"/>
      <c r="L59" s="110"/>
      <c r="M59" s="111">
        <f t="shared" si="2"/>
        <v>0</v>
      </c>
      <c r="N59" s="112">
        <f t="shared" si="6"/>
        <v>0</v>
      </c>
    </row>
    <row r="60" spans="1:14" ht="14.4" x14ac:dyDescent="0.25">
      <c r="A60" s="99" t="str">
        <f t="shared" si="3"/>
        <v/>
      </c>
      <c r="B60" s="100" t="s">
        <v>40</v>
      </c>
      <c r="C60" s="101" t="s">
        <v>40</v>
      </c>
      <c r="D60" s="102" t="s">
        <v>40</v>
      </c>
      <c r="E60" s="113"/>
      <c r="F60" s="104"/>
      <c r="G60" s="113"/>
      <c r="H60" s="100"/>
      <c r="I60" s="152"/>
      <c r="J60" s="180"/>
      <c r="K60" s="181"/>
      <c r="L60" s="110"/>
      <c r="M60" s="111">
        <f t="shared" si="2"/>
        <v>0</v>
      </c>
      <c r="N60" s="112">
        <f t="shared" si="6"/>
        <v>0</v>
      </c>
    </row>
    <row r="61" spans="1:14" ht="14.4" x14ac:dyDescent="0.25">
      <c r="A61" s="99" t="str">
        <f t="shared" si="3"/>
        <v/>
      </c>
      <c r="B61" s="100" t="s">
        <v>40</v>
      </c>
      <c r="C61" s="101" t="s">
        <v>40</v>
      </c>
      <c r="D61" s="102" t="s">
        <v>40</v>
      </c>
      <c r="E61" s="113"/>
      <c r="F61" s="104"/>
      <c r="G61" s="113"/>
      <c r="H61" s="100"/>
      <c r="I61" s="152"/>
      <c r="J61" s="180"/>
      <c r="K61" s="181"/>
      <c r="L61" s="110"/>
      <c r="M61" s="111">
        <f t="shared" si="2"/>
        <v>0</v>
      </c>
      <c r="N61" s="112">
        <f t="shared" si="6"/>
        <v>0</v>
      </c>
    </row>
    <row r="62" spans="1:14" ht="14.4" x14ac:dyDescent="0.25">
      <c r="A62" s="99" t="str">
        <f t="shared" si="3"/>
        <v/>
      </c>
      <c r="B62" s="100" t="s">
        <v>40</v>
      </c>
      <c r="C62" s="101" t="s">
        <v>40</v>
      </c>
      <c r="D62" s="102" t="s">
        <v>40</v>
      </c>
      <c r="E62" s="113"/>
      <c r="F62" s="104"/>
      <c r="G62" s="113"/>
      <c r="H62" s="100"/>
      <c r="I62" s="152"/>
      <c r="J62" s="180"/>
      <c r="K62" s="181"/>
      <c r="L62" s="110"/>
      <c r="M62" s="111">
        <f t="shared" si="2"/>
        <v>0</v>
      </c>
      <c r="N62" s="112">
        <f t="shared" si="6"/>
        <v>0</v>
      </c>
    </row>
    <row r="63" spans="1:14" ht="14.4" x14ac:dyDescent="0.25">
      <c r="A63" s="99" t="str">
        <f t="shared" si="3"/>
        <v/>
      </c>
      <c r="B63" s="100" t="s">
        <v>40</v>
      </c>
      <c r="C63" s="101" t="s">
        <v>40</v>
      </c>
      <c r="D63" s="102" t="s">
        <v>40</v>
      </c>
      <c r="E63" s="113"/>
      <c r="F63" s="104"/>
      <c r="G63" s="113"/>
      <c r="H63" s="100"/>
      <c r="I63" s="152"/>
      <c r="J63" s="180"/>
      <c r="K63" s="181"/>
      <c r="L63" s="110"/>
      <c r="M63" s="111">
        <f t="shared" si="2"/>
        <v>0</v>
      </c>
      <c r="N63" s="112">
        <f t="shared" si="6"/>
        <v>0</v>
      </c>
    </row>
    <row r="64" spans="1:14" ht="14.4" x14ac:dyDescent="0.25">
      <c r="A64" s="99" t="str">
        <f t="shared" si="3"/>
        <v/>
      </c>
      <c r="B64" s="100" t="s">
        <v>40</v>
      </c>
      <c r="C64" s="101" t="s">
        <v>40</v>
      </c>
      <c r="D64" s="102" t="s">
        <v>40</v>
      </c>
      <c r="E64" s="113"/>
      <c r="F64" s="104"/>
      <c r="G64" s="113"/>
      <c r="H64" s="100"/>
      <c r="I64" s="152"/>
      <c r="J64" s="180"/>
      <c r="K64" s="181"/>
      <c r="L64" s="110"/>
      <c r="M64" s="111">
        <f t="shared" si="2"/>
        <v>0</v>
      </c>
      <c r="N64" s="112">
        <f t="shared" si="6"/>
        <v>0</v>
      </c>
    </row>
    <row r="65" spans="1:14" ht="14.4" x14ac:dyDescent="0.25">
      <c r="A65" s="99" t="str">
        <f t="shared" si="3"/>
        <v/>
      </c>
      <c r="B65" s="100" t="s">
        <v>40</v>
      </c>
      <c r="C65" s="101" t="s">
        <v>40</v>
      </c>
      <c r="D65" s="102" t="s">
        <v>40</v>
      </c>
      <c r="E65" s="113"/>
      <c r="F65" s="104"/>
      <c r="G65" s="113"/>
      <c r="H65" s="100"/>
      <c r="I65" s="152"/>
      <c r="J65" s="180"/>
      <c r="K65" s="181"/>
      <c r="L65" s="110"/>
      <c r="M65" s="111">
        <f t="shared" si="2"/>
        <v>0</v>
      </c>
      <c r="N65" s="112">
        <f t="shared" si="6"/>
        <v>0</v>
      </c>
    </row>
    <row r="66" spans="1:14" ht="14.4" x14ac:dyDescent="0.25">
      <c r="A66" s="99" t="str">
        <f t="shared" si="3"/>
        <v/>
      </c>
      <c r="B66" s="100" t="s">
        <v>40</v>
      </c>
      <c r="C66" s="101" t="s">
        <v>40</v>
      </c>
      <c r="D66" s="102" t="s">
        <v>40</v>
      </c>
      <c r="E66" s="113"/>
      <c r="F66" s="104"/>
      <c r="G66" s="113"/>
      <c r="H66" s="100"/>
      <c r="I66" s="152"/>
      <c r="J66" s="180"/>
      <c r="K66" s="181"/>
      <c r="L66" s="110"/>
      <c r="M66" s="111">
        <f t="shared" si="2"/>
        <v>0</v>
      </c>
      <c r="N66" s="112">
        <f t="shared" si="6"/>
        <v>0</v>
      </c>
    </row>
    <row r="67" spans="1:14" ht="14.4" x14ac:dyDescent="0.25">
      <c r="A67" s="99" t="str">
        <f t="shared" si="3"/>
        <v/>
      </c>
      <c r="B67" s="100" t="s">
        <v>40</v>
      </c>
      <c r="C67" s="101" t="s">
        <v>40</v>
      </c>
      <c r="D67" s="102" t="s">
        <v>40</v>
      </c>
      <c r="E67" s="113"/>
      <c r="F67" s="104"/>
      <c r="G67" s="113"/>
      <c r="H67" s="100"/>
      <c r="I67" s="152"/>
      <c r="J67" s="180"/>
      <c r="K67" s="181"/>
      <c r="L67" s="110"/>
      <c r="M67" s="111">
        <f t="shared" si="2"/>
        <v>0</v>
      </c>
      <c r="N67" s="112">
        <f t="shared" si="6"/>
        <v>0</v>
      </c>
    </row>
    <row r="68" spans="1:14" ht="14.4" x14ac:dyDescent="0.25">
      <c r="A68" s="99" t="str">
        <f t="shared" si="3"/>
        <v/>
      </c>
      <c r="B68" s="100" t="s">
        <v>40</v>
      </c>
      <c r="C68" s="101" t="s">
        <v>40</v>
      </c>
      <c r="D68" s="102" t="s">
        <v>40</v>
      </c>
      <c r="E68" s="113"/>
      <c r="F68" s="104"/>
      <c r="G68" s="113"/>
      <c r="H68" s="100"/>
      <c r="I68" s="152"/>
      <c r="J68" s="180"/>
      <c r="K68" s="181"/>
      <c r="L68" s="110"/>
      <c r="M68" s="111">
        <f t="shared" si="2"/>
        <v>0</v>
      </c>
      <c r="N68" s="112">
        <f t="shared" si="6"/>
        <v>0</v>
      </c>
    </row>
    <row r="69" spans="1:14" ht="14.4" x14ac:dyDescent="0.25">
      <c r="A69" s="99" t="str">
        <f t="shared" si="3"/>
        <v/>
      </c>
      <c r="B69" s="100" t="s">
        <v>40</v>
      </c>
      <c r="C69" s="101" t="s">
        <v>40</v>
      </c>
      <c r="D69" s="102" t="s">
        <v>40</v>
      </c>
      <c r="E69" s="113"/>
      <c r="F69" s="104"/>
      <c r="G69" s="113"/>
      <c r="H69" s="100"/>
      <c r="I69" s="152"/>
      <c r="J69" s="180"/>
      <c r="K69" s="181"/>
      <c r="L69" s="110"/>
      <c r="M69" s="111">
        <f t="shared" si="2"/>
        <v>0</v>
      </c>
      <c r="N69" s="112">
        <f t="shared" si="6"/>
        <v>0</v>
      </c>
    </row>
    <row r="70" spans="1:14" ht="14.4" x14ac:dyDescent="0.25">
      <c r="A70" s="99" t="str">
        <f t="shared" ref="A70:A100" si="7">CONCATENATE(B70,C70,D70)</f>
        <v/>
      </c>
      <c r="B70" s="100" t="s">
        <v>40</v>
      </c>
      <c r="C70" s="101" t="s">
        <v>40</v>
      </c>
      <c r="D70" s="102" t="s">
        <v>40</v>
      </c>
      <c r="E70" s="113"/>
      <c r="F70" s="104"/>
      <c r="G70" s="113"/>
      <c r="H70" s="100"/>
      <c r="I70" s="152"/>
      <c r="J70" s="180"/>
      <c r="K70" s="181"/>
      <c r="L70" s="110"/>
      <c r="M70" s="111">
        <f t="shared" si="2"/>
        <v>0</v>
      </c>
      <c r="N70" s="112">
        <f t="shared" si="6"/>
        <v>0</v>
      </c>
    </row>
    <row r="71" spans="1:14" ht="14.4" x14ac:dyDescent="0.25">
      <c r="A71" s="99" t="str">
        <f t="shared" si="7"/>
        <v/>
      </c>
      <c r="B71" s="100" t="s">
        <v>40</v>
      </c>
      <c r="C71" s="101" t="s">
        <v>40</v>
      </c>
      <c r="D71" s="102" t="s">
        <v>40</v>
      </c>
      <c r="E71" s="113"/>
      <c r="F71" s="104"/>
      <c r="G71" s="113"/>
      <c r="H71" s="100"/>
      <c r="I71" s="152"/>
      <c r="J71" s="180"/>
      <c r="K71" s="181"/>
      <c r="L71" s="110"/>
      <c r="M71" s="111">
        <f t="shared" si="2"/>
        <v>0</v>
      </c>
      <c r="N71" s="112">
        <f t="shared" si="6"/>
        <v>0</v>
      </c>
    </row>
    <row r="72" spans="1:14" ht="14.4" x14ac:dyDescent="0.25">
      <c r="A72" s="99" t="str">
        <f t="shared" si="7"/>
        <v/>
      </c>
      <c r="B72" s="100" t="s">
        <v>40</v>
      </c>
      <c r="C72" s="101" t="s">
        <v>40</v>
      </c>
      <c r="D72" s="102" t="s">
        <v>40</v>
      </c>
      <c r="E72" s="113"/>
      <c r="F72" s="104"/>
      <c r="G72" s="113"/>
      <c r="H72" s="100"/>
      <c r="I72" s="152"/>
      <c r="J72" s="180"/>
      <c r="K72" s="181"/>
      <c r="L72" s="110"/>
      <c r="M72" s="111">
        <f t="shared" ref="M72:M100" si="8">IF(L72=1,7,IF(L72=2,6,IF(L72=3,5,IF(L72=4,4,IF(L72=5,3,IF(L72=6,2,IF(L72&gt;=6,1,0)))))))</f>
        <v>0</v>
      </c>
      <c r="N72" s="112">
        <f t="shared" si="6"/>
        <v>0</v>
      </c>
    </row>
    <row r="73" spans="1:14" ht="14.4" x14ac:dyDescent="0.25">
      <c r="A73" s="99" t="str">
        <f t="shared" si="7"/>
        <v/>
      </c>
      <c r="B73" s="100" t="s">
        <v>40</v>
      </c>
      <c r="C73" s="101" t="s">
        <v>40</v>
      </c>
      <c r="D73" s="102" t="s">
        <v>40</v>
      </c>
      <c r="E73" s="113"/>
      <c r="F73" s="104"/>
      <c r="G73" s="113"/>
      <c r="H73" s="100"/>
      <c r="I73" s="152"/>
      <c r="J73" s="180"/>
      <c r="K73" s="181"/>
      <c r="L73" s="110"/>
      <c r="M73" s="111">
        <f t="shared" si="8"/>
        <v>0</v>
      </c>
      <c r="N73" s="112">
        <f t="shared" ref="N73:N100" si="9">SUM(M73+$N$5)</f>
        <v>0</v>
      </c>
    </row>
    <row r="74" spans="1:14" ht="14.4" x14ac:dyDescent="0.25">
      <c r="A74" s="99" t="str">
        <f t="shared" si="7"/>
        <v/>
      </c>
      <c r="B74" s="100" t="s">
        <v>40</v>
      </c>
      <c r="C74" s="101" t="s">
        <v>40</v>
      </c>
      <c r="D74" s="102" t="s">
        <v>40</v>
      </c>
      <c r="E74" s="113"/>
      <c r="F74" s="104"/>
      <c r="G74" s="113"/>
      <c r="H74" s="100"/>
      <c r="I74" s="152"/>
      <c r="J74" s="180"/>
      <c r="K74" s="181"/>
      <c r="L74" s="110"/>
      <c r="M74" s="111">
        <f t="shared" si="8"/>
        <v>0</v>
      </c>
      <c r="N74" s="112">
        <f t="shared" si="9"/>
        <v>0</v>
      </c>
    </row>
    <row r="75" spans="1:14" ht="14.4" x14ac:dyDescent="0.25">
      <c r="A75" s="99" t="str">
        <f t="shared" si="7"/>
        <v/>
      </c>
      <c r="B75" s="100" t="s">
        <v>40</v>
      </c>
      <c r="C75" s="101" t="s">
        <v>40</v>
      </c>
      <c r="D75" s="102" t="s">
        <v>40</v>
      </c>
      <c r="E75" s="113"/>
      <c r="F75" s="104"/>
      <c r="G75" s="113"/>
      <c r="H75" s="100"/>
      <c r="I75" s="152"/>
      <c r="J75" s="180"/>
      <c r="K75" s="181"/>
      <c r="L75" s="110"/>
      <c r="M75" s="111">
        <f t="shared" si="8"/>
        <v>0</v>
      </c>
      <c r="N75" s="112">
        <f t="shared" si="9"/>
        <v>0</v>
      </c>
    </row>
    <row r="76" spans="1:14" ht="14.4" x14ac:dyDescent="0.25">
      <c r="A76" s="99" t="str">
        <f t="shared" si="7"/>
        <v/>
      </c>
      <c r="B76" s="100" t="s">
        <v>40</v>
      </c>
      <c r="C76" s="101" t="s">
        <v>40</v>
      </c>
      <c r="D76" s="102" t="s">
        <v>40</v>
      </c>
      <c r="E76" s="113"/>
      <c r="F76" s="104"/>
      <c r="G76" s="113"/>
      <c r="H76" s="100"/>
      <c r="I76" s="152"/>
      <c r="J76" s="180"/>
      <c r="K76" s="181"/>
      <c r="L76" s="110"/>
      <c r="M76" s="111">
        <f t="shared" si="8"/>
        <v>0</v>
      </c>
      <c r="N76" s="112">
        <f t="shared" si="9"/>
        <v>0</v>
      </c>
    </row>
    <row r="77" spans="1:14" ht="14.4" x14ac:dyDescent="0.25">
      <c r="A77" s="99" t="str">
        <f t="shared" si="7"/>
        <v/>
      </c>
      <c r="B77" s="100" t="s">
        <v>40</v>
      </c>
      <c r="C77" s="101" t="s">
        <v>40</v>
      </c>
      <c r="D77" s="102" t="s">
        <v>40</v>
      </c>
      <c r="E77" s="113"/>
      <c r="F77" s="104"/>
      <c r="G77" s="113"/>
      <c r="H77" s="100"/>
      <c r="I77" s="152"/>
      <c r="J77" s="180"/>
      <c r="K77" s="181"/>
      <c r="L77" s="110"/>
      <c r="M77" s="111">
        <f t="shared" si="8"/>
        <v>0</v>
      </c>
      <c r="N77" s="112">
        <f t="shared" si="9"/>
        <v>0</v>
      </c>
    </row>
    <row r="78" spans="1:14" ht="14.4" x14ac:dyDescent="0.25">
      <c r="A78" s="99" t="str">
        <f t="shared" si="7"/>
        <v/>
      </c>
      <c r="B78" s="100" t="s">
        <v>40</v>
      </c>
      <c r="C78" s="101" t="s">
        <v>40</v>
      </c>
      <c r="D78" s="102" t="s">
        <v>40</v>
      </c>
      <c r="E78" s="113"/>
      <c r="F78" s="104"/>
      <c r="G78" s="113"/>
      <c r="H78" s="100"/>
      <c r="I78" s="152"/>
      <c r="J78" s="180"/>
      <c r="K78" s="181"/>
      <c r="L78" s="110"/>
      <c r="M78" s="111">
        <f t="shared" si="8"/>
        <v>0</v>
      </c>
      <c r="N78" s="112">
        <f t="shared" si="9"/>
        <v>0</v>
      </c>
    </row>
    <row r="79" spans="1:14" ht="14.4" x14ac:dyDescent="0.25">
      <c r="A79" s="99" t="str">
        <f t="shared" si="7"/>
        <v/>
      </c>
      <c r="B79" s="100" t="s">
        <v>40</v>
      </c>
      <c r="C79" s="101" t="s">
        <v>40</v>
      </c>
      <c r="D79" s="102" t="s">
        <v>40</v>
      </c>
      <c r="E79" s="113"/>
      <c r="F79" s="104"/>
      <c r="G79" s="113"/>
      <c r="H79" s="100"/>
      <c r="I79" s="152"/>
      <c r="J79" s="180"/>
      <c r="K79" s="181"/>
      <c r="L79" s="110"/>
      <c r="M79" s="111">
        <f t="shared" si="8"/>
        <v>0</v>
      </c>
      <c r="N79" s="112">
        <f t="shared" si="9"/>
        <v>0</v>
      </c>
    </row>
    <row r="80" spans="1:14" ht="14.4" x14ac:dyDescent="0.25">
      <c r="A80" s="99" t="str">
        <f t="shared" si="7"/>
        <v/>
      </c>
      <c r="B80" s="100" t="s">
        <v>40</v>
      </c>
      <c r="C80" s="101" t="s">
        <v>40</v>
      </c>
      <c r="D80" s="102" t="s">
        <v>40</v>
      </c>
      <c r="E80" s="113"/>
      <c r="F80" s="104"/>
      <c r="G80" s="113"/>
      <c r="H80" s="100"/>
      <c r="I80" s="152"/>
      <c r="J80" s="180"/>
      <c r="K80" s="181"/>
      <c r="L80" s="110"/>
      <c r="M80" s="111">
        <f t="shared" si="8"/>
        <v>0</v>
      </c>
      <c r="N80" s="112">
        <f t="shared" si="9"/>
        <v>0</v>
      </c>
    </row>
    <row r="81" spans="1:14" ht="14.4" x14ac:dyDescent="0.25">
      <c r="A81" s="99" t="str">
        <f t="shared" si="7"/>
        <v/>
      </c>
      <c r="B81" s="100" t="s">
        <v>40</v>
      </c>
      <c r="C81" s="101" t="s">
        <v>40</v>
      </c>
      <c r="D81" s="102" t="s">
        <v>40</v>
      </c>
      <c r="E81" s="113"/>
      <c r="F81" s="104"/>
      <c r="G81" s="113"/>
      <c r="H81" s="100"/>
      <c r="I81" s="152"/>
      <c r="J81" s="180"/>
      <c r="K81" s="181"/>
      <c r="L81" s="110"/>
      <c r="M81" s="111">
        <f t="shared" si="8"/>
        <v>0</v>
      </c>
      <c r="N81" s="112">
        <f t="shared" si="9"/>
        <v>0</v>
      </c>
    </row>
    <row r="82" spans="1:14" ht="14.4" x14ac:dyDescent="0.25">
      <c r="A82" s="99" t="str">
        <f t="shared" si="7"/>
        <v/>
      </c>
      <c r="B82" s="100" t="s">
        <v>40</v>
      </c>
      <c r="C82" s="101" t="s">
        <v>40</v>
      </c>
      <c r="D82" s="102" t="s">
        <v>40</v>
      </c>
      <c r="E82" s="113"/>
      <c r="F82" s="104"/>
      <c r="G82" s="113"/>
      <c r="H82" s="100"/>
      <c r="I82" s="152"/>
      <c r="J82" s="180"/>
      <c r="K82" s="181"/>
      <c r="L82" s="110"/>
      <c r="M82" s="111">
        <f t="shared" si="8"/>
        <v>0</v>
      </c>
      <c r="N82" s="112">
        <f t="shared" si="9"/>
        <v>0</v>
      </c>
    </row>
    <row r="83" spans="1:14" ht="14.4" x14ac:dyDescent="0.25">
      <c r="A83" s="99" t="str">
        <f t="shared" si="7"/>
        <v/>
      </c>
      <c r="B83" s="100" t="s">
        <v>40</v>
      </c>
      <c r="C83" s="101" t="s">
        <v>40</v>
      </c>
      <c r="D83" s="102" t="s">
        <v>40</v>
      </c>
      <c r="E83" s="113"/>
      <c r="F83" s="104"/>
      <c r="G83" s="113"/>
      <c r="H83" s="100"/>
      <c r="I83" s="152"/>
      <c r="J83" s="180"/>
      <c r="K83" s="181"/>
      <c r="L83" s="110"/>
      <c r="M83" s="111">
        <f t="shared" si="8"/>
        <v>0</v>
      </c>
      <c r="N83" s="112">
        <f t="shared" si="9"/>
        <v>0</v>
      </c>
    </row>
    <row r="84" spans="1:14" ht="14.4" x14ac:dyDescent="0.25">
      <c r="A84" s="99" t="str">
        <f t="shared" si="7"/>
        <v/>
      </c>
      <c r="B84" s="100" t="s">
        <v>40</v>
      </c>
      <c r="C84" s="101" t="s">
        <v>40</v>
      </c>
      <c r="D84" s="102" t="s">
        <v>40</v>
      </c>
      <c r="E84" s="113"/>
      <c r="F84" s="104"/>
      <c r="G84" s="113"/>
      <c r="H84" s="100"/>
      <c r="I84" s="152"/>
      <c r="J84" s="180"/>
      <c r="K84" s="181"/>
      <c r="L84" s="110"/>
      <c r="M84" s="111">
        <f t="shared" si="8"/>
        <v>0</v>
      </c>
      <c r="N84" s="112">
        <f t="shared" si="9"/>
        <v>0</v>
      </c>
    </row>
    <row r="85" spans="1:14" ht="14.4" x14ac:dyDescent="0.25">
      <c r="A85" s="99" t="str">
        <f t="shared" si="7"/>
        <v/>
      </c>
      <c r="B85" s="100" t="s">
        <v>40</v>
      </c>
      <c r="C85" s="101" t="s">
        <v>40</v>
      </c>
      <c r="D85" s="102" t="s">
        <v>40</v>
      </c>
      <c r="E85" s="113"/>
      <c r="F85" s="104"/>
      <c r="G85" s="113"/>
      <c r="H85" s="100"/>
      <c r="I85" s="152"/>
      <c r="J85" s="180"/>
      <c r="K85" s="181"/>
      <c r="L85" s="110"/>
      <c r="M85" s="111">
        <f t="shared" si="8"/>
        <v>0</v>
      </c>
      <c r="N85" s="112">
        <f t="shared" si="9"/>
        <v>0</v>
      </c>
    </row>
    <row r="86" spans="1:14" ht="14.4" x14ac:dyDescent="0.25">
      <c r="A86" s="99" t="str">
        <f t="shared" si="7"/>
        <v/>
      </c>
      <c r="B86" s="100" t="s">
        <v>40</v>
      </c>
      <c r="C86" s="101" t="s">
        <v>40</v>
      </c>
      <c r="D86" s="102" t="s">
        <v>40</v>
      </c>
      <c r="E86" s="113"/>
      <c r="F86" s="104"/>
      <c r="G86" s="113"/>
      <c r="H86" s="100"/>
      <c r="I86" s="152"/>
      <c r="J86" s="180"/>
      <c r="K86" s="181"/>
      <c r="L86" s="110"/>
      <c r="M86" s="111">
        <f t="shared" si="8"/>
        <v>0</v>
      </c>
      <c r="N86" s="112">
        <f t="shared" si="9"/>
        <v>0</v>
      </c>
    </row>
    <row r="87" spans="1:14" ht="14.4" x14ac:dyDescent="0.25">
      <c r="A87" s="99" t="str">
        <f t="shared" si="7"/>
        <v/>
      </c>
      <c r="B87" s="100" t="s">
        <v>40</v>
      </c>
      <c r="C87" s="101" t="s">
        <v>40</v>
      </c>
      <c r="D87" s="102" t="s">
        <v>40</v>
      </c>
      <c r="E87" s="113"/>
      <c r="F87" s="104"/>
      <c r="G87" s="113"/>
      <c r="H87" s="100"/>
      <c r="I87" s="152"/>
      <c r="J87" s="180"/>
      <c r="K87" s="181"/>
      <c r="L87" s="110"/>
      <c r="M87" s="111">
        <f t="shared" si="8"/>
        <v>0</v>
      </c>
      <c r="N87" s="112">
        <f t="shared" si="9"/>
        <v>0</v>
      </c>
    </row>
    <row r="88" spans="1:14" ht="14.4" x14ac:dyDescent="0.25">
      <c r="A88" s="99" t="str">
        <f t="shared" si="7"/>
        <v/>
      </c>
      <c r="B88" s="100" t="s">
        <v>40</v>
      </c>
      <c r="C88" s="101" t="s">
        <v>40</v>
      </c>
      <c r="D88" s="102" t="s">
        <v>40</v>
      </c>
      <c r="E88" s="113"/>
      <c r="F88" s="104"/>
      <c r="G88" s="113"/>
      <c r="H88" s="100"/>
      <c r="I88" s="152"/>
      <c r="J88" s="180"/>
      <c r="K88" s="181"/>
      <c r="L88" s="110"/>
      <c r="M88" s="111">
        <f t="shared" si="8"/>
        <v>0</v>
      </c>
      <c r="N88" s="112">
        <f t="shared" si="9"/>
        <v>0</v>
      </c>
    </row>
    <row r="89" spans="1:14" ht="14.4" x14ac:dyDescent="0.25">
      <c r="A89" s="99" t="str">
        <f t="shared" si="7"/>
        <v/>
      </c>
      <c r="B89" s="100" t="s">
        <v>40</v>
      </c>
      <c r="C89" s="101" t="s">
        <v>40</v>
      </c>
      <c r="D89" s="102" t="s">
        <v>40</v>
      </c>
      <c r="E89" s="113"/>
      <c r="F89" s="104"/>
      <c r="G89" s="113"/>
      <c r="H89" s="100"/>
      <c r="I89" s="152"/>
      <c r="J89" s="180"/>
      <c r="K89" s="181"/>
      <c r="L89" s="110"/>
      <c r="M89" s="111">
        <f t="shared" si="8"/>
        <v>0</v>
      </c>
      <c r="N89" s="112">
        <f t="shared" si="9"/>
        <v>0</v>
      </c>
    </row>
    <row r="90" spans="1:14" ht="14.4" x14ac:dyDescent="0.25">
      <c r="A90" s="99" t="str">
        <f t="shared" si="7"/>
        <v/>
      </c>
      <c r="B90" s="100" t="s">
        <v>40</v>
      </c>
      <c r="C90" s="101" t="s">
        <v>40</v>
      </c>
      <c r="D90" s="102" t="s">
        <v>40</v>
      </c>
      <c r="E90" s="113"/>
      <c r="F90" s="104"/>
      <c r="G90" s="113"/>
      <c r="H90" s="100"/>
      <c r="I90" s="152"/>
      <c r="J90" s="180"/>
      <c r="K90" s="181"/>
      <c r="L90" s="110"/>
      <c r="M90" s="111">
        <f t="shared" si="8"/>
        <v>0</v>
      </c>
      <c r="N90" s="112">
        <f t="shared" si="9"/>
        <v>0</v>
      </c>
    </row>
    <row r="91" spans="1:14" ht="14.4" x14ac:dyDescent="0.25">
      <c r="A91" s="99" t="str">
        <f t="shared" si="7"/>
        <v/>
      </c>
      <c r="B91" s="100" t="s">
        <v>40</v>
      </c>
      <c r="C91" s="101" t="s">
        <v>40</v>
      </c>
      <c r="D91" s="102" t="s">
        <v>40</v>
      </c>
      <c r="E91" s="113"/>
      <c r="F91" s="104"/>
      <c r="G91" s="113"/>
      <c r="H91" s="100"/>
      <c r="I91" s="152"/>
      <c r="J91" s="180"/>
      <c r="K91" s="181"/>
      <c r="L91" s="110"/>
      <c r="M91" s="111">
        <f t="shared" si="8"/>
        <v>0</v>
      </c>
      <c r="N91" s="112">
        <f t="shared" si="9"/>
        <v>0</v>
      </c>
    </row>
    <row r="92" spans="1:14" ht="14.4" x14ac:dyDescent="0.25">
      <c r="A92" s="99" t="str">
        <f t="shared" si="7"/>
        <v/>
      </c>
      <c r="B92" s="100" t="s">
        <v>40</v>
      </c>
      <c r="C92" s="101" t="s">
        <v>40</v>
      </c>
      <c r="D92" s="102" t="s">
        <v>40</v>
      </c>
      <c r="E92" s="113"/>
      <c r="F92" s="104"/>
      <c r="G92" s="113"/>
      <c r="H92" s="100"/>
      <c r="I92" s="152"/>
      <c r="J92" s="180"/>
      <c r="K92" s="181"/>
      <c r="L92" s="110"/>
      <c r="M92" s="111">
        <f t="shared" si="8"/>
        <v>0</v>
      </c>
      <c r="N92" s="112">
        <f t="shared" si="9"/>
        <v>0</v>
      </c>
    </row>
    <row r="93" spans="1:14" ht="14.4" x14ac:dyDescent="0.25">
      <c r="A93" s="99" t="str">
        <f t="shared" si="7"/>
        <v/>
      </c>
      <c r="B93" s="100" t="s">
        <v>40</v>
      </c>
      <c r="C93" s="101" t="s">
        <v>40</v>
      </c>
      <c r="D93" s="102" t="s">
        <v>40</v>
      </c>
      <c r="E93" s="113"/>
      <c r="F93" s="104"/>
      <c r="G93" s="113"/>
      <c r="H93" s="100"/>
      <c r="I93" s="152"/>
      <c r="J93" s="180"/>
      <c r="K93" s="181"/>
      <c r="L93" s="110"/>
      <c r="M93" s="111">
        <f t="shared" si="8"/>
        <v>0</v>
      </c>
      <c r="N93" s="112">
        <f t="shared" si="9"/>
        <v>0</v>
      </c>
    </row>
    <row r="94" spans="1:14" ht="14.4" x14ac:dyDescent="0.25">
      <c r="A94" s="99" t="str">
        <f t="shared" si="7"/>
        <v/>
      </c>
      <c r="B94" s="100" t="s">
        <v>40</v>
      </c>
      <c r="C94" s="101" t="s">
        <v>40</v>
      </c>
      <c r="D94" s="102" t="s">
        <v>40</v>
      </c>
      <c r="E94" s="113"/>
      <c r="F94" s="104"/>
      <c r="G94" s="113"/>
      <c r="H94" s="100"/>
      <c r="I94" s="152"/>
      <c r="J94" s="180"/>
      <c r="K94" s="181"/>
      <c r="L94" s="110"/>
      <c r="M94" s="111">
        <f t="shared" si="8"/>
        <v>0</v>
      </c>
      <c r="N94" s="112">
        <f t="shared" si="9"/>
        <v>0</v>
      </c>
    </row>
    <row r="95" spans="1:14" ht="14.4" x14ac:dyDescent="0.25">
      <c r="A95" s="99" t="str">
        <f t="shared" si="7"/>
        <v/>
      </c>
      <c r="B95" s="100" t="s">
        <v>40</v>
      </c>
      <c r="C95" s="101" t="s">
        <v>40</v>
      </c>
      <c r="D95" s="102" t="s">
        <v>40</v>
      </c>
      <c r="E95" s="113"/>
      <c r="F95" s="104"/>
      <c r="G95" s="113"/>
      <c r="H95" s="100"/>
      <c r="I95" s="152"/>
      <c r="J95" s="180"/>
      <c r="K95" s="181"/>
      <c r="L95" s="110"/>
      <c r="M95" s="111">
        <f t="shared" si="8"/>
        <v>0</v>
      </c>
      <c r="N95" s="112">
        <f t="shared" si="9"/>
        <v>0</v>
      </c>
    </row>
    <row r="96" spans="1:14" ht="14.4" x14ac:dyDescent="0.25">
      <c r="A96" s="99" t="str">
        <f t="shared" si="7"/>
        <v/>
      </c>
      <c r="B96" s="100" t="s">
        <v>40</v>
      </c>
      <c r="C96" s="101" t="s">
        <v>40</v>
      </c>
      <c r="D96" s="102" t="s">
        <v>40</v>
      </c>
      <c r="E96" s="113"/>
      <c r="F96" s="104"/>
      <c r="G96" s="113"/>
      <c r="H96" s="100"/>
      <c r="I96" s="152"/>
      <c r="J96" s="180"/>
      <c r="K96" s="181"/>
      <c r="L96" s="110"/>
      <c r="M96" s="111">
        <f t="shared" si="8"/>
        <v>0</v>
      </c>
      <c r="N96" s="112">
        <f t="shared" si="9"/>
        <v>0</v>
      </c>
    </row>
    <row r="97" spans="1:14" ht="14.4" x14ac:dyDescent="0.25">
      <c r="A97" s="99" t="str">
        <f t="shared" si="7"/>
        <v/>
      </c>
      <c r="B97" s="100" t="s">
        <v>40</v>
      </c>
      <c r="C97" s="101" t="s">
        <v>40</v>
      </c>
      <c r="D97" s="102" t="s">
        <v>40</v>
      </c>
      <c r="E97" s="113"/>
      <c r="F97" s="104"/>
      <c r="G97" s="113"/>
      <c r="H97" s="100"/>
      <c r="I97" s="152"/>
      <c r="J97" s="180"/>
      <c r="K97" s="181"/>
      <c r="L97" s="110"/>
      <c r="M97" s="111">
        <f t="shared" si="8"/>
        <v>0</v>
      </c>
      <c r="N97" s="112">
        <f t="shared" si="9"/>
        <v>0</v>
      </c>
    </row>
    <row r="98" spans="1:14" ht="14.4" x14ac:dyDescent="0.25">
      <c r="A98" s="99" t="str">
        <f t="shared" si="7"/>
        <v/>
      </c>
      <c r="B98" s="100" t="s">
        <v>40</v>
      </c>
      <c r="C98" s="101" t="s">
        <v>40</v>
      </c>
      <c r="D98" s="102" t="s">
        <v>40</v>
      </c>
      <c r="E98" s="113"/>
      <c r="F98" s="104"/>
      <c r="G98" s="113"/>
      <c r="H98" s="100"/>
      <c r="I98" s="152"/>
      <c r="J98" s="180"/>
      <c r="K98" s="181"/>
      <c r="L98" s="110"/>
      <c r="M98" s="111">
        <f t="shared" si="8"/>
        <v>0</v>
      </c>
      <c r="N98" s="112">
        <f t="shared" si="9"/>
        <v>0</v>
      </c>
    </row>
    <row r="99" spans="1:14" ht="14.4" x14ac:dyDescent="0.25">
      <c r="A99" s="99" t="str">
        <f t="shared" si="7"/>
        <v/>
      </c>
      <c r="B99" s="100" t="s">
        <v>40</v>
      </c>
      <c r="C99" s="101" t="s">
        <v>40</v>
      </c>
      <c r="D99" s="102" t="s">
        <v>40</v>
      </c>
      <c r="E99" s="113"/>
      <c r="F99" s="104"/>
      <c r="G99" s="113"/>
      <c r="H99" s="100"/>
      <c r="I99" s="152"/>
      <c r="J99" s="180"/>
      <c r="K99" s="181"/>
      <c r="L99" s="110"/>
      <c r="M99" s="111">
        <f t="shared" si="8"/>
        <v>0</v>
      </c>
      <c r="N99" s="112">
        <f t="shared" si="9"/>
        <v>0</v>
      </c>
    </row>
    <row r="100" spans="1:14" ht="15" thickBot="1" x14ac:dyDescent="0.3">
      <c r="A100" s="99" t="str">
        <f t="shared" si="7"/>
        <v/>
      </c>
      <c r="B100" s="114" t="s">
        <v>40</v>
      </c>
      <c r="C100" s="115" t="s">
        <v>40</v>
      </c>
      <c r="D100" s="116" t="s">
        <v>40</v>
      </c>
      <c r="E100" s="117"/>
      <c r="F100" s="118"/>
      <c r="G100" s="117"/>
      <c r="H100" s="114"/>
      <c r="I100" s="166"/>
      <c r="J100" s="293"/>
      <c r="K100" s="207"/>
      <c r="L100" s="124"/>
      <c r="M100" s="125">
        <f t="shared" si="8"/>
        <v>0</v>
      </c>
      <c r="N100" s="126">
        <f t="shared" si="9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16" priority="656"/>
  </conditionalFormatting>
  <conditionalFormatting sqref="C6:D32">
    <cfRule type="duplicateValues" dxfId="15" priority="655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9BC5-29BC-4133-9029-330BCADF77B0}">
  <sheetPr>
    <tabColor rgb="FFFF3399"/>
  </sheetPr>
  <dimension ref="A1:N85"/>
  <sheetViews>
    <sheetView zoomScaleNormal="100" workbookViewId="0">
      <selection activeCell="L1" sqref="L1:M1"/>
    </sheetView>
  </sheetViews>
  <sheetFormatPr defaultRowHeight="13.2" x14ac:dyDescent="0.25"/>
  <cols>
    <col min="1" max="1" width="57" bestFit="1" customWidth="1"/>
    <col min="2" max="2" width="7.5546875" bestFit="1" customWidth="1"/>
    <col min="3" max="3" width="16.6640625" bestFit="1" customWidth="1"/>
    <col min="4" max="4" width="29.6640625" bestFit="1" customWidth="1"/>
    <col min="5" max="5" width="14.5546875" customWidth="1"/>
    <col min="6" max="6" width="21.88671875" customWidth="1"/>
    <col min="7" max="7" width="7" bestFit="1" customWidth="1"/>
    <col min="8" max="8" width="7.44140625" bestFit="1" customWidth="1"/>
    <col min="9" max="9" width="8.109375" bestFit="1" customWidth="1"/>
    <col min="10" max="10" width="12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4" s="92" customFormat="1" ht="22.5" customHeight="1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 t="s">
        <v>419</v>
      </c>
      <c r="F1" s="889"/>
      <c r="G1" s="889"/>
      <c r="H1" s="889"/>
      <c r="I1" s="889"/>
      <c r="J1" s="889"/>
      <c r="K1" s="90" t="s">
        <v>31</v>
      </c>
      <c r="L1" s="911">
        <v>45081</v>
      </c>
      <c r="M1" s="891"/>
      <c r="N1" s="91" t="s">
        <v>57</v>
      </c>
    </row>
    <row r="2" spans="1:14" s="92" customFormat="1" ht="22.5" customHeight="1" thickBot="1" x14ac:dyDescent="0.3">
      <c r="A2" s="93">
        <f>COUNTA(_xlfn.UNIQUE(D6:D200))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s="92" customFormat="1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s="92" customFormat="1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8">
        <f>IF(N4=1,0,IF(N4=2,1,IF(N4=3,2,0)))</f>
        <v>0</v>
      </c>
    </row>
    <row r="6" spans="1:14" s="92" customFormat="1" ht="14.4" x14ac:dyDescent="0.25">
      <c r="A6" s="99" t="str">
        <f t="shared" ref="A6:A37" si="0">CONCATENATE(B6,C6,D6)</f>
        <v/>
      </c>
      <c r="B6" s="100"/>
      <c r="C6" s="130"/>
      <c r="D6" s="102"/>
      <c r="E6" s="113"/>
      <c r="F6" s="104"/>
      <c r="G6" s="113"/>
      <c r="H6" s="100"/>
      <c r="I6" s="100"/>
      <c r="J6" s="100"/>
      <c r="K6" s="100"/>
      <c r="L6" s="100"/>
      <c r="M6" s="111">
        <f t="shared" ref="M6:M20" si="1">IF(L6=1,7,IF(L6=2,6,IF(L6=3,5,IF(L6=4,4,IF(L6=5,3,IF(L6=6,2,IF(L6&gt;=6,1,0)))))))</f>
        <v>0</v>
      </c>
      <c r="N6" s="112">
        <f t="shared" ref="N6:N20" si="2">SUM($M6+$N$5)</f>
        <v>0</v>
      </c>
    </row>
    <row r="7" spans="1:14" ht="14.4" x14ac:dyDescent="0.25">
      <c r="A7" s="99" t="str">
        <f t="shared" si="0"/>
        <v/>
      </c>
      <c r="B7" s="100"/>
      <c r="C7" s="101"/>
      <c r="D7" s="102"/>
      <c r="E7" s="113"/>
      <c r="F7" s="104"/>
      <c r="G7" s="113"/>
      <c r="H7" s="100"/>
      <c r="I7" s="100"/>
      <c r="J7" s="100"/>
      <c r="K7" s="100"/>
      <c r="L7" s="100"/>
      <c r="M7" s="111">
        <f t="shared" si="1"/>
        <v>0</v>
      </c>
      <c r="N7" s="112">
        <f t="shared" si="2"/>
        <v>0</v>
      </c>
    </row>
    <row r="8" spans="1:14" ht="14.4" x14ac:dyDescent="0.25">
      <c r="A8" s="99" t="str">
        <f t="shared" si="0"/>
        <v/>
      </c>
      <c r="B8" s="100"/>
      <c r="C8" s="101"/>
      <c r="D8" s="102"/>
      <c r="E8" s="113"/>
      <c r="F8" s="104"/>
      <c r="G8" s="113"/>
      <c r="H8" s="100"/>
      <c r="I8" s="100"/>
      <c r="J8" s="100"/>
      <c r="K8" s="100"/>
      <c r="L8" s="100"/>
      <c r="M8" s="111">
        <f t="shared" si="1"/>
        <v>0</v>
      </c>
      <c r="N8" s="112">
        <f t="shared" si="2"/>
        <v>0</v>
      </c>
    </row>
    <row r="9" spans="1:14" ht="14.4" x14ac:dyDescent="0.25">
      <c r="A9" s="99" t="str">
        <f t="shared" si="0"/>
        <v/>
      </c>
      <c r="B9" s="129"/>
      <c r="C9" s="101"/>
      <c r="D9" s="102"/>
      <c r="E9" s="113"/>
      <c r="F9" s="104"/>
      <c r="G9" s="113"/>
      <c r="H9" s="100"/>
      <c r="I9" s="100"/>
      <c r="J9" s="100"/>
      <c r="K9" s="100"/>
      <c r="L9" s="100"/>
      <c r="M9" s="111">
        <f t="shared" si="1"/>
        <v>0</v>
      </c>
      <c r="N9" s="112">
        <f t="shared" si="2"/>
        <v>0</v>
      </c>
    </row>
    <row r="10" spans="1:14" ht="14.4" x14ac:dyDescent="0.25">
      <c r="A10" s="99" t="str">
        <f t="shared" si="0"/>
        <v/>
      </c>
      <c r="B10" s="129"/>
      <c r="C10" s="101"/>
      <c r="D10" s="102"/>
      <c r="E10" s="113"/>
      <c r="F10" s="104"/>
      <c r="G10" s="113"/>
      <c r="H10" s="100"/>
      <c r="I10" s="100"/>
      <c r="J10" s="100"/>
      <c r="K10" s="100"/>
      <c r="L10" s="100"/>
      <c r="M10" s="111">
        <f t="shared" si="1"/>
        <v>0</v>
      </c>
      <c r="N10" s="112">
        <f t="shared" si="2"/>
        <v>0</v>
      </c>
    </row>
    <row r="11" spans="1:14" ht="14.4" x14ac:dyDescent="0.25">
      <c r="A11" s="99" t="str">
        <f t="shared" si="0"/>
        <v/>
      </c>
      <c r="B11" s="100"/>
      <c r="C11" s="101"/>
      <c r="D11" s="102"/>
      <c r="E11" s="113"/>
      <c r="F11" s="104"/>
      <c r="G11" s="113"/>
      <c r="H11" s="100"/>
      <c r="I11" s="100"/>
      <c r="J11" s="100"/>
      <c r="K11" s="100"/>
      <c r="L11" s="100"/>
      <c r="M11" s="111">
        <f t="shared" si="1"/>
        <v>0</v>
      </c>
      <c r="N11" s="112">
        <f t="shared" si="2"/>
        <v>0</v>
      </c>
    </row>
    <row r="12" spans="1:14" ht="14.4" x14ac:dyDescent="0.25">
      <c r="A12" s="99" t="str">
        <f t="shared" si="0"/>
        <v/>
      </c>
      <c r="B12" s="100"/>
      <c r="C12" s="101"/>
      <c r="D12" s="102"/>
      <c r="E12" s="113"/>
      <c r="F12" s="104"/>
      <c r="G12" s="113"/>
      <c r="H12" s="100"/>
      <c r="I12" s="100"/>
      <c r="J12" s="100"/>
      <c r="K12" s="100"/>
      <c r="L12" s="100"/>
      <c r="M12" s="111">
        <f t="shared" si="1"/>
        <v>0</v>
      </c>
      <c r="N12" s="112">
        <f t="shared" si="2"/>
        <v>0</v>
      </c>
    </row>
    <row r="13" spans="1:14" ht="14.4" x14ac:dyDescent="0.25">
      <c r="A13" s="99" t="str">
        <f t="shared" si="0"/>
        <v/>
      </c>
      <c r="B13" s="100"/>
      <c r="C13" s="101"/>
      <c r="D13" s="102"/>
      <c r="E13" s="113"/>
      <c r="F13" s="104"/>
      <c r="G13" s="113"/>
      <c r="H13" s="100"/>
      <c r="I13" s="100"/>
      <c r="J13" s="100"/>
      <c r="K13" s="100"/>
      <c r="L13" s="100"/>
      <c r="M13" s="111">
        <f t="shared" si="1"/>
        <v>0</v>
      </c>
      <c r="N13" s="112">
        <f t="shared" si="2"/>
        <v>0</v>
      </c>
    </row>
    <row r="14" spans="1:14" ht="14.4" x14ac:dyDescent="0.25">
      <c r="A14" s="99" t="str">
        <f t="shared" si="0"/>
        <v/>
      </c>
      <c r="B14" s="100"/>
      <c r="C14" s="101"/>
      <c r="D14" s="102"/>
      <c r="E14" s="113"/>
      <c r="F14" s="104"/>
      <c r="G14" s="113"/>
      <c r="H14" s="100"/>
      <c r="I14" s="100"/>
      <c r="J14" s="100"/>
      <c r="K14" s="100"/>
      <c r="L14" s="100"/>
      <c r="M14" s="111">
        <f t="shared" si="1"/>
        <v>0</v>
      </c>
      <c r="N14" s="112">
        <f t="shared" si="2"/>
        <v>0</v>
      </c>
    </row>
    <row r="15" spans="1:14" ht="14.4" x14ac:dyDescent="0.25">
      <c r="A15" s="99" t="str">
        <f t="shared" si="0"/>
        <v/>
      </c>
      <c r="B15" s="100"/>
      <c r="C15" s="101"/>
      <c r="D15" s="102"/>
      <c r="E15" s="113"/>
      <c r="F15" s="104"/>
      <c r="G15" s="113"/>
      <c r="H15" s="100"/>
      <c r="I15" s="100"/>
      <c r="J15" s="100"/>
      <c r="K15" s="100"/>
      <c r="L15" s="100"/>
      <c r="M15" s="111">
        <f t="shared" si="1"/>
        <v>0</v>
      </c>
      <c r="N15" s="112">
        <f t="shared" si="2"/>
        <v>0</v>
      </c>
    </row>
    <row r="16" spans="1:14" ht="14.4" x14ac:dyDescent="0.25">
      <c r="A16" s="99" t="str">
        <f t="shared" si="0"/>
        <v/>
      </c>
      <c r="B16" s="100"/>
      <c r="C16" s="101"/>
      <c r="D16" s="102"/>
      <c r="E16" s="113"/>
      <c r="F16" s="104"/>
      <c r="G16" s="113"/>
      <c r="H16" s="100"/>
      <c r="I16" s="100"/>
      <c r="J16" s="100"/>
      <c r="K16" s="100"/>
      <c r="L16" s="100"/>
      <c r="M16" s="111">
        <f t="shared" si="1"/>
        <v>0</v>
      </c>
      <c r="N16" s="112">
        <f t="shared" si="2"/>
        <v>0</v>
      </c>
    </row>
    <row r="17" spans="1:14" ht="14.4" x14ac:dyDescent="0.25">
      <c r="A17" s="99" t="str">
        <f t="shared" si="0"/>
        <v/>
      </c>
      <c r="B17" s="100"/>
      <c r="C17" s="101"/>
      <c r="D17" s="102"/>
      <c r="E17" s="113"/>
      <c r="F17" s="104"/>
      <c r="G17" s="113"/>
      <c r="H17" s="100"/>
      <c r="I17" s="100"/>
      <c r="J17" s="100"/>
      <c r="K17" s="100"/>
      <c r="L17" s="100"/>
      <c r="M17" s="111">
        <f t="shared" si="1"/>
        <v>0</v>
      </c>
      <c r="N17" s="112">
        <f t="shared" si="2"/>
        <v>0</v>
      </c>
    </row>
    <row r="18" spans="1:14" ht="14.4" x14ac:dyDescent="0.25">
      <c r="A18" s="99" t="str">
        <f t="shared" si="0"/>
        <v/>
      </c>
      <c r="B18" s="100"/>
      <c r="C18" s="101"/>
      <c r="D18" s="102"/>
      <c r="E18" s="113"/>
      <c r="F18" s="104"/>
      <c r="G18" s="113"/>
      <c r="H18" s="100"/>
      <c r="I18" s="100"/>
      <c r="J18" s="100"/>
      <c r="K18" s="100"/>
      <c r="L18" s="100"/>
      <c r="M18" s="111">
        <f t="shared" si="1"/>
        <v>0</v>
      </c>
      <c r="N18" s="112">
        <f t="shared" si="2"/>
        <v>0</v>
      </c>
    </row>
    <row r="19" spans="1:14" ht="14.4" x14ac:dyDescent="0.25">
      <c r="A19" s="99" t="str">
        <f t="shared" si="0"/>
        <v/>
      </c>
      <c r="B19" s="100"/>
      <c r="C19" s="101"/>
      <c r="D19" s="102"/>
      <c r="E19" s="113"/>
      <c r="F19" s="104"/>
      <c r="G19" s="658"/>
      <c r="H19" s="152"/>
      <c r="I19" s="100"/>
      <c r="J19" s="100"/>
      <c r="K19" s="100"/>
      <c r="L19" s="100"/>
      <c r="M19" s="111">
        <f t="shared" si="1"/>
        <v>0</v>
      </c>
      <c r="N19" s="112">
        <f t="shared" si="2"/>
        <v>0</v>
      </c>
    </row>
    <row r="20" spans="1:14" ht="14.4" x14ac:dyDescent="0.25">
      <c r="A20" s="99" t="str">
        <f t="shared" si="0"/>
        <v/>
      </c>
      <c r="B20" s="100"/>
      <c r="C20" s="101"/>
      <c r="D20" s="102"/>
      <c r="E20" s="113"/>
      <c r="F20" s="104"/>
      <c r="G20" s="658"/>
      <c r="H20" s="152"/>
      <c r="I20" s="100"/>
      <c r="J20" s="100"/>
      <c r="K20" s="100"/>
      <c r="L20" s="100"/>
      <c r="M20" s="111">
        <f t="shared" si="1"/>
        <v>0</v>
      </c>
      <c r="N20" s="112">
        <f t="shared" si="2"/>
        <v>0</v>
      </c>
    </row>
    <row r="21" spans="1:14" ht="14.4" x14ac:dyDescent="0.25">
      <c r="A21" s="99" t="str">
        <f t="shared" si="0"/>
        <v/>
      </c>
      <c r="B21" s="100"/>
      <c r="C21" s="101"/>
      <c r="D21" s="102"/>
      <c r="E21" s="113"/>
      <c r="F21" s="104"/>
      <c r="G21" s="113"/>
      <c r="H21" s="100"/>
      <c r="I21" s="100"/>
      <c r="J21" s="100"/>
      <c r="K21" s="100"/>
      <c r="L21" s="100"/>
      <c r="M21" s="111">
        <f t="shared" ref="M21:M84" si="3">IF(L21=1,7,IF(L21=2,6,IF(L21=3,5,IF(L21=4,4,IF(L21=5,3,IF(L21=6,2,IF(L21&gt;=6,1,0)))))))</f>
        <v>0</v>
      </c>
      <c r="N21" s="112">
        <f>SUM($M21+$N$5)</f>
        <v>0</v>
      </c>
    </row>
    <row r="22" spans="1:14" ht="14.4" x14ac:dyDescent="0.25">
      <c r="A22" s="99" t="str">
        <f t="shared" si="0"/>
        <v/>
      </c>
      <c r="B22" s="100"/>
      <c r="C22" s="101"/>
      <c r="D22" s="102"/>
      <c r="E22" s="113"/>
      <c r="F22" s="104"/>
      <c r="G22" s="113"/>
      <c r="H22" s="100"/>
      <c r="I22" s="100"/>
      <c r="J22" s="100"/>
      <c r="K22" s="100"/>
      <c r="L22" s="100"/>
      <c r="M22" s="111">
        <f t="shared" si="3"/>
        <v>0</v>
      </c>
      <c r="N22" s="112">
        <f t="shared" ref="N22:N85" si="4">SUM($M22+$N$5)</f>
        <v>0</v>
      </c>
    </row>
    <row r="23" spans="1:14" ht="14.4" x14ac:dyDescent="0.25">
      <c r="A23" s="99" t="str">
        <f t="shared" si="0"/>
        <v/>
      </c>
      <c r="B23" s="100"/>
      <c r="C23" s="101"/>
      <c r="D23" s="102"/>
      <c r="E23" s="113"/>
      <c r="F23" s="104"/>
      <c r="G23" s="113"/>
      <c r="H23" s="100"/>
      <c r="I23" s="100"/>
      <c r="J23" s="100"/>
      <c r="K23" s="100"/>
      <c r="L23" s="100"/>
      <c r="M23" s="111">
        <f t="shared" si="3"/>
        <v>0</v>
      </c>
      <c r="N23" s="112">
        <f t="shared" si="4"/>
        <v>0</v>
      </c>
    </row>
    <row r="24" spans="1:14" ht="14.4" x14ac:dyDescent="0.25">
      <c r="A24" s="99" t="str">
        <f t="shared" si="0"/>
        <v/>
      </c>
      <c r="B24" s="100"/>
      <c r="C24" s="101"/>
      <c r="D24" s="102"/>
      <c r="E24" s="113"/>
      <c r="F24" s="104"/>
      <c r="G24" s="113"/>
      <c r="H24" s="100"/>
      <c r="I24" s="100"/>
      <c r="J24" s="100"/>
      <c r="K24" s="100"/>
      <c r="L24" s="100"/>
      <c r="M24" s="111">
        <f t="shared" si="3"/>
        <v>0</v>
      </c>
      <c r="N24" s="112">
        <f t="shared" si="4"/>
        <v>0</v>
      </c>
    </row>
    <row r="25" spans="1:14" ht="14.4" x14ac:dyDescent="0.25">
      <c r="A25" s="99" t="str">
        <f t="shared" si="0"/>
        <v/>
      </c>
      <c r="B25" s="100"/>
      <c r="C25" s="101"/>
      <c r="D25" s="102"/>
      <c r="E25" s="113"/>
      <c r="F25" s="104"/>
      <c r="G25" s="113"/>
      <c r="H25" s="100"/>
      <c r="I25" s="100"/>
      <c r="J25" s="100"/>
      <c r="K25" s="100"/>
      <c r="L25" s="100"/>
      <c r="M25" s="111">
        <f t="shared" si="3"/>
        <v>0</v>
      </c>
      <c r="N25" s="112">
        <f t="shared" si="4"/>
        <v>0</v>
      </c>
    </row>
    <row r="26" spans="1:14" ht="14.4" x14ac:dyDescent="0.25">
      <c r="A26" s="99" t="str">
        <f t="shared" si="0"/>
        <v/>
      </c>
      <c r="B26" s="100"/>
      <c r="C26" s="101"/>
      <c r="D26" s="102"/>
      <c r="E26" s="113"/>
      <c r="F26" s="104"/>
      <c r="G26" s="113"/>
      <c r="H26" s="100"/>
      <c r="I26" s="100"/>
      <c r="J26" s="100"/>
      <c r="K26" s="100"/>
      <c r="L26" s="100"/>
      <c r="M26" s="111">
        <f t="shared" si="3"/>
        <v>0</v>
      </c>
      <c r="N26" s="112">
        <f t="shared" si="4"/>
        <v>0</v>
      </c>
    </row>
    <row r="27" spans="1:14" ht="14.4" x14ac:dyDescent="0.25">
      <c r="A27" s="99" t="str">
        <f t="shared" si="0"/>
        <v/>
      </c>
      <c r="B27" s="100"/>
      <c r="C27" s="101"/>
      <c r="D27" s="102"/>
      <c r="E27" s="113"/>
      <c r="F27" s="104"/>
      <c r="G27" s="113"/>
      <c r="H27" s="100"/>
      <c r="I27" s="100"/>
      <c r="J27" s="100"/>
      <c r="K27" s="100"/>
      <c r="L27" s="100"/>
      <c r="M27" s="111">
        <f t="shared" si="3"/>
        <v>0</v>
      </c>
      <c r="N27" s="112">
        <f t="shared" si="4"/>
        <v>0</v>
      </c>
    </row>
    <row r="28" spans="1:14" ht="14.4" x14ac:dyDescent="0.25">
      <c r="A28" s="99" t="str">
        <f t="shared" si="0"/>
        <v/>
      </c>
      <c r="B28" s="100"/>
      <c r="C28" s="101"/>
      <c r="D28" s="102"/>
      <c r="E28" s="113"/>
      <c r="F28" s="104"/>
      <c r="G28" s="113"/>
      <c r="H28" s="100"/>
      <c r="I28" s="100"/>
      <c r="J28" s="100"/>
      <c r="K28" s="100"/>
      <c r="L28" s="100"/>
      <c r="M28" s="111">
        <f t="shared" si="3"/>
        <v>0</v>
      </c>
      <c r="N28" s="112">
        <f t="shared" si="4"/>
        <v>0</v>
      </c>
    </row>
    <row r="29" spans="1:14" ht="14.4" x14ac:dyDescent="0.25">
      <c r="A29" s="99" t="str">
        <f t="shared" si="0"/>
        <v/>
      </c>
      <c r="B29" s="129"/>
      <c r="C29" s="101"/>
      <c r="D29" s="102"/>
      <c r="E29" s="113"/>
      <c r="F29" s="104"/>
      <c r="G29" s="113"/>
      <c r="H29" s="100"/>
      <c r="I29" s="100"/>
      <c r="J29" s="100"/>
      <c r="K29" s="100"/>
      <c r="L29" s="100"/>
      <c r="M29" s="111">
        <f t="shared" si="3"/>
        <v>0</v>
      </c>
      <c r="N29" s="112">
        <f t="shared" si="4"/>
        <v>0</v>
      </c>
    </row>
    <row r="30" spans="1:14" ht="14.4" x14ac:dyDescent="0.25">
      <c r="A30" s="99" t="str">
        <f t="shared" si="0"/>
        <v/>
      </c>
      <c r="B30" s="129"/>
      <c r="C30" s="101"/>
      <c r="D30" s="102"/>
      <c r="E30" s="113"/>
      <c r="F30" s="104"/>
      <c r="G30" s="113"/>
      <c r="H30" s="100"/>
      <c r="I30" s="100"/>
      <c r="J30" s="100"/>
      <c r="K30" s="100"/>
      <c r="L30" s="100"/>
      <c r="M30" s="111">
        <f t="shared" si="3"/>
        <v>0</v>
      </c>
      <c r="N30" s="112">
        <f t="shared" si="4"/>
        <v>0</v>
      </c>
    </row>
    <row r="31" spans="1:14" ht="14.4" x14ac:dyDescent="0.25">
      <c r="A31" s="99" t="str">
        <f t="shared" si="0"/>
        <v/>
      </c>
      <c r="B31" s="129"/>
      <c r="C31" s="101"/>
      <c r="D31" s="102"/>
      <c r="E31" s="113"/>
      <c r="F31" s="104"/>
      <c r="G31" s="113"/>
      <c r="H31" s="100"/>
      <c r="I31" s="100"/>
      <c r="J31" s="100"/>
      <c r="K31" s="100"/>
      <c r="L31" s="100"/>
      <c r="M31" s="111">
        <f t="shared" si="3"/>
        <v>0</v>
      </c>
      <c r="N31" s="112">
        <f t="shared" si="4"/>
        <v>0</v>
      </c>
    </row>
    <row r="32" spans="1:14" ht="14.4" x14ac:dyDescent="0.25">
      <c r="A32" s="99" t="str">
        <f t="shared" si="0"/>
        <v/>
      </c>
      <c r="B32" s="100"/>
      <c r="C32" s="101"/>
      <c r="D32" s="102"/>
      <c r="E32" s="113"/>
      <c r="F32" s="104"/>
      <c r="G32" s="658"/>
      <c r="H32" s="152"/>
      <c r="I32" s="100"/>
      <c r="J32" s="100"/>
      <c r="K32" s="100"/>
      <c r="L32" s="100"/>
      <c r="M32" s="111">
        <f t="shared" si="3"/>
        <v>0</v>
      </c>
      <c r="N32" s="112">
        <f t="shared" si="4"/>
        <v>0</v>
      </c>
    </row>
    <row r="33" spans="1:14" ht="14.4" x14ac:dyDescent="0.25">
      <c r="A33" s="99" t="str">
        <f t="shared" si="0"/>
        <v/>
      </c>
      <c r="B33" s="100"/>
      <c r="C33" s="101"/>
      <c r="D33" s="102"/>
      <c r="E33" s="113"/>
      <c r="F33" s="104"/>
      <c r="G33" s="658"/>
      <c r="H33" s="152"/>
      <c r="I33" s="100"/>
      <c r="J33" s="100"/>
      <c r="K33" s="100"/>
      <c r="L33" s="100"/>
      <c r="M33" s="111">
        <f t="shared" si="3"/>
        <v>0</v>
      </c>
      <c r="N33" s="112">
        <f t="shared" si="4"/>
        <v>0</v>
      </c>
    </row>
    <row r="34" spans="1:14" ht="14.4" x14ac:dyDescent="0.25">
      <c r="A34" s="99" t="str">
        <f t="shared" si="0"/>
        <v/>
      </c>
      <c r="B34" s="100"/>
      <c r="C34" s="101"/>
      <c r="D34" s="102"/>
      <c r="E34" s="113"/>
      <c r="F34" s="104"/>
      <c r="G34" s="658"/>
      <c r="H34" s="152"/>
      <c r="I34" s="100"/>
      <c r="J34" s="100"/>
      <c r="K34" s="100"/>
      <c r="L34" s="100"/>
      <c r="M34" s="111">
        <f t="shared" si="3"/>
        <v>0</v>
      </c>
      <c r="N34" s="112">
        <f t="shared" si="4"/>
        <v>0</v>
      </c>
    </row>
    <row r="35" spans="1:14" ht="14.4" x14ac:dyDescent="0.25">
      <c r="A35" s="99" t="str">
        <f t="shared" si="0"/>
        <v/>
      </c>
      <c r="B35" s="100"/>
      <c r="C35" s="101"/>
      <c r="D35" s="102"/>
      <c r="E35" s="113"/>
      <c r="F35" s="104"/>
      <c r="G35" s="658"/>
      <c r="H35" s="152"/>
      <c r="I35" s="100"/>
      <c r="J35" s="100"/>
      <c r="K35" s="100"/>
      <c r="L35" s="100"/>
      <c r="M35" s="111">
        <f t="shared" si="3"/>
        <v>0</v>
      </c>
      <c r="N35" s="112">
        <f t="shared" si="4"/>
        <v>0</v>
      </c>
    </row>
    <row r="36" spans="1:14" ht="14.4" x14ac:dyDescent="0.25">
      <c r="A36" s="99" t="str">
        <f t="shared" si="0"/>
        <v/>
      </c>
      <c r="B36" s="100"/>
      <c r="C36" s="101"/>
      <c r="D36" s="102"/>
      <c r="E36" s="113"/>
      <c r="F36" s="104"/>
      <c r="G36" s="658"/>
      <c r="H36" s="152"/>
      <c r="I36" s="100"/>
      <c r="J36" s="100"/>
      <c r="K36" s="100"/>
      <c r="L36" s="100"/>
      <c r="M36" s="111">
        <f t="shared" si="3"/>
        <v>0</v>
      </c>
      <c r="N36" s="112">
        <f t="shared" si="4"/>
        <v>0</v>
      </c>
    </row>
    <row r="37" spans="1:14" ht="14.4" x14ac:dyDescent="0.25">
      <c r="A37" s="99" t="str">
        <f t="shared" si="0"/>
        <v/>
      </c>
      <c r="B37" s="100"/>
      <c r="C37" s="101"/>
      <c r="D37" s="102"/>
      <c r="E37" s="113"/>
      <c r="F37" s="104"/>
      <c r="G37" s="658"/>
      <c r="H37" s="152"/>
      <c r="I37" s="100"/>
      <c r="J37" s="100"/>
      <c r="K37" s="100"/>
      <c r="L37" s="100"/>
      <c r="M37" s="111">
        <f t="shared" si="3"/>
        <v>0</v>
      </c>
      <c r="N37" s="112">
        <f t="shared" si="4"/>
        <v>0</v>
      </c>
    </row>
    <row r="38" spans="1:14" ht="14.4" x14ac:dyDescent="0.25">
      <c r="A38" s="99" t="str">
        <f t="shared" ref="A38:A69" si="5">CONCATENATE(B38,C38,D38)</f>
        <v/>
      </c>
      <c r="B38" s="100"/>
      <c r="C38" s="101"/>
      <c r="D38" s="102"/>
      <c r="E38" s="113"/>
      <c r="F38" s="104"/>
      <c r="G38" s="658"/>
      <c r="H38" s="152"/>
      <c r="I38" s="100"/>
      <c r="J38" s="100"/>
      <c r="K38" s="100"/>
      <c r="L38" s="100"/>
      <c r="M38" s="111">
        <f t="shared" si="3"/>
        <v>0</v>
      </c>
      <c r="N38" s="112">
        <f t="shared" si="4"/>
        <v>0</v>
      </c>
    </row>
    <row r="39" spans="1:14" ht="14.4" x14ac:dyDescent="0.25">
      <c r="A39" s="99" t="str">
        <f t="shared" si="5"/>
        <v/>
      </c>
      <c r="B39" s="100"/>
      <c r="C39" s="101"/>
      <c r="D39" s="102"/>
      <c r="E39" s="113"/>
      <c r="F39" s="104"/>
      <c r="G39" s="658"/>
      <c r="H39" s="152"/>
      <c r="I39" s="100"/>
      <c r="J39" s="100"/>
      <c r="K39" s="100"/>
      <c r="L39" s="100"/>
      <c r="M39" s="111">
        <f t="shared" si="3"/>
        <v>0</v>
      </c>
      <c r="N39" s="112">
        <f t="shared" si="4"/>
        <v>0</v>
      </c>
    </row>
    <row r="40" spans="1:14" ht="14.4" x14ac:dyDescent="0.25">
      <c r="A40" s="99" t="str">
        <f t="shared" si="5"/>
        <v/>
      </c>
      <c r="B40" s="100"/>
      <c r="C40" s="101"/>
      <c r="D40" s="102"/>
      <c r="E40" s="113"/>
      <c r="F40" s="104"/>
      <c r="G40" s="658"/>
      <c r="H40" s="152"/>
      <c r="I40" s="100"/>
      <c r="J40" s="100"/>
      <c r="K40" s="100"/>
      <c r="L40" s="100"/>
      <c r="M40" s="111">
        <f t="shared" si="3"/>
        <v>0</v>
      </c>
      <c r="N40" s="112">
        <f t="shared" si="4"/>
        <v>0</v>
      </c>
    </row>
    <row r="41" spans="1:14" ht="14.4" x14ac:dyDescent="0.25">
      <c r="A41" s="99" t="str">
        <f t="shared" si="5"/>
        <v/>
      </c>
      <c r="B41" s="100"/>
      <c r="C41" s="101"/>
      <c r="D41" s="102"/>
      <c r="E41" s="113"/>
      <c r="F41" s="104"/>
      <c r="G41" s="658"/>
      <c r="H41" s="152"/>
      <c r="I41" s="100"/>
      <c r="J41" s="100"/>
      <c r="K41" s="100"/>
      <c r="L41" s="100"/>
      <c r="M41" s="111">
        <f t="shared" si="3"/>
        <v>0</v>
      </c>
      <c r="N41" s="112">
        <f t="shared" si="4"/>
        <v>0</v>
      </c>
    </row>
    <row r="42" spans="1:14" ht="14.4" x14ac:dyDescent="0.25">
      <c r="A42" s="99" t="str">
        <f t="shared" si="5"/>
        <v/>
      </c>
      <c r="B42" s="100"/>
      <c r="C42" s="101"/>
      <c r="D42" s="102"/>
      <c r="E42" s="113"/>
      <c r="F42" s="104"/>
      <c r="G42" s="658"/>
      <c r="H42" s="152"/>
      <c r="I42" s="100"/>
      <c r="J42" s="100"/>
      <c r="K42" s="100"/>
      <c r="L42" s="100"/>
      <c r="M42" s="111">
        <f t="shared" si="3"/>
        <v>0</v>
      </c>
      <c r="N42" s="112">
        <f t="shared" si="4"/>
        <v>0</v>
      </c>
    </row>
    <row r="43" spans="1:14" ht="14.4" x14ac:dyDescent="0.25">
      <c r="A43" s="99" t="str">
        <f t="shared" si="5"/>
        <v/>
      </c>
      <c r="B43" s="100"/>
      <c r="C43" s="101"/>
      <c r="D43" s="102"/>
      <c r="E43" s="113"/>
      <c r="F43" s="104"/>
      <c r="G43" s="658"/>
      <c r="H43" s="152"/>
      <c r="I43" s="100"/>
      <c r="J43" s="100"/>
      <c r="K43" s="100"/>
      <c r="L43" s="100"/>
      <c r="M43" s="111">
        <f t="shared" si="3"/>
        <v>0</v>
      </c>
      <c r="N43" s="112">
        <f t="shared" si="4"/>
        <v>0</v>
      </c>
    </row>
    <row r="44" spans="1:14" ht="14.4" x14ac:dyDescent="0.25">
      <c r="A44" s="99" t="str">
        <f t="shared" si="5"/>
        <v/>
      </c>
      <c r="B44" s="100"/>
      <c r="C44" s="101"/>
      <c r="D44" s="102"/>
      <c r="E44" s="113"/>
      <c r="F44" s="104"/>
      <c r="G44" s="658"/>
      <c r="H44" s="152"/>
      <c r="I44" s="100"/>
      <c r="J44" s="100"/>
      <c r="K44" s="100"/>
      <c r="L44" s="100"/>
      <c r="M44" s="111">
        <f t="shared" si="3"/>
        <v>0</v>
      </c>
      <c r="N44" s="112">
        <f t="shared" si="4"/>
        <v>0</v>
      </c>
    </row>
    <row r="45" spans="1:14" ht="14.4" x14ac:dyDescent="0.25">
      <c r="A45" s="99" t="str">
        <f t="shared" si="5"/>
        <v/>
      </c>
      <c r="B45" s="100"/>
      <c r="C45" s="101"/>
      <c r="D45" s="102"/>
      <c r="E45" s="113"/>
      <c r="F45" s="104"/>
      <c r="G45" s="658"/>
      <c r="H45" s="152"/>
      <c r="I45" s="100"/>
      <c r="J45" s="100"/>
      <c r="K45" s="100"/>
      <c r="L45" s="100"/>
      <c r="M45" s="111">
        <f t="shared" si="3"/>
        <v>0</v>
      </c>
      <c r="N45" s="112">
        <f t="shared" si="4"/>
        <v>0</v>
      </c>
    </row>
    <row r="46" spans="1:14" ht="14.4" x14ac:dyDescent="0.25">
      <c r="A46" s="99" t="str">
        <f t="shared" si="5"/>
        <v/>
      </c>
      <c r="B46" s="100"/>
      <c r="C46" s="101"/>
      <c r="D46" s="102"/>
      <c r="E46" s="113"/>
      <c r="F46" s="104"/>
      <c r="G46" s="658"/>
      <c r="H46" s="152"/>
      <c r="I46" s="100"/>
      <c r="J46" s="100"/>
      <c r="K46" s="100"/>
      <c r="L46" s="100"/>
      <c r="M46" s="111">
        <f t="shared" si="3"/>
        <v>0</v>
      </c>
      <c r="N46" s="112">
        <f t="shared" si="4"/>
        <v>0</v>
      </c>
    </row>
    <row r="47" spans="1:14" ht="14.4" x14ac:dyDescent="0.25">
      <c r="A47" s="99" t="str">
        <f t="shared" si="5"/>
        <v/>
      </c>
      <c r="B47" s="100"/>
      <c r="C47" s="101"/>
      <c r="D47" s="102"/>
      <c r="E47" s="113"/>
      <c r="F47" s="104"/>
      <c r="G47" s="113"/>
      <c r="H47" s="152"/>
      <c r="I47" s="100"/>
      <c r="J47" s="100"/>
      <c r="K47" s="100"/>
      <c r="L47" s="100"/>
      <c r="M47" s="111">
        <f t="shared" si="3"/>
        <v>0</v>
      </c>
      <c r="N47" s="112">
        <f t="shared" si="4"/>
        <v>0</v>
      </c>
    </row>
    <row r="48" spans="1:14" ht="14.4" x14ac:dyDescent="0.25">
      <c r="A48" s="99" t="str">
        <f t="shared" si="5"/>
        <v/>
      </c>
      <c r="B48" s="100"/>
      <c r="C48" s="101"/>
      <c r="D48" s="102"/>
      <c r="E48" s="113"/>
      <c r="F48" s="104"/>
      <c r="G48" s="658"/>
      <c r="H48" s="152"/>
      <c r="I48" s="100"/>
      <c r="J48" s="100"/>
      <c r="K48" s="100"/>
      <c r="L48" s="100"/>
      <c r="M48" s="111">
        <f t="shared" si="3"/>
        <v>0</v>
      </c>
      <c r="N48" s="112">
        <f t="shared" si="4"/>
        <v>0</v>
      </c>
    </row>
    <row r="49" spans="1:14" ht="14.4" x14ac:dyDescent="0.25">
      <c r="A49" s="99" t="str">
        <f t="shared" si="5"/>
        <v/>
      </c>
      <c r="B49" s="100"/>
      <c r="C49" s="101"/>
      <c r="D49" s="102"/>
      <c r="E49" s="113"/>
      <c r="F49" s="104"/>
      <c r="G49" s="658"/>
      <c r="H49" s="152"/>
      <c r="I49" s="100"/>
      <c r="J49" s="100"/>
      <c r="K49" s="100"/>
      <c r="L49" s="100"/>
      <c r="M49" s="111">
        <f t="shared" si="3"/>
        <v>0</v>
      </c>
      <c r="N49" s="112">
        <f t="shared" si="4"/>
        <v>0</v>
      </c>
    </row>
    <row r="50" spans="1:14" ht="14.4" x14ac:dyDescent="0.25">
      <c r="A50" s="99" t="str">
        <f t="shared" si="5"/>
        <v/>
      </c>
      <c r="B50" s="100"/>
      <c r="C50" s="101"/>
      <c r="D50" s="102"/>
      <c r="E50" s="113"/>
      <c r="F50" s="104"/>
      <c r="G50" s="658"/>
      <c r="H50" s="152"/>
      <c r="I50" s="100"/>
      <c r="J50" s="100"/>
      <c r="K50" s="100"/>
      <c r="L50" s="100"/>
      <c r="M50" s="111">
        <f t="shared" si="3"/>
        <v>0</v>
      </c>
      <c r="N50" s="112">
        <f t="shared" si="4"/>
        <v>0</v>
      </c>
    </row>
    <row r="51" spans="1:14" ht="14.4" x14ac:dyDescent="0.25">
      <c r="A51" s="99" t="str">
        <f t="shared" si="5"/>
        <v/>
      </c>
      <c r="B51" s="100"/>
      <c r="C51" s="101"/>
      <c r="D51" s="102"/>
      <c r="E51" s="113"/>
      <c r="F51" s="104"/>
      <c r="G51" s="658"/>
      <c r="H51" s="152"/>
      <c r="I51" s="100"/>
      <c r="J51" s="100"/>
      <c r="K51" s="100"/>
      <c r="L51" s="100"/>
      <c r="M51" s="111">
        <f t="shared" si="3"/>
        <v>0</v>
      </c>
      <c r="N51" s="112">
        <f t="shared" si="4"/>
        <v>0</v>
      </c>
    </row>
    <row r="52" spans="1:14" ht="14.4" x14ac:dyDescent="0.25">
      <c r="A52" s="99" t="str">
        <f t="shared" si="5"/>
        <v/>
      </c>
      <c r="B52" s="100"/>
      <c r="C52" s="101"/>
      <c r="D52" s="102"/>
      <c r="E52" s="113"/>
      <c r="F52" s="104"/>
      <c r="G52" s="658"/>
      <c r="H52" s="152"/>
      <c r="I52" s="100"/>
      <c r="J52" s="100"/>
      <c r="K52" s="100"/>
      <c r="L52" s="100"/>
      <c r="M52" s="111">
        <f t="shared" si="3"/>
        <v>0</v>
      </c>
      <c r="N52" s="112">
        <f t="shared" si="4"/>
        <v>0</v>
      </c>
    </row>
    <row r="53" spans="1:14" ht="14.4" x14ac:dyDescent="0.25">
      <c r="A53" s="99" t="str">
        <f t="shared" si="5"/>
        <v/>
      </c>
      <c r="B53" s="100"/>
      <c r="C53" s="101"/>
      <c r="D53" s="102"/>
      <c r="E53" s="113"/>
      <c r="F53" s="104"/>
      <c r="G53" s="658"/>
      <c r="H53" s="152"/>
      <c r="I53" s="100"/>
      <c r="J53" s="100"/>
      <c r="K53" s="100"/>
      <c r="L53" s="100"/>
      <c r="M53" s="111">
        <f t="shared" si="3"/>
        <v>0</v>
      </c>
      <c r="N53" s="112">
        <f t="shared" si="4"/>
        <v>0</v>
      </c>
    </row>
    <row r="54" spans="1:14" ht="14.4" x14ac:dyDescent="0.25">
      <c r="A54" s="99" t="str">
        <f t="shared" si="5"/>
        <v/>
      </c>
      <c r="B54" s="100"/>
      <c r="C54" s="101"/>
      <c r="D54" s="102"/>
      <c r="E54" s="113"/>
      <c r="F54" s="104"/>
      <c r="G54" s="658"/>
      <c r="H54" s="152"/>
      <c r="I54" s="100"/>
      <c r="J54" s="100"/>
      <c r="K54" s="100"/>
      <c r="L54" s="100"/>
      <c r="M54" s="111">
        <f t="shared" si="3"/>
        <v>0</v>
      </c>
      <c r="N54" s="112">
        <f t="shared" si="4"/>
        <v>0</v>
      </c>
    </row>
    <row r="55" spans="1:14" ht="14.4" x14ac:dyDescent="0.25">
      <c r="A55" s="99" t="str">
        <f t="shared" si="5"/>
        <v/>
      </c>
      <c r="B55" s="100"/>
      <c r="C55" s="101"/>
      <c r="D55" s="102"/>
      <c r="E55" s="113"/>
      <c r="F55" s="104"/>
      <c r="G55" s="113"/>
      <c r="H55" s="152"/>
      <c r="I55" s="100"/>
      <c r="J55" s="100"/>
      <c r="K55" s="100"/>
      <c r="L55" s="100"/>
      <c r="M55" s="111">
        <f t="shared" si="3"/>
        <v>0</v>
      </c>
      <c r="N55" s="112">
        <f t="shared" si="4"/>
        <v>0</v>
      </c>
    </row>
    <row r="56" spans="1:14" ht="14.4" x14ac:dyDescent="0.25">
      <c r="A56" s="99" t="str">
        <f t="shared" si="5"/>
        <v/>
      </c>
      <c r="B56" s="100"/>
      <c r="C56" s="101"/>
      <c r="D56" s="102"/>
      <c r="E56" s="113"/>
      <c r="F56" s="104"/>
      <c r="G56" s="113"/>
      <c r="H56" s="152"/>
      <c r="I56" s="100"/>
      <c r="J56" s="100"/>
      <c r="K56" s="100"/>
      <c r="L56" s="100"/>
      <c r="M56" s="111">
        <f t="shared" si="3"/>
        <v>0</v>
      </c>
      <c r="N56" s="112">
        <f t="shared" si="4"/>
        <v>0</v>
      </c>
    </row>
    <row r="57" spans="1:14" ht="14.4" x14ac:dyDescent="0.25">
      <c r="A57" s="99" t="str">
        <f t="shared" si="5"/>
        <v/>
      </c>
      <c r="B57" s="100"/>
      <c r="C57" s="101"/>
      <c r="D57" s="102"/>
      <c r="E57" s="113"/>
      <c r="F57" s="104"/>
      <c r="G57" s="658"/>
      <c r="H57" s="152"/>
      <c r="I57" s="100"/>
      <c r="J57" s="100"/>
      <c r="K57" s="100"/>
      <c r="L57" s="100"/>
      <c r="M57" s="111">
        <f t="shared" si="3"/>
        <v>0</v>
      </c>
      <c r="N57" s="112">
        <f t="shared" si="4"/>
        <v>0</v>
      </c>
    </row>
    <row r="58" spans="1:14" ht="14.4" x14ac:dyDescent="0.25">
      <c r="A58" s="99" t="str">
        <f t="shared" si="5"/>
        <v/>
      </c>
      <c r="B58" s="100"/>
      <c r="C58" s="101"/>
      <c r="D58" s="102"/>
      <c r="E58" s="113"/>
      <c r="F58" s="104"/>
      <c r="G58" s="658"/>
      <c r="H58" s="152"/>
      <c r="I58" s="100"/>
      <c r="J58" s="100"/>
      <c r="K58" s="100"/>
      <c r="L58" s="100"/>
      <c r="M58" s="111">
        <f t="shared" si="3"/>
        <v>0</v>
      </c>
      <c r="N58" s="112">
        <f t="shared" si="4"/>
        <v>0</v>
      </c>
    </row>
    <row r="59" spans="1:14" ht="14.4" x14ac:dyDescent="0.25">
      <c r="A59" s="99" t="str">
        <f t="shared" si="5"/>
        <v/>
      </c>
      <c r="B59" s="100"/>
      <c r="C59" s="101"/>
      <c r="D59" s="102"/>
      <c r="E59" s="113"/>
      <c r="F59" s="104"/>
      <c r="G59" s="658"/>
      <c r="H59" s="152"/>
      <c r="I59" s="100"/>
      <c r="J59" s="100"/>
      <c r="K59" s="100"/>
      <c r="L59" s="100"/>
      <c r="M59" s="111">
        <f t="shared" si="3"/>
        <v>0</v>
      </c>
      <c r="N59" s="112">
        <f t="shared" si="4"/>
        <v>0</v>
      </c>
    </row>
    <row r="60" spans="1:14" ht="14.4" x14ac:dyDescent="0.25">
      <c r="A60" s="99" t="str">
        <f t="shared" si="5"/>
        <v/>
      </c>
      <c r="B60" s="100"/>
      <c r="C60" s="101"/>
      <c r="D60" s="102"/>
      <c r="E60" s="113"/>
      <c r="F60" s="104"/>
      <c r="G60" s="658"/>
      <c r="H60" s="152"/>
      <c r="I60" s="100"/>
      <c r="J60" s="100"/>
      <c r="K60" s="100"/>
      <c r="L60" s="100"/>
      <c r="M60" s="111">
        <f t="shared" si="3"/>
        <v>0</v>
      </c>
      <c r="N60" s="112">
        <f t="shared" si="4"/>
        <v>0</v>
      </c>
    </row>
    <row r="61" spans="1:14" ht="14.4" x14ac:dyDescent="0.25">
      <c r="A61" s="99" t="str">
        <f t="shared" si="5"/>
        <v/>
      </c>
      <c r="B61" s="100"/>
      <c r="C61" s="101"/>
      <c r="D61" s="102"/>
      <c r="E61" s="113"/>
      <c r="F61" s="104"/>
      <c r="G61" s="658"/>
      <c r="H61" s="152"/>
      <c r="I61" s="100"/>
      <c r="J61" s="100"/>
      <c r="K61" s="100"/>
      <c r="L61" s="100"/>
      <c r="M61" s="111">
        <f t="shared" si="3"/>
        <v>0</v>
      </c>
      <c r="N61" s="112">
        <f t="shared" si="4"/>
        <v>0</v>
      </c>
    </row>
    <row r="62" spans="1:14" ht="14.4" x14ac:dyDescent="0.25">
      <c r="A62" s="99" t="str">
        <f t="shared" si="5"/>
        <v/>
      </c>
      <c r="B62" s="100"/>
      <c r="C62" s="101"/>
      <c r="D62" s="102"/>
      <c r="E62" s="113"/>
      <c r="F62" s="104"/>
      <c r="G62" s="113"/>
      <c r="H62" s="152"/>
      <c r="I62" s="100"/>
      <c r="J62" s="100"/>
      <c r="K62" s="100"/>
      <c r="L62" s="100"/>
      <c r="M62" s="111">
        <f t="shared" si="3"/>
        <v>0</v>
      </c>
      <c r="N62" s="112">
        <f t="shared" si="4"/>
        <v>0</v>
      </c>
    </row>
    <row r="63" spans="1:14" ht="14.4" x14ac:dyDescent="0.25">
      <c r="A63" s="99" t="str">
        <f t="shared" si="5"/>
        <v/>
      </c>
      <c r="B63" s="100"/>
      <c r="C63" s="101"/>
      <c r="D63" s="102"/>
      <c r="E63" s="113"/>
      <c r="F63" s="104"/>
      <c r="G63" s="658"/>
      <c r="H63" s="152"/>
      <c r="I63" s="100"/>
      <c r="J63" s="100"/>
      <c r="K63" s="100"/>
      <c r="L63" s="100"/>
      <c r="M63" s="111">
        <f t="shared" si="3"/>
        <v>0</v>
      </c>
      <c r="N63" s="112">
        <f t="shared" si="4"/>
        <v>0</v>
      </c>
    </row>
    <row r="64" spans="1:14" ht="14.4" x14ac:dyDescent="0.25">
      <c r="A64" s="99" t="str">
        <f t="shared" si="5"/>
        <v/>
      </c>
      <c r="B64" s="100"/>
      <c r="C64" s="101"/>
      <c r="D64" s="102"/>
      <c r="E64" s="113"/>
      <c r="F64" s="104"/>
      <c r="G64" s="658"/>
      <c r="H64" s="152"/>
      <c r="I64" s="100"/>
      <c r="J64" s="100"/>
      <c r="K64" s="100"/>
      <c r="L64" s="100"/>
      <c r="M64" s="111">
        <f t="shared" si="3"/>
        <v>0</v>
      </c>
      <c r="N64" s="112">
        <f t="shared" si="4"/>
        <v>0</v>
      </c>
    </row>
    <row r="65" spans="1:14" ht="14.4" x14ac:dyDescent="0.25">
      <c r="A65" s="99" t="str">
        <f t="shared" si="5"/>
        <v/>
      </c>
      <c r="B65" s="100"/>
      <c r="C65" s="101"/>
      <c r="D65" s="102"/>
      <c r="E65" s="113"/>
      <c r="F65" s="104"/>
      <c r="G65" s="658"/>
      <c r="H65" s="152"/>
      <c r="I65" s="100"/>
      <c r="J65" s="100"/>
      <c r="K65" s="100"/>
      <c r="L65" s="100"/>
      <c r="M65" s="111">
        <f t="shared" si="3"/>
        <v>0</v>
      </c>
      <c r="N65" s="112">
        <f t="shared" si="4"/>
        <v>0</v>
      </c>
    </row>
    <row r="66" spans="1:14" ht="14.4" x14ac:dyDescent="0.25">
      <c r="A66" s="99" t="str">
        <f t="shared" si="5"/>
        <v/>
      </c>
      <c r="B66" s="100"/>
      <c r="C66" s="101"/>
      <c r="D66" s="102"/>
      <c r="E66" s="113"/>
      <c r="F66" s="104"/>
      <c r="G66" s="658"/>
      <c r="H66" s="152"/>
      <c r="I66" s="100"/>
      <c r="J66" s="100"/>
      <c r="K66" s="100"/>
      <c r="L66" s="100"/>
      <c r="M66" s="111">
        <f t="shared" si="3"/>
        <v>0</v>
      </c>
      <c r="N66" s="112">
        <f t="shared" si="4"/>
        <v>0</v>
      </c>
    </row>
    <row r="67" spans="1:14" ht="14.4" x14ac:dyDescent="0.25">
      <c r="A67" s="99" t="str">
        <f t="shared" si="5"/>
        <v/>
      </c>
      <c r="B67" s="100"/>
      <c r="C67" s="101"/>
      <c r="D67" s="102"/>
      <c r="E67" s="113"/>
      <c r="F67" s="104"/>
      <c r="G67" s="658"/>
      <c r="H67" s="152"/>
      <c r="I67" s="100"/>
      <c r="J67" s="100"/>
      <c r="K67" s="100"/>
      <c r="L67" s="100"/>
      <c r="M67" s="111">
        <f t="shared" si="3"/>
        <v>0</v>
      </c>
      <c r="N67" s="112">
        <f t="shared" si="4"/>
        <v>0</v>
      </c>
    </row>
    <row r="68" spans="1:14" ht="14.4" x14ac:dyDescent="0.25">
      <c r="A68" s="99" t="str">
        <f t="shared" si="5"/>
        <v/>
      </c>
      <c r="B68" s="100"/>
      <c r="C68" s="101"/>
      <c r="D68" s="102"/>
      <c r="E68" s="113"/>
      <c r="F68" s="104"/>
      <c r="G68" s="658"/>
      <c r="H68" s="152"/>
      <c r="I68" s="100"/>
      <c r="J68" s="100"/>
      <c r="K68" s="100"/>
      <c r="L68" s="100"/>
      <c r="M68" s="111">
        <f t="shared" si="3"/>
        <v>0</v>
      </c>
      <c r="N68" s="112">
        <f t="shared" si="4"/>
        <v>0</v>
      </c>
    </row>
    <row r="69" spans="1:14" ht="14.4" x14ac:dyDescent="0.25">
      <c r="A69" s="99" t="str">
        <f t="shared" si="5"/>
        <v/>
      </c>
      <c r="B69" s="129"/>
      <c r="C69" s="101"/>
      <c r="D69" s="102"/>
      <c r="E69" s="113"/>
      <c r="F69" s="104"/>
      <c r="G69" s="113"/>
      <c r="H69" s="152"/>
      <c r="I69" s="100"/>
      <c r="J69" s="100"/>
      <c r="K69" s="100"/>
      <c r="L69" s="100"/>
      <c r="M69" s="111">
        <f t="shared" si="3"/>
        <v>0</v>
      </c>
      <c r="N69" s="112">
        <f t="shared" si="4"/>
        <v>0</v>
      </c>
    </row>
    <row r="70" spans="1:14" ht="14.4" x14ac:dyDescent="0.25">
      <c r="A70" s="99" t="str">
        <f t="shared" ref="A70:A85" si="6">CONCATENATE(B70,C70,D70)</f>
        <v/>
      </c>
      <c r="B70" s="129"/>
      <c r="C70" s="101"/>
      <c r="D70" s="102"/>
      <c r="E70" s="113"/>
      <c r="F70" s="104"/>
      <c r="G70" s="113"/>
      <c r="H70" s="152"/>
      <c r="I70" s="100"/>
      <c r="J70" s="100"/>
      <c r="K70" s="100"/>
      <c r="L70" s="100"/>
      <c r="M70" s="111">
        <f t="shared" si="3"/>
        <v>0</v>
      </c>
      <c r="N70" s="112">
        <f t="shared" si="4"/>
        <v>0</v>
      </c>
    </row>
    <row r="71" spans="1:14" ht="14.4" x14ac:dyDescent="0.25">
      <c r="A71" s="99" t="str">
        <f t="shared" si="6"/>
        <v/>
      </c>
      <c r="B71" s="100"/>
      <c r="C71" s="101"/>
      <c r="D71" s="102"/>
      <c r="E71" s="113"/>
      <c r="F71" s="104"/>
      <c r="G71" s="658"/>
      <c r="H71" s="152"/>
      <c r="I71" s="100"/>
      <c r="J71" s="100"/>
      <c r="K71" s="100"/>
      <c r="L71" s="100"/>
      <c r="M71" s="111">
        <f t="shared" si="3"/>
        <v>0</v>
      </c>
      <c r="N71" s="112">
        <f t="shared" si="4"/>
        <v>0</v>
      </c>
    </row>
    <row r="72" spans="1:14" ht="14.4" x14ac:dyDescent="0.25">
      <c r="A72" s="99" t="str">
        <f t="shared" si="6"/>
        <v/>
      </c>
      <c r="B72" s="100"/>
      <c r="C72" s="101"/>
      <c r="D72" s="102"/>
      <c r="E72" s="113"/>
      <c r="F72" s="104"/>
      <c r="G72" s="658"/>
      <c r="H72" s="152"/>
      <c r="I72" s="100"/>
      <c r="J72" s="100"/>
      <c r="K72" s="100"/>
      <c r="L72" s="100"/>
      <c r="M72" s="111">
        <f t="shared" si="3"/>
        <v>0</v>
      </c>
      <c r="N72" s="112">
        <f t="shared" si="4"/>
        <v>0</v>
      </c>
    </row>
    <row r="73" spans="1:14" ht="14.4" x14ac:dyDescent="0.25">
      <c r="A73" s="99" t="str">
        <f t="shared" si="6"/>
        <v/>
      </c>
      <c r="B73" s="100"/>
      <c r="C73" s="101"/>
      <c r="D73" s="102"/>
      <c r="E73" s="113"/>
      <c r="F73" s="104"/>
      <c r="G73" s="658"/>
      <c r="H73" s="152"/>
      <c r="I73" s="100"/>
      <c r="J73" s="100"/>
      <c r="K73" s="100"/>
      <c r="L73" s="100"/>
      <c r="M73" s="111">
        <f t="shared" si="3"/>
        <v>0</v>
      </c>
      <c r="N73" s="112">
        <f t="shared" si="4"/>
        <v>0</v>
      </c>
    </row>
    <row r="74" spans="1:14" ht="14.4" x14ac:dyDescent="0.25">
      <c r="A74" s="99" t="str">
        <f t="shared" si="6"/>
        <v/>
      </c>
      <c r="B74" s="100"/>
      <c r="C74" s="101"/>
      <c r="D74" s="102"/>
      <c r="E74" s="113"/>
      <c r="F74" s="104"/>
      <c r="G74" s="658"/>
      <c r="H74" s="152"/>
      <c r="I74" s="100"/>
      <c r="J74" s="100"/>
      <c r="K74" s="100"/>
      <c r="L74" s="100"/>
      <c r="M74" s="111">
        <f t="shared" si="3"/>
        <v>0</v>
      </c>
      <c r="N74" s="112">
        <f t="shared" si="4"/>
        <v>0</v>
      </c>
    </row>
    <row r="75" spans="1:14" ht="14.4" x14ac:dyDescent="0.25">
      <c r="A75" s="99" t="str">
        <f t="shared" si="6"/>
        <v/>
      </c>
      <c r="B75" s="100"/>
      <c r="C75" s="101"/>
      <c r="D75" s="102"/>
      <c r="E75" s="113"/>
      <c r="F75" s="104"/>
      <c r="G75" s="658"/>
      <c r="H75" s="152"/>
      <c r="I75" s="100"/>
      <c r="J75" s="100"/>
      <c r="K75" s="100"/>
      <c r="L75" s="100"/>
      <c r="M75" s="111">
        <f t="shared" si="3"/>
        <v>0</v>
      </c>
      <c r="N75" s="112">
        <f t="shared" si="4"/>
        <v>0</v>
      </c>
    </row>
    <row r="76" spans="1:14" ht="14.4" x14ac:dyDescent="0.25">
      <c r="A76" s="99" t="str">
        <f t="shared" si="6"/>
        <v/>
      </c>
      <c r="B76" s="100"/>
      <c r="C76" s="101"/>
      <c r="D76" s="102"/>
      <c r="E76" s="113"/>
      <c r="F76" s="104"/>
      <c r="G76" s="658"/>
      <c r="H76" s="152"/>
      <c r="I76" s="100"/>
      <c r="J76" s="100"/>
      <c r="K76" s="100"/>
      <c r="L76" s="100"/>
      <c r="M76" s="111">
        <f t="shared" si="3"/>
        <v>0</v>
      </c>
      <c r="N76" s="112">
        <f t="shared" si="4"/>
        <v>0</v>
      </c>
    </row>
    <row r="77" spans="1:14" ht="14.4" x14ac:dyDescent="0.25">
      <c r="A77" s="99" t="str">
        <f t="shared" si="6"/>
        <v/>
      </c>
      <c r="B77" s="129"/>
      <c r="C77" s="101"/>
      <c r="D77" s="131"/>
      <c r="E77" s="113"/>
      <c r="F77" s="104"/>
      <c r="G77" s="113"/>
      <c r="H77" s="152"/>
      <c r="I77" s="100"/>
      <c r="J77" s="100"/>
      <c r="K77" s="100"/>
      <c r="L77" s="100"/>
      <c r="M77" s="111">
        <f t="shared" si="3"/>
        <v>0</v>
      </c>
      <c r="N77" s="112">
        <f t="shared" si="4"/>
        <v>0</v>
      </c>
    </row>
    <row r="78" spans="1:14" ht="14.4" x14ac:dyDescent="0.25">
      <c r="A78" s="99" t="str">
        <f t="shared" si="6"/>
        <v/>
      </c>
      <c r="B78" s="100"/>
      <c r="C78" s="101"/>
      <c r="D78" s="102"/>
      <c r="E78" s="113"/>
      <c r="F78" s="104"/>
      <c r="G78" s="113"/>
      <c r="H78" s="152"/>
      <c r="I78" s="100"/>
      <c r="J78" s="100"/>
      <c r="K78" s="100"/>
      <c r="L78" s="100"/>
      <c r="M78" s="111">
        <f t="shared" si="3"/>
        <v>0</v>
      </c>
      <c r="N78" s="112">
        <f t="shared" si="4"/>
        <v>0</v>
      </c>
    </row>
    <row r="79" spans="1:14" ht="14.4" x14ac:dyDescent="0.25">
      <c r="A79" s="99" t="str">
        <f t="shared" si="6"/>
        <v/>
      </c>
      <c r="B79" s="100"/>
      <c r="C79" s="101"/>
      <c r="D79" s="102"/>
      <c r="E79" s="113"/>
      <c r="F79" s="104"/>
      <c r="G79" s="658"/>
      <c r="H79" s="152"/>
      <c r="I79" s="100"/>
      <c r="J79" s="100"/>
      <c r="K79" s="100"/>
      <c r="L79" s="100"/>
      <c r="M79" s="111">
        <f t="shared" si="3"/>
        <v>0</v>
      </c>
      <c r="N79" s="112">
        <f t="shared" si="4"/>
        <v>0</v>
      </c>
    </row>
    <row r="80" spans="1:14" ht="14.4" x14ac:dyDescent="0.25">
      <c r="A80" s="99" t="str">
        <f t="shared" si="6"/>
        <v/>
      </c>
      <c r="B80" s="100"/>
      <c r="C80" s="101"/>
      <c r="D80" s="102"/>
      <c r="E80" s="113"/>
      <c r="F80" s="104"/>
      <c r="G80" s="658"/>
      <c r="H80" s="152"/>
      <c r="I80" s="100"/>
      <c r="J80" s="100"/>
      <c r="K80" s="100"/>
      <c r="L80" s="100"/>
      <c r="M80" s="111">
        <f t="shared" si="3"/>
        <v>0</v>
      </c>
      <c r="N80" s="112">
        <f t="shared" si="4"/>
        <v>0</v>
      </c>
    </row>
    <row r="81" spans="1:14" ht="14.4" x14ac:dyDescent="0.25">
      <c r="A81" s="99" t="str">
        <f t="shared" si="6"/>
        <v/>
      </c>
      <c r="B81" s="100"/>
      <c r="C81" s="101"/>
      <c r="D81" s="102"/>
      <c r="E81" s="113"/>
      <c r="F81" s="104"/>
      <c r="G81" s="658"/>
      <c r="H81" s="152"/>
      <c r="I81" s="100"/>
      <c r="J81" s="100"/>
      <c r="K81" s="100"/>
      <c r="L81" s="100"/>
      <c r="M81" s="111">
        <f t="shared" si="3"/>
        <v>0</v>
      </c>
      <c r="N81" s="112">
        <f t="shared" si="4"/>
        <v>0</v>
      </c>
    </row>
    <row r="82" spans="1:14" ht="14.4" x14ac:dyDescent="0.25">
      <c r="A82" s="99" t="str">
        <f t="shared" si="6"/>
        <v/>
      </c>
      <c r="B82" s="100"/>
      <c r="C82" s="101"/>
      <c r="D82" s="102"/>
      <c r="E82" s="113"/>
      <c r="F82" s="104"/>
      <c r="G82" s="658"/>
      <c r="H82" s="152"/>
      <c r="I82" s="100"/>
      <c r="J82" s="100"/>
      <c r="K82" s="100"/>
      <c r="L82" s="100"/>
      <c r="M82" s="111">
        <f t="shared" si="3"/>
        <v>0</v>
      </c>
      <c r="N82" s="112">
        <f t="shared" si="4"/>
        <v>0</v>
      </c>
    </row>
    <row r="83" spans="1:14" ht="14.4" x14ac:dyDescent="0.25">
      <c r="A83" s="99" t="str">
        <f t="shared" si="6"/>
        <v/>
      </c>
      <c r="B83" s="100"/>
      <c r="C83" s="101"/>
      <c r="D83" s="102"/>
      <c r="E83" s="113"/>
      <c r="F83" s="104"/>
      <c r="G83" s="658"/>
      <c r="H83" s="152"/>
      <c r="I83" s="100"/>
      <c r="J83" s="100"/>
      <c r="K83" s="100"/>
      <c r="L83" s="100"/>
      <c r="M83" s="111">
        <f t="shared" si="3"/>
        <v>0</v>
      </c>
      <c r="N83" s="112">
        <f t="shared" si="4"/>
        <v>0</v>
      </c>
    </row>
    <row r="84" spans="1:14" ht="14.4" x14ac:dyDescent="0.25">
      <c r="A84" s="99" t="str">
        <f t="shared" si="6"/>
        <v/>
      </c>
      <c r="B84" s="100"/>
      <c r="C84" s="101"/>
      <c r="D84" s="102"/>
      <c r="E84" s="113"/>
      <c r="F84" s="104"/>
      <c r="G84" s="658"/>
      <c r="H84" s="152"/>
      <c r="I84" s="100"/>
      <c r="J84" s="100"/>
      <c r="K84" s="100"/>
      <c r="L84" s="100"/>
      <c r="M84" s="111">
        <f t="shared" si="3"/>
        <v>0</v>
      </c>
      <c r="N84" s="112">
        <f t="shared" si="4"/>
        <v>0</v>
      </c>
    </row>
    <row r="85" spans="1:14" ht="14.4" x14ac:dyDescent="0.25">
      <c r="A85" s="99" t="str">
        <f t="shared" si="6"/>
        <v/>
      </c>
      <c r="B85" s="100"/>
      <c r="C85" s="101"/>
      <c r="D85" s="102"/>
      <c r="E85" s="113"/>
      <c r="F85" s="104"/>
      <c r="G85" s="658"/>
      <c r="H85" s="152"/>
      <c r="I85" s="100"/>
      <c r="J85" s="100"/>
      <c r="K85" s="100"/>
      <c r="L85" s="100"/>
      <c r="M85" s="111">
        <f t="shared" ref="M85" si="7">IF(L85=1,7,IF(L85=2,6,IF(L85=3,5,IF(L85=4,4,IF(L85=5,3,IF(L85=6,2,IF(L85&gt;=6,1,0)))))))</f>
        <v>0</v>
      </c>
      <c r="N85" s="112">
        <f t="shared" si="4"/>
        <v>0</v>
      </c>
    </row>
  </sheetData>
  <autoFilter ref="A3:N85" xr:uid="{1D7F9BC5-29BC-4133-9029-330BCADF77B0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85">
      <sortCondition descending="1" ref="L3:L85"/>
    </sortState>
  </autoFilter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14" priority="598"/>
  </conditionalFormatting>
  <conditionalFormatting sqref="C6:D29">
    <cfRule type="duplicateValues" dxfId="13" priority="592"/>
  </conditionalFormatting>
  <conditionalFormatting sqref="C30:D85">
    <cfRule type="duplicateValues" dxfId="12" priority="595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231-4AA7-4F8E-BA27-24E6C0AE089F}">
  <sheetPr codeName="Sheet35">
    <tabColor rgb="FFFF3399"/>
  </sheetPr>
  <dimension ref="A1:N46"/>
  <sheetViews>
    <sheetView workbookViewId="0">
      <selection activeCell="B2" sqref="B2:M2"/>
    </sheetView>
  </sheetViews>
  <sheetFormatPr defaultRowHeight="13.2" x14ac:dyDescent="0.25"/>
  <cols>
    <col min="1" max="1" width="16.88671875" customWidth="1"/>
    <col min="3" max="3" width="17.44140625" bestFit="1" customWidth="1"/>
    <col min="4" max="4" width="22.44140625" bestFit="1" customWidth="1"/>
    <col min="11" max="11" width="12.88671875" bestFit="1" customWidth="1"/>
    <col min="14" max="14" width="29.44140625" bestFit="1" customWidth="1"/>
  </cols>
  <sheetData>
    <row r="1" spans="1:14" s="92" customFormat="1" ht="22.5" customHeight="1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 t="s">
        <v>167</v>
      </c>
      <c r="F1" s="889"/>
      <c r="G1" s="889"/>
      <c r="H1" s="889"/>
      <c r="I1" s="889"/>
      <c r="J1" s="889"/>
      <c r="K1" s="90" t="s">
        <v>31</v>
      </c>
      <c r="L1" s="911">
        <v>45571</v>
      </c>
      <c r="M1" s="891"/>
      <c r="N1" s="91" t="s">
        <v>57</v>
      </c>
    </row>
    <row r="2" spans="1:14" s="92" customFormat="1" ht="22.5" customHeight="1" thickBot="1" x14ac:dyDescent="0.3">
      <c r="A2" s="93">
        <f>COUNTA(_xlfn.UNIQUE(D6:D200))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s="92" customFormat="1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</row>
    <row r="4" spans="1:14" s="92" customFormat="1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</row>
    <row r="5" spans="1:14" s="92" customFormat="1" ht="14.4" thickBot="1" x14ac:dyDescent="0.3">
      <c r="A5" s="872"/>
      <c r="B5" s="875"/>
      <c r="C5" s="878"/>
      <c r="D5" s="881"/>
      <c r="E5" s="884" t="s">
        <v>38</v>
      </c>
      <c r="F5" s="908"/>
      <c r="G5" s="916"/>
      <c r="H5" s="921"/>
      <c r="I5" s="921"/>
      <c r="J5" s="921"/>
      <c r="K5" s="919"/>
      <c r="L5" s="897"/>
      <c r="M5" s="900"/>
      <c r="N5" s="98">
        <f>IF(N4=1,0,IF(N4=2,1,IF(N4=3,2,0)))</f>
        <v>0</v>
      </c>
    </row>
    <row r="6" spans="1:14" s="92" customFormat="1" ht="14.4" x14ac:dyDescent="0.25">
      <c r="A6" s="99" t="str">
        <f t="shared" ref="A6:A46" si="0">CONCATENATE(B6,C6,D6)</f>
        <v/>
      </c>
      <c r="B6" s="100"/>
      <c r="C6" s="101"/>
      <c r="D6" s="102"/>
      <c r="E6" s="113"/>
      <c r="F6" s="101"/>
      <c r="G6" s="152"/>
      <c r="H6" s="100"/>
      <c r="I6" s="152"/>
      <c r="J6" s="180"/>
      <c r="K6" s="181"/>
      <c r="L6" s="110"/>
      <c r="M6" s="111">
        <f>IF(L6=1,7,IF(L6=2,6,IF(L6=3,5,IF(L6=4,4,IF(L6=5,3,IF(L6=6,2,IF(L6&gt;=6,1,0)))))))</f>
        <v>0</v>
      </c>
      <c r="N6" s="112">
        <f>SUM(M6+$N$5)</f>
        <v>0</v>
      </c>
    </row>
    <row r="7" spans="1:14" ht="14.4" x14ac:dyDescent="0.25">
      <c r="A7" s="99" t="str">
        <f t="shared" si="0"/>
        <v/>
      </c>
      <c r="B7" s="100"/>
      <c r="C7" s="101"/>
      <c r="D7" s="102"/>
      <c r="E7" s="113"/>
      <c r="F7" s="101"/>
      <c r="G7" s="152"/>
      <c r="H7" s="100"/>
      <c r="I7" s="152"/>
      <c r="J7" s="180"/>
      <c r="K7" s="181"/>
      <c r="L7" s="110"/>
      <c r="M7" s="111">
        <f t="shared" ref="M7:M46" si="1">IF(L7=1,7,IF(L7=2,6,IF(L7=3,5,IF(L7=4,4,IF(L7=5,3,IF(L7=6,2,IF(L7&gt;=6,1,0)))))))</f>
        <v>0</v>
      </c>
      <c r="N7" s="112">
        <f t="shared" ref="N7:N46" si="2">SUM(M7+$N$5)</f>
        <v>0</v>
      </c>
    </row>
    <row r="8" spans="1:14" ht="14.4" x14ac:dyDescent="0.25">
      <c r="A8" s="99" t="str">
        <f t="shared" si="0"/>
        <v/>
      </c>
      <c r="B8" s="100"/>
      <c r="C8" s="101"/>
      <c r="D8" s="102"/>
      <c r="E8" s="113"/>
      <c r="F8" s="101"/>
      <c r="G8" s="152"/>
      <c r="H8" s="100"/>
      <c r="I8" s="152"/>
      <c r="J8" s="180"/>
      <c r="K8" s="181"/>
      <c r="L8" s="110"/>
      <c r="M8" s="111">
        <f t="shared" si="1"/>
        <v>0</v>
      </c>
      <c r="N8" s="112">
        <f t="shared" si="2"/>
        <v>0</v>
      </c>
    </row>
    <row r="9" spans="1:14" ht="14.4" x14ac:dyDescent="0.25">
      <c r="A9" s="99" t="str">
        <f t="shared" si="0"/>
        <v/>
      </c>
      <c r="B9" s="100"/>
      <c r="C9" s="101"/>
      <c r="D9" s="102"/>
      <c r="E9" s="113"/>
      <c r="F9" s="101"/>
      <c r="G9" s="152"/>
      <c r="H9" s="100"/>
      <c r="I9" s="152"/>
      <c r="J9" s="180"/>
      <c r="K9" s="181"/>
      <c r="L9" s="110"/>
      <c r="M9" s="111">
        <f t="shared" si="1"/>
        <v>0</v>
      </c>
      <c r="N9" s="112">
        <f t="shared" si="2"/>
        <v>0</v>
      </c>
    </row>
    <row r="10" spans="1:14" ht="14.4" x14ac:dyDescent="0.25">
      <c r="A10" s="99" t="str">
        <f t="shared" si="0"/>
        <v/>
      </c>
      <c r="B10" s="100"/>
      <c r="C10" s="101"/>
      <c r="D10" s="102"/>
      <c r="E10" s="113"/>
      <c r="F10" s="101"/>
      <c r="G10" s="152"/>
      <c r="H10" s="100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4" ht="14.4" x14ac:dyDescent="0.25">
      <c r="A11" s="99" t="str">
        <f t="shared" si="0"/>
        <v/>
      </c>
      <c r="B11" s="100"/>
      <c r="C11" s="101"/>
      <c r="D11" s="102"/>
      <c r="E11" s="113"/>
      <c r="F11" s="101"/>
      <c r="G11" s="152"/>
      <c r="H11" s="100"/>
      <c r="I11" s="152"/>
      <c r="J11" s="180"/>
      <c r="K11" s="181"/>
      <c r="L11" s="110"/>
      <c r="M11" s="111">
        <f t="shared" si="1"/>
        <v>0</v>
      </c>
      <c r="N11" s="112">
        <f t="shared" si="2"/>
        <v>0</v>
      </c>
    </row>
    <row r="12" spans="1:14" ht="14.4" x14ac:dyDescent="0.25">
      <c r="A12" s="99" t="str">
        <f t="shared" si="0"/>
        <v/>
      </c>
      <c r="B12" s="100"/>
      <c r="C12" s="101"/>
      <c r="D12" s="102"/>
      <c r="E12" s="113"/>
      <c r="F12" s="101"/>
      <c r="G12" s="152"/>
      <c r="H12" s="100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4" ht="14.4" x14ac:dyDescent="0.25">
      <c r="A13" s="99" t="str">
        <f t="shared" si="0"/>
        <v/>
      </c>
      <c r="B13" s="100"/>
      <c r="C13" s="101"/>
      <c r="D13" s="102"/>
      <c r="E13" s="113"/>
      <c r="F13" s="101"/>
      <c r="G13" s="152"/>
      <c r="H13" s="100"/>
      <c r="I13" s="152"/>
      <c r="J13" s="180"/>
      <c r="K13" s="181"/>
      <c r="L13" s="110"/>
      <c r="M13" s="111">
        <f t="shared" si="1"/>
        <v>0</v>
      </c>
      <c r="N13" s="112">
        <f t="shared" si="2"/>
        <v>0</v>
      </c>
    </row>
    <row r="14" spans="1:14" ht="14.4" x14ac:dyDescent="0.25">
      <c r="A14" s="99" t="str">
        <f t="shared" si="0"/>
        <v/>
      </c>
      <c r="B14" s="100"/>
      <c r="C14" s="101"/>
      <c r="D14" s="102"/>
      <c r="E14" s="113"/>
      <c r="F14" s="101"/>
      <c r="G14" s="152"/>
      <c r="H14" s="100"/>
      <c r="I14" s="152"/>
      <c r="J14" s="180"/>
      <c r="K14" s="181"/>
      <c r="L14" s="110"/>
      <c r="M14" s="111">
        <f t="shared" si="1"/>
        <v>0</v>
      </c>
      <c r="N14" s="112">
        <f t="shared" si="2"/>
        <v>0</v>
      </c>
    </row>
    <row r="15" spans="1:14" ht="14.4" x14ac:dyDescent="0.25">
      <c r="A15" s="99" t="str">
        <f t="shared" si="0"/>
        <v/>
      </c>
      <c r="B15" s="100"/>
      <c r="C15" s="130"/>
      <c r="D15" s="102"/>
      <c r="E15" s="113"/>
      <c r="F15" s="101"/>
      <c r="G15" s="152"/>
      <c r="H15" s="100"/>
      <c r="I15" s="152"/>
      <c r="J15" s="180"/>
      <c r="K15" s="181"/>
      <c r="L15" s="110"/>
      <c r="M15" s="111">
        <f t="shared" si="1"/>
        <v>0</v>
      </c>
      <c r="N15" s="112">
        <f t="shared" si="2"/>
        <v>0</v>
      </c>
    </row>
    <row r="16" spans="1:14" ht="14.4" x14ac:dyDescent="0.25">
      <c r="A16" s="99" t="str">
        <f t="shared" si="0"/>
        <v/>
      </c>
      <c r="B16" s="100"/>
      <c r="C16" s="101"/>
      <c r="D16" s="102"/>
      <c r="E16" s="113"/>
      <c r="F16" s="101"/>
      <c r="G16" s="152"/>
      <c r="H16" s="100"/>
      <c r="I16" s="152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4.4" x14ac:dyDescent="0.25">
      <c r="A17" s="99" t="str">
        <f t="shared" si="0"/>
        <v/>
      </c>
      <c r="B17" s="100"/>
      <c r="C17" s="101"/>
      <c r="D17" s="102"/>
      <c r="E17" s="113"/>
      <c r="F17" s="101"/>
      <c r="G17" s="152"/>
      <c r="H17" s="100"/>
      <c r="I17" s="152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4.4" x14ac:dyDescent="0.25">
      <c r="A18" s="99" t="str">
        <f t="shared" si="0"/>
        <v/>
      </c>
      <c r="B18" s="100"/>
      <c r="C18" s="101"/>
      <c r="D18" s="102"/>
      <c r="E18" s="113"/>
      <c r="F18" s="101"/>
      <c r="G18" s="152"/>
      <c r="H18" s="100"/>
      <c r="I18" s="152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4.4" x14ac:dyDescent="0.25">
      <c r="A19" s="99" t="str">
        <f t="shared" si="0"/>
        <v/>
      </c>
      <c r="B19" s="100"/>
      <c r="C19" s="101"/>
      <c r="D19" s="102"/>
      <c r="E19" s="113"/>
      <c r="F19" s="101"/>
      <c r="G19" s="152"/>
      <c r="H19" s="100"/>
      <c r="I19" s="152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4.4" x14ac:dyDescent="0.25">
      <c r="A20" s="99" t="str">
        <f t="shared" si="0"/>
        <v/>
      </c>
      <c r="B20" s="100"/>
      <c r="C20" s="101"/>
      <c r="D20" s="102"/>
      <c r="E20" s="113"/>
      <c r="F20" s="101"/>
      <c r="G20" s="152"/>
      <c r="H20" s="100"/>
      <c r="I20" s="152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4.4" x14ac:dyDescent="0.25">
      <c r="A21" s="99" t="str">
        <f t="shared" si="0"/>
        <v/>
      </c>
      <c r="B21" s="100"/>
      <c r="C21" s="101"/>
      <c r="D21" s="102"/>
      <c r="E21" s="113"/>
      <c r="F21" s="101"/>
      <c r="G21" s="152"/>
      <c r="H21" s="100"/>
      <c r="I21" s="152"/>
      <c r="J21" s="180"/>
      <c r="K21" s="181"/>
      <c r="L21" s="110"/>
      <c r="M21" s="111">
        <f t="shared" si="1"/>
        <v>0</v>
      </c>
      <c r="N21" s="112">
        <f t="shared" si="2"/>
        <v>0</v>
      </c>
    </row>
    <row r="22" spans="1:14" ht="14.4" x14ac:dyDescent="0.25">
      <c r="A22" s="99" t="str">
        <f t="shared" si="0"/>
        <v/>
      </c>
      <c r="B22" s="100"/>
      <c r="C22" s="101"/>
      <c r="D22" s="102"/>
      <c r="E22" s="113"/>
      <c r="F22" s="101"/>
      <c r="G22" s="152"/>
      <c r="H22" s="12"/>
      <c r="I22" s="100"/>
      <c r="J22" s="180"/>
      <c r="K22" s="181"/>
      <c r="L22" s="110"/>
      <c r="M22" s="111">
        <f t="shared" si="1"/>
        <v>0</v>
      </c>
      <c r="N22" s="112">
        <f t="shared" si="2"/>
        <v>0</v>
      </c>
    </row>
    <row r="23" spans="1:14" ht="14.4" x14ac:dyDescent="0.25">
      <c r="A23" s="99" t="str">
        <f t="shared" si="0"/>
        <v/>
      </c>
      <c r="B23" s="100"/>
      <c r="C23" s="101"/>
      <c r="D23" s="102"/>
      <c r="E23" s="113"/>
      <c r="F23" s="101"/>
      <c r="G23" s="152"/>
      <c r="H23" s="100"/>
      <c r="I23" s="152"/>
      <c r="J23" s="180"/>
      <c r="K23" s="181"/>
      <c r="L23" s="110"/>
      <c r="M23" s="111">
        <f t="shared" si="1"/>
        <v>0</v>
      </c>
      <c r="N23" s="112">
        <f t="shared" si="2"/>
        <v>0</v>
      </c>
    </row>
    <row r="24" spans="1:14" ht="14.4" x14ac:dyDescent="0.25">
      <c r="A24" s="99" t="str">
        <f t="shared" si="0"/>
        <v/>
      </c>
      <c r="B24" s="100"/>
      <c r="C24" s="130"/>
      <c r="D24" s="131"/>
      <c r="E24" s="113"/>
      <c r="F24" s="101"/>
      <c r="G24" s="152"/>
      <c r="H24" s="100"/>
      <c r="I24" s="152"/>
      <c r="J24" s="180"/>
      <c r="K24" s="181"/>
      <c r="L24" s="110"/>
      <c r="M24" s="111">
        <f t="shared" si="1"/>
        <v>0</v>
      </c>
      <c r="N24" s="112">
        <f t="shared" si="2"/>
        <v>0</v>
      </c>
    </row>
    <row r="25" spans="1:14" ht="14.4" x14ac:dyDescent="0.25">
      <c r="A25" s="99" t="str">
        <f t="shared" si="0"/>
        <v/>
      </c>
      <c r="B25" s="100"/>
      <c r="C25" s="101"/>
      <c r="D25" s="102"/>
      <c r="E25" s="113"/>
      <c r="F25" s="101"/>
      <c r="G25" s="152"/>
      <c r="H25" s="100"/>
      <c r="I25" s="152"/>
      <c r="J25" s="180"/>
      <c r="K25" s="181"/>
      <c r="L25" s="110"/>
      <c r="M25" s="111">
        <f t="shared" si="1"/>
        <v>0</v>
      </c>
      <c r="N25" s="112">
        <f t="shared" si="2"/>
        <v>0</v>
      </c>
    </row>
    <row r="26" spans="1:14" ht="14.4" x14ac:dyDescent="0.25">
      <c r="A26" s="99" t="str">
        <f t="shared" si="0"/>
        <v/>
      </c>
      <c r="B26" s="100"/>
      <c r="C26" s="101"/>
      <c r="D26" s="102"/>
      <c r="E26" s="113"/>
      <c r="F26" s="101"/>
      <c r="G26" s="152"/>
      <c r="H26" s="100"/>
      <c r="I26" s="152"/>
      <c r="J26" s="180"/>
      <c r="K26" s="181"/>
      <c r="L26" s="110"/>
      <c r="M26" s="111">
        <f t="shared" si="1"/>
        <v>0</v>
      </c>
      <c r="N26" s="112">
        <f t="shared" si="2"/>
        <v>0</v>
      </c>
    </row>
    <row r="27" spans="1:14" ht="14.4" x14ac:dyDescent="0.25">
      <c r="A27" s="99" t="str">
        <f t="shared" si="0"/>
        <v/>
      </c>
      <c r="B27" s="100"/>
      <c r="C27" s="101"/>
      <c r="D27" s="102"/>
      <c r="E27" s="113"/>
      <c r="F27" s="101"/>
      <c r="G27" s="152"/>
      <c r="H27" s="100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4.4" x14ac:dyDescent="0.25">
      <c r="A28" s="99" t="str">
        <f t="shared" si="0"/>
        <v/>
      </c>
      <c r="B28" s="100"/>
      <c r="C28" s="101"/>
      <c r="D28" s="131"/>
      <c r="E28" s="113"/>
      <c r="F28" s="101"/>
      <c r="G28" s="152"/>
      <c r="H28" s="100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4.4" x14ac:dyDescent="0.25">
      <c r="A29" s="99" t="str">
        <f t="shared" si="0"/>
        <v/>
      </c>
      <c r="B29" s="100"/>
      <c r="C29" s="101"/>
      <c r="D29" s="102"/>
      <c r="E29" s="113"/>
      <c r="F29" s="101"/>
      <c r="G29" s="152"/>
      <c r="H29" s="100"/>
      <c r="I29" s="152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4.4" x14ac:dyDescent="0.25">
      <c r="A30" s="99" t="str">
        <f t="shared" si="0"/>
        <v/>
      </c>
      <c r="B30" s="100"/>
      <c r="C30" s="101"/>
      <c r="D30" s="102"/>
      <c r="E30" s="113"/>
      <c r="F30" s="101"/>
      <c r="G30" s="152"/>
      <c r="H30" s="100"/>
      <c r="I30" s="152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4.4" x14ac:dyDescent="0.25">
      <c r="A31" s="99" t="str">
        <f t="shared" si="0"/>
        <v/>
      </c>
      <c r="B31" s="100"/>
      <c r="C31" s="101"/>
      <c r="D31" s="102"/>
      <c r="E31" s="113"/>
      <c r="F31" s="101"/>
      <c r="G31" s="152"/>
      <c r="H31" s="100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4.4" x14ac:dyDescent="0.25">
      <c r="A32" s="99" t="str">
        <f t="shared" si="0"/>
        <v/>
      </c>
      <c r="B32" s="100"/>
      <c r="C32" s="101"/>
      <c r="D32" s="102"/>
      <c r="E32" s="113"/>
      <c r="F32" s="101"/>
      <c r="G32" s="152"/>
      <c r="H32" s="100"/>
      <c r="I32" s="152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4.4" x14ac:dyDescent="0.25">
      <c r="A33" s="99" t="str">
        <f t="shared" si="0"/>
        <v/>
      </c>
      <c r="B33" s="100"/>
      <c r="C33" s="101"/>
      <c r="D33" s="102"/>
      <c r="E33" s="113"/>
      <c r="F33" s="101"/>
      <c r="G33" s="152"/>
      <c r="H33" s="100"/>
      <c r="I33" s="152"/>
      <c r="J33" s="180"/>
      <c r="K33" s="181"/>
      <c r="L33" s="110"/>
      <c r="M33" s="111">
        <f t="shared" si="1"/>
        <v>0</v>
      </c>
      <c r="N33" s="112">
        <f t="shared" si="2"/>
        <v>0</v>
      </c>
    </row>
    <row r="34" spans="1:14" ht="14.4" x14ac:dyDescent="0.25">
      <c r="A34" s="99" t="str">
        <f t="shared" si="0"/>
        <v/>
      </c>
      <c r="B34" s="100"/>
      <c r="C34" s="101"/>
      <c r="D34" s="102"/>
      <c r="E34" s="113"/>
      <c r="F34" s="101"/>
      <c r="G34" s="152"/>
      <c r="H34" s="100"/>
      <c r="I34" s="152"/>
      <c r="J34" s="180"/>
      <c r="K34" s="181"/>
      <c r="L34" s="110"/>
      <c r="M34" s="111">
        <f t="shared" si="1"/>
        <v>0</v>
      </c>
      <c r="N34" s="112">
        <f t="shared" si="2"/>
        <v>0</v>
      </c>
    </row>
    <row r="35" spans="1:14" ht="14.4" x14ac:dyDescent="0.25">
      <c r="A35" s="99" t="str">
        <f t="shared" si="0"/>
        <v/>
      </c>
      <c r="B35" s="100"/>
      <c r="C35" s="101"/>
      <c r="D35" s="102"/>
      <c r="E35" s="113"/>
      <c r="F35" s="101"/>
      <c r="G35" s="152"/>
      <c r="H35" s="100"/>
      <c r="I35" s="152"/>
      <c r="J35" s="180"/>
      <c r="K35" s="181"/>
      <c r="L35" s="110"/>
      <c r="M35" s="111">
        <f t="shared" si="1"/>
        <v>0</v>
      </c>
      <c r="N35" s="112">
        <f t="shared" si="2"/>
        <v>0</v>
      </c>
    </row>
    <row r="36" spans="1:14" ht="14.4" x14ac:dyDescent="0.25">
      <c r="A36" s="99" t="str">
        <f t="shared" si="0"/>
        <v/>
      </c>
      <c r="B36" s="100"/>
      <c r="C36" s="101"/>
      <c r="D36" s="102"/>
      <c r="E36" s="113"/>
      <c r="F36" s="101"/>
      <c r="G36" s="152"/>
      <c r="H36" s="100"/>
      <c r="I36" s="152"/>
      <c r="J36" s="180"/>
      <c r="K36" s="181"/>
      <c r="L36" s="110"/>
      <c r="M36" s="111">
        <f t="shared" si="1"/>
        <v>0</v>
      </c>
      <c r="N36" s="112">
        <f t="shared" si="2"/>
        <v>0</v>
      </c>
    </row>
    <row r="37" spans="1:14" ht="14.4" x14ac:dyDescent="0.25">
      <c r="A37" s="99" t="str">
        <f t="shared" si="0"/>
        <v/>
      </c>
      <c r="B37" s="100"/>
      <c r="C37" s="101"/>
      <c r="D37" s="102"/>
      <c r="E37" s="113"/>
      <c r="F37" s="101"/>
      <c r="G37" s="152"/>
      <c r="H37" s="100"/>
      <c r="I37" s="152"/>
      <c r="J37" s="180"/>
      <c r="K37" s="181"/>
      <c r="L37" s="110"/>
      <c r="M37" s="111">
        <f t="shared" si="1"/>
        <v>0</v>
      </c>
      <c r="N37" s="112">
        <f t="shared" si="2"/>
        <v>0</v>
      </c>
    </row>
    <row r="38" spans="1:14" ht="14.4" x14ac:dyDescent="0.25">
      <c r="A38" s="99" t="str">
        <f t="shared" si="0"/>
        <v/>
      </c>
      <c r="B38" s="100"/>
      <c r="C38" s="101"/>
      <c r="D38" s="102"/>
      <c r="E38" s="113"/>
      <c r="F38" s="101"/>
      <c r="G38" s="152"/>
      <c r="H38" s="100"/>
      <c r="I38" s="152"/>
      <c r="J38" s="180"/>
      <c r="K38" s="181"/>
      <c r="L38" s="110"/>
      <c r="M38" s="111">
        <f t="shared" si="1"/>
        <v>0</v>
      </c>
      <c r="N38" s="112">
        <f t="shared" si="2"/>
        <v>0</v>
      </c>
    </row>
    <row r="39" spans="1:14" ht="14.4" x14ac:dyDescent="0.25">
      <c r="A39" s="99" t="str">
        <f t="shared" si="0"/>
        <v/>
      </c>
      <c r="B39" s="100"/>
      <c r="C39" s="101"/>
      <c r="D39" s="462"/>
      <c r="E39" s="100"/>
      <c r="F39" s="101"/>
      <c r="G39" s="152"/>
      <c r="H39" s="100"/>
      <c r="I39" s="152"/>
      <c r="J39" s="180"/>
      <c r="K39" s="181"/>
      <c r="L39" s="110"/>
      <c r="M39" s="111">
        <f t="shared" si="1"/>
        <v>0</v>
      </c>
      <c r="N39" s="112">
        <f t="shared" si="2"/>
        <v>0</v>
      </c>
    </row>
    <row r="40" spans="1:14" ht="14.4" x14ac:dyDescent="0.25">
      <c r="A40" s="283" t="str">
        <f t="shared" si="0"/>
        <v/>
      </c>
      <c r="B40" s="152"/>
      <c r="C40" s="151"/>
      <c r="D40" s="463"/>
      <c r="E40" s="418"/>
      <c r="F40" s="151"/>
      <c r="G40" s="151"/>
      <c r="H40" s="151"/>
      <c r="I40" s="151"/>
      <c r="J40" s="151"/>
      <c r="K40" s="463"/>
      <c r="L40" s="464"/>
      <c r="M40" s="112">
        <f t="shared" si="1"/>
        <v>0</v>
      </c>
      <c r="N40" s="112">
        <f t="shared" si="2"/>
        <v>0</v>
      </c>
    </row>
    <row r="41" spans="1:14" ht="14.4" x14ac:dyDescent="0.25">
      <c r="A41" s="283" t="str">
        <f t="shared" si="0"/>
        <v/>
      </c>
      <c r="B41" s="152"/>
      <c r="C41" s="151"/>
      <c r="D41" s="463"/>
      <c r="E41" s="418"/>
      <c r="F41" s="151"/>
      <c r="G41" s="151"/>
      <c r="H41" s="151"/>
      <c r="I41" s="151"/>
      <c r="J41" s="151"/>
      <c r="K41" s="463"/>
      <c r="L41" s="464"/>
      <c r="M41" s="112">
        <f t="shared" si="1"/>
        <v>0</v>
      </c>
      <c r="N41" s="112">
        <f t="shared" si="2"/>
        <v>0</v>
      </c>
    </row>
    <row r="42" spans="1:14" ht="14.4" x14ac:dyDescent="0.25">
      <c r="A42" s="283" t="str">
        <f t="shared" si="0"/>
        <v/>
      </c>
      <c r="B42" s="152"/>
      <c r="C42" s="151"/>
      <c r="D42" s="463"/>
      <c r="E42" s="418"/>
      <c r="F42" s="151"/>
      <c r="G42" s="151"/>
      <c r="H42" s="151"/>
      <c r="J42" s="151"/>
      <c r="K42" s="463"/>
      <c r="L42" s="464"/>
      <c r="M42" s="112">
        <f t="shared" si="1"/>
        <v>0</v>
      </c>
      <c r="N42" s="112">
        <f t="shared" si="2"/>
        <v>0</v>
      </c>
    </row>
    <row r="43" spans="1:14" ht="14.4" x14ac:dyDescent="0.25">
      <c r="A43" s="283" t="str">
        <f t="shared" si="0"/>
        <v/>
      </c>
      <c r="B43" s="152"/>
      <c r="C43" s="151"/>
      <c r="D43" s="463"/>
      <c r="E43" s="418"/>
      <c r="F43" s="151"/>
      <c r="G43" s="151"/>
      <c r="H43" s="151"/>
      <c r="I43" s="151"/>
      <c r="J43" s="151"/>
      <c r="K43" s="463"/>
      <c r="L43" s="464"/>
      <c r="M43" s="112">
        <f t="shared" si="1"/>
        <v>0</v>
      </c>
      <c r="N43" s="112">
        <f t="shared" si="2"/>
        <v>0</v>
      </c>
    </row>
    <row r="44" spans="1:14" ht="14.4" x14ac:dyDescent="0.25">
      <c r="A44" s="283" t="str">
        <f t="shared" si="0"/>
        <v/>
      </c>
      <c r="B44" s="152"/>
      <c r="C44" s="151"/>
      <c r="D44" s="463"/>
      <c r="E44" s="418"/>
      <c r="F44" s="151"/>
      <c r="G44" s="151"/>
      <c r="H44" s="151"/>
      <c r="I44" s="151"/>
      <c r="J44" s="151"/>
      <c r="K44" s="463"/>
      <c r="L44" s="464"/>
      <c r="M44" s="112">
        <f t="shared" si="1"/>
        <v>0</v>
      </c>
      <c r="N44" s="112">
        <f t="shared" si="2"/>
        <v>0</v>
      </c>
    </row>
    <row r="45" spans="1:14" ht="14.4" x14ac:dyDescent="0.25">
      <c r="A45" s="283" t="str">
        <f t="shared" si="0"/>
        <v/>
      </c>
      <c r="B45" s="152"/>
      <c r="C45" s="151"/>
      <c r="D45" s="463"/>
      <c r="E45" s="418"/>
      <c r="F45" s="151"/>
      <c r="G45" s="151"/>
      <c r="H45" s="151"/>
      <c r="I45" s="151"/>
      <c r="J45" s="302"/>
      <c r="K45" s="463"/>
      <c r="L45" s="464"/>
      <c r="M45" s="112">
        <f t="shared" si="1"/>
        <v>0</v>
      </c>
      <c r="N45" s="112">
        <f t="shared" si="2"/>
        <v>0</v>
      </c>
    </row>
    <row r="46" spans="1:14" ht="14.4" x14ac:dyDescent="0.25">
      <c r="A46" s="283" t="str">
        <f t="shared" si="0"/>
        <v/>
      </c>
      <c r="B46" s="152"/>
      <c r="C46" s="151"/>
      <c r="D46" s="463"/>
      <c r="E46" s="418"/>
      <c r="F46" s="151"/>
      <c r="G46" s="151"/>
      <c r="H46" s="151"/>
      <c r="I46" s="151"/>
      <c r="J46" s="302"/>
      <c r="K46" s="463"/>
      <c r="L46" s="464"/>
      <c r="M46" s="112">
        <f t="shared" si="1"/>
        <v>0</v>
      </c>
      <c r="N46" s="112">
        <f t="shared" si="2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11" priority="488"/>
  </conditionalFormatting>
  <conditionalFormatting sqref="C6:D32">
    <cfRule type="duplicateValues" dxfId="10" priority="5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2D32-AF4B-4EF0-BDE8-9211058E1585}">
  <sheetPr>
    <tabColor rgb="FFFF3399"/>
  </sheetPr>
  <dimension ref="A1:O54"/>
  <sheetViews>
    <sheetView zoomScale="79" zoomScaleNormal="79" workbookViewId="0">
      <selection activeCell="B19" sqref="B19"/>
    </sheetView>
  </sheetViews>
  <sheetFormatPr defaultRowHeight="13.2" x14ac:dyDescent="0.25"/>
  <cols>
    <col min="1" max="1" width="46.6640625" customWidth="1"/>
    <col min="2" max="2" width="17.88671875" bestFit="1" customWidth="1"/>
    <col min="3" max="3" width="22.109375" bestFit="1" customWidth="1"/>
    <col min="4" max="4" width="25.33203125" bestFit="1" customWidth="1"/>
    <col min="14" max="14" width="29.44140625" bestFit="1" customWidth="1"/>
  </cols>
  <sheetData>
    <row r="1" spans="1:15" ht="14.4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 t="s">
        <v>166</v>
      </c>
      <c r="F1" s="889"/>
      <c r="G1" s="889"/>
      <c r="H1" s="889"/>
      <c r="I1" s="889"/>
      <c r="J1" s="889"/>
      <c r="K1" s="90" t="s">
        <v>31</v>
      </c>
      <c r="L1" s="911">
        <v>45585</v>
      </c>
      <c r="M1" s="891"/>
      <c r="N1" s="91" t="s">
        <v>57</v>
      </c>
      <c r="O1" s="92"/>
    </row>
    <row r="2" spans="1:15" ht="13.8" thickBot="1" x14ac:dyDescent="0.3">
      <c r="A2" s="93">
        <f>COUNTA(_xlfn.UNIQUE(D6:D200))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  <c r="O2" s="92"/>
    </row>
    <row r="3" spans="1:15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912" t="s">
        <v>62</v>
      </c>
      <c r="H3" s="913"/>
      <c r="I3" s="913"/>
      <c r="J3" s="913"/>
      <c r="K3" s="914"/>
      <c r="L3" s="895" t="s">
        <v>27</v>
      </c>
      <c r="M3" s="898" t="s">
        <v>37</v>
      </c>
      <c r="N3" s="95" t="s">
        <v>63</v>
      </c>
      <c r="O3" s="92"/>
    </row>
    <row r="4" spans="1:15" ht="14.4" thickBot="1" x14ac:dyDescent="0.3">
      <c r="A4" s="871"/>
      <c r="B4" s="874"/>
      <c r="C4" s="877"/>
      <c r="D4" s="880"/>
      <c r="E4" s="883"/>
      <c r="F4" s="893"/>
      <c r="G4" s="915" t="s">
        <v>29</v>
      </c>
      <c r="H4" s="917" t="s">
        <v>24</v>
      </c>
      <c r="I4" s="917" t="s">
        <v>41</v>
      </c>
      <c r="J4" s="917" t="s">
        <v>35</v>
      </c>
      <c r="K4" s="909" t="s">
        <v>36</v>
      </c>
      <c r="L4" s="896"/>
      <c r="M4" s="899"/>
      <c r="N4" s="97">
        <v>0</v>
      </c>
      <c r="O4" s="92"/>
    </row>
    <row r="5" spans="1:15" ht="14.4" thickBot="1" x14ac:dyDescent="0.3">
      <c r="A5" s="872"/>
      <c r="B5" s="875"/>
      <c r="C5" s="878"/>
      <c r="D5" s="881"/>
      <c r="E5" s="884" t="s">
        <v>38</v>
      </c>
      <c r="F5" s="885"/>
      <c r="G5" s="920"/>
      <c r="H5" s="921"/>
      <c r="I5" s="921"/>
      <c r="J5" s="921"/>
      <c r="K5" s="919"/>
      <c r="L5" s="897"/>
      <c r="M5" s="900"/>
      <c r="N5" s="98">
        <f>IF(N4=1,0,IF(N4=2,1,IF(N4=3,2,0)))</f>
        <v>0</v>
      </c>
      <c r="O5" s="92"/>
    </row>
    <row r="6" spans="1:15" ht="14.4" x14ac:dyDescent="0.25">
      <c r="A6" s="99" t="str">
        <f t="shared" ref="A6:A33" si="0">CONCATENATE(B6,C6,D6)</f>
        <v/>
      </c>
      <c r="B6" s="100"/>
      <c r="C6" s="101"/>
      <c r="D6" s="102"/>
      <c r="E6" s="113"/>
      <c r="F6" s="104"/>
      <c r="G6" s="105"/>
      <c r="H6" s="100"/>
      <c r="I6" s="152"/>
      <c r="J6" s="180"/>
      <c r="K6" s="181"/>
      <c r="L6" s="110"/>
      <c r="M6" s="111">
        <f t="shared" ref="M6:M33" si="1">IF(L6=1,7,IF(L6=2,6,IF(L6=3,5,IF(L6=4,4,IF(L6=5,3,IF(L6=6,2,IF(L6&gt;=6,1,0)))))))</f>
        <v>0</v>
      </c>
      <c r="N6" s="112">
        <f>SUM(M6+$N$5)</f>
        <v>0</v>
      </c>
      <c r="O6" s="92"/>
    </row>
    <row r="7" spans="1:15" ht="14.4" x14ac:dyDescent="0.25">
      <c r="A7" s="99" t="str">
        <f t="shared" si="0"/>
        <v/>
      </c>
      <c r="B7" s="100"/>
      <c r="C7" s="101"/>
      <c r="D7" s="102"/>
      <c r="E7" s="113"/>
      <c r="F7" s="104"/>
      <c r="G7" s="105"/>
      <c r="H7" s="100"/>
      <c r="I7" s="152"/>
      <c r="J7" s="180"/>
      <c r="K7" s="181"/>
      <c r="L7" s="110"/>
      <c r="M7" s="111">
        <f t="shared" si="1"/>
        <v>0</v>
      </c>
      <c r="N7" s="112">
        <f t="shared" ref="N7:N33" si="2">SUM(M7+$N$5)</f>
        <v>0</v>
      </c>
    </row>
    <row r="8" spans="1:15" ht="14.4" x14ac:dyDescent="0.25">
      <c r="A8" s="99" t="str">
        <f t="shared" si="0"/>
        <v/>
      </c>
      <c r="B8" s="129"/>
      <c r="C8" s="101"/>
      <c r="D8" s="102"/>
      <c r="E8" s="113"/>
      <c r="F8" s="104"/>
      <c r="G8" s="113"/>
      <c r="H8" s="100"/>
      <c r="I8" s="152"/>
      <c r="J8" s="180"/>
      <c r="K8" s="181"/>
      <c r="L8" s="110"/>
      <c r="M8" s="111">
        <f t="shared" si="1"/>
        <v>0</v>
      </c>
      <c r="N8" s="112">
        <f t="shared" si="2"/>
        <v>0</v>
      </c>
    </row>
    <row r="9" spans="1:15" ht="14.4" x14ac:dyDescent="0.25">
      <c r="A9" s="99" t="str">
        <f t="shared" si="0"/>
        <v/>
      </c>
      <c r="B9" s="129"/>
      <c r="C9" s="101"/>
      <c r="D9" s="102"/>
      <c r="E9" s="113"/>
      <c r="F9" s="104"/>
      <c r="G9" s="113"/>
      <c r="H9" s="100"/>
      <c r="I9" s="152"/>
      <c r="J9" s="180"/>
      <c r="K9" s="181"/>
      <c r="L9" s="110"/>
      <c r="M9" s="111">
        <f t="shared" si="1"/>
        <v>0</v>
      </c>
      <c r="N9" s="112">
        <f t="shared" si="2"/>
        <v>0</v>
      </c>
    </row>
    <row r="10" spans="1:15" ht="14.4" x14ac:dyDescent="0.25">
      <c r="A10" s="99" t="str">
        <f t="shared" si="0"/>
        <v/>
      </c>
      <c r="B10" s="129"/>
      <c r="C10" s="101"/>
      <c r="D10" s="102"/>
      <c r="E10" s="113"/>
      <c r="F10" s="104"/>
      <c r="G10" s="113"/>
      <c r="H10" s="100"/>
      <c r="I10" s="152"/>
      <c r="J10" s="180"/>
      <c r="K10" s="181"/>
      <c r="L10" s="110"/>
      <c r="M10" s="111">
        <f t="shared" si="1"/>
        <v>0</v>
      </c>
      <c r="N10" s="112">
        <f t="shared" si="2"/>
        <v>0</v>
      </c>
    </row>
    <row r="11" spans="1:15" ht="14.4" x14ac:dyDescent="0.25">
      <c r="A11" s="99" t="str">
        <f t="shared" si="0"/>
        <v/>
      </c>
      <c r="B11" s="129"/>
      <c r="C11" s="101"/>
      <c r="D11" s="102"/>
      <c r="E11" s="103"/>
      <c r="F11" s="104"/>
      <c r="G11" s="113"/>
      <c r="H11" s="100"/>
      <c r="I11" s="152"/>
      <c r="J11" s="180"/>
      <c r="K11" s="181"/>
      <c r="L11" s="110"/>
      <c r="M11" s="111">
        <f t="shared" si="1"/>
        <v>0</v>
      </c>
      <c r="N11" s="112">
        <f t="shared" si="2"/>
        <v>0</v>
      </c>
    </row>
    <row r="12" spans="1:15" ht="14.4" x14ac:dyDescent="0.25">
      <c r="A12" s="99" t="str">
        <f t="shared" si="0"/>
        <v/>
      </c>
      <c r="B12" s="129"/>
      <c r="C12" s="101"/>
      <c r="D12" s="102"/>
      <c r="E12" s="113"/>
      <c r="F12" s="104"/>
      <c r="G12" s="113"/>
      <c r="H12" s="100"/>
      <c r="I12" s="152"/>
      <c r="J12" s="180"/>
      <c r="K12" s="181"/>
      <c r="L12" s="110"/>
      <c r="M12" s="111">
        <f t="shared" si="1"/>
        <v>0</v>
      </c>
      <c r="N12" s="112">
        <f t="shared" si="2"/>
        <v>0</v>
      </c>
    </row>
    <row r="13" spans="1:15" ht="14.4" x14ac:dyDescent="0.25">
      <c r="A13" s="99" t="str">
        <f t="shared" si="0"/>
        <v/>
      </c>
      <c r="B13" s="129"/>
      <c r="C13" s="101"/>
      <c r="D13" s="102"/>
      <c r="E13" s="113"/>
      <c r="F13" s="104"/>
      <c r="G13" s="113"/>
      <c r="H13" s="100"/>
      <c r="I13" s="152"/>
      <c r="J13" s="180"/>
      <c r="K13" s="181"/>
      <c r="L13" s="110"/>
      <c r="M13" s="111">
        <f t="shared" si="1"/>
        <v>0</v>
      </c>
      <c r="N13" s="112">
        <f t="shared" si="2"/>
        <v>0</v>
      </c>
    </row>
    <row r="14" spans="1:15" ht="14.4" x14ac:dyDescent="0.25">
      <c r="A14" s="99" t="str">
        <f t="shared" si="0"/>
        <v/>
      </c>
      <c r="B14" s="129"/>
      <c r="C14" s="101"/>
      <c r="D14" s="102"/>
      <c r="E14" s="103"/>
      <c r="F14" s="104"/>
      <c r="G14" s="113"/>
      <c r="H14" s="100"/>
      <c r="I14" s="152"/>
      <c r="J14" s="180"/>
      <c r="K14" s="181"/>
      <c r="L14" s="110"/>
      <c r="M14" s="111">
        <f t="shared" si="1"/>
        <v>0</v>
      </c>
      <c r="N14" s="112">
        <f t="shared" si="2"/>
        <v>0</v>
      </c>
    </row>
    <row r="15" spans="1:15" ht="14.4" x14ac:dyDescent="0.25">
      <c r="A15" s="99" t="str">
        <f t="shared" si="0"/>
        <v/>
      </c>
      <c r="B15" s="129"/>
      <c r="C15" s="101"/>
      <c r="D15" s="102"/>
      <c r="E15" s="113"/>
      <c r="F15" s="104"/>
      <c r="G15" s="113"/>
      <c r="H15" s="100"/>
      <c r="I15" s="152"/>
      <c r="J15" s="180"/>
      <c r="K15" s="181"/>
      <c r="L15" s="110"/>
      <c r="M15" s="111">
        <f t="shared" si="1"/>
        <v>0</v>
      </c>
      <c r="N15" s="112">
        <f t="shared" si="2"/>
        <v>0</v>
      </c>
    </row>
    <row r="16" spans="1:15" ht="14.4" x14ac:dyDescent="0.25">
      <c r="A16" s="99" t="str">
        <f t="shared" si="0"/>
        <v/>
      </c>
      <c r="B16" s="129"/>
      <c r="C16" s="101"/>
      <c r="D16" s="102"/>
      <c r="E16" s="113"/>
      <c r="F16" s="104"/>
      <c r="G16" s="113"/>
      <c r="H16" s="100"/>
      <c r="I16" s="152"/>
      <c r="J16" s="180"/>
      <c r="K16" s="181"/>
      <c r="L16" s="110"/>
      <c r="M16" s="111">
        <f t="shared" si="1"/>
        <v>0</v>
      </c>
      <c r="N16" s="112">
        <f t="shared" si="2"/>
        <v>0</v>
      </c>
    </row>
    <row r="17" spans="1:14" ht="14.4" x14ac:dyDescent="0.25">
      <c r="A17" s="99" t="str">
        <f t="shared" si="0"/>
        <v/>
      </c>
      <c r="B17" s="129"/>
      <c r="C17" s="101"/>
      <c r="D17" s="102"/>
      <c r="E17" s="113"/>
      <c r="F17" s="104"/>
      <c r="G17" s="113"/>
      <c r="H17" s="100"/>
      <c r="I17" s="152"/>
      <c r="J17" s="180"/>
      <c r="K17" s="181"/>
      <c r="L17" s="110"/>
      <c r="M17" s="111">
        <f t="shared" si="1"/>
        <v>0</v>
      </c>
      <c r="N17" s="112">
        <f t="shared" si="2"/>
        <v>0</v>
      </c>
    </row>
    <row r="18" spans="1:14" ht="14.4" x14ac:dyDescent="0.25">
      <c r="A18" s="99" t="str">
        <f t="shared" si="0"/>
        <v/>
      </c>
      <c r="B18" s="129"/>
      <c r="C18" s="101"/>
      <c r="D18" s="102"/>
      <c r="E18" s="103"/>
      <c r="F18" s="104"/>
      <c r="G18" s="113"/>
      <c r="H18" s="100"/>
      <c r="I18" s="152"/>
      <c r="J18" s="180"/>
      <c r="K18" s="181"/>
      <c r="L18" s="110"/>
      <c r="M18" s="111">
        <f t="shared" si="1"/>
        <v>0</v>
      </c>
      <c r="N18" s="112">
        <f t="shared" si="2"/>
        <v>0</v>
      </c>
    </row>
    <row r="19" spans="1:14" ht="14.4" x14ac:dyDescent="0.25">
      <c r="A19" s="99" t="str">
        <f t="shared" si="0"/>
        <v/>
      </c>
      <c r="B19" s="129"/>
      <c r="C19" s="101"/>
      <c r="D19" s="131"/>
      <c r="E19" s="113"/>
      <c r="F19" s="104"/>
      <c r="G19" s="113"/>
      <c r="H19" s="100"/>
      <c r="I19" s="152"/>
      <c r="J19" s="180"/>
      <c r="K19" s="181"/>
      <c r="L19" s="110"/>
      <c r="M19" s="111">
        <f t="shared" si="1"/>
        <v>0</v>
      </c>
      <c r="N19" s="112">
        <f t="shared" si="2"/>
        <v>0</v>
      </c>
    </row>
    <row r="20" spans="1:14" ht="14.4" x14ac:dyDescent="0.25">
      <c r="A20" s="99" t="str">
        <f t="shared" si="0"/>
        <v/>
      </c>
      <c r="B20" s="129"/>
      <c r="C20" s="101"/>
      <c r="D20" s="102"/>
      <c r="E20" s="113"/>
      <c r="F20" s="104"/>
      <c r="G20" s="113"/>
      <c r="H20" s="100"/>
      <c r="I20" s="152"/>
      <c r="J20" s="180"/>
      <c r="K20" s="181"/>
      <c r="L20" s="110"/>
      <c r="M20" s="111">
        <f t="shared" si="1"/>
        <v>0</v>
      </c>
      <c r="N20" s="112">
        <f t="shared" si="2"/>
        <v>0</v>
      </c>
    </row>
    <row r="21" spans="1:14" ht="14.4" x14ac:dyDescent="0.25">
      <c r="A21" s="99" t="str">
        <f t="shared" si="0"/>
        <v/>
      </c>
      <c r="B21" s="129"/>
      <c r="C21" s="101"/>
      <c r="D21" s="102"/>
      <c r="E21" s="113"/>
      <c r="F21" s="104"/>
      <c r="G21" s="113"/>
      <c r="H21" s="100"/>
      <c r="I21" s="152"/>
      <c r="J21" s="180"/>
      <c r="K21" s="181"/>
      <c r="L21" s="110"/>
      <c r="M21" s="111">
        <f t="shared" si="1"/>
        <v>0</v>
      </c>
      <c r="N21" s="112">
        <f t="shared" si="2"/>
        <v>0</v>
      </c>
    </row>
    <row r="22" spans="1:14" ht="14.4" x14ac:dyDescent="0.25">
      <c r="A22" s="99" t="str">
        <f t="shared" si="0"/>
        <v/>
      </c>
      <c r="B22" s="129"/>
      <c r="C22" s="101"/>
      <c r="D22" s="102"/>
      <c r="E22" s="113"/>
      <c r="F22" s="104"/>
      <c r="G22" s="113"/>
      <c r="H22" s="100"/>
      <c r="I22" s="152"/>
      <c r="J22" s="180"/>
      <c r="K22" s="181"/>
      <c r="L22" s="110"/>
      <c r="M22" s="111">
        <f t="shared" si="1"/>
        <v>0</v>
      </c>
      <c r="N22" s="112">
        <f t="shared" si="2"/>
        <v>0</v>
      </c>
    </row>
    <row r="23" spans="1:14" ht="14.4" x14ac:dyDescent="0.25">
      <c r="A23" s="99" t="str">
        <f t="shared" si="0"/>
        <v/>
      </c>
      <c r="B23" s="129"/>
      <c r="C23" s="101"/>
      <c r="D23" s="102"/>
      <c r="E23" s="113"/>
      <c r="F23" s="104"/>
      <c r="G23" s="113"/>
      <c r="H23" s="100"/>
      <c r="I23" s="152"/>
      <c r="J23" s="180"/>
      <c r="K23" s="181"/>
      <c r="L23" s="110"/>
      <c r="M23" s="111">
        <f t="shared" si="1"/>
        <v>0</v>
      </c>
      <c r="N23" s="112">
        <f t="shared" si="2"/>
        <v>0</v>
      </c>
    </row>
    <row r="24" spans="1:14" ht="14.4" x14ac:dyDescent="0.25">
      <c r="A24" s="99" t="str">
        <f t="shared" si="0"/>
        <v/>
      </c>
      <c r="B24" s="129"/>
      <c r="C24" s="101"/>
      <c r="D24" s="102"/>
      <c r="E24" s="113"/>
      <c r="F24" s="104"/>
      <c r="G24" s="113"/>
      <c r="H24" s="100"/>
      <c r="I24" s="152"/>
      <c r="J24" s="180"/>
      <c r="K24" s="181"/>
      <c r="L24" s="110"/>
      <c r="M24" s="111">
        <f t="shared" si="1"/>
        <v>0</v>
      </c>
      <c r="N24" s="112">
        <f t="shared" si="2"/>
        <v>0</v>
      </c>
    </row>
    <row r="25" spans="1:14" ht="14.4" x14ac:dyDescent="0.25">
      <c r="A25" s="99" t="str">
        <f t="shared" si="0"/>
        <v/>
      </c>
      <c r="B25" s="129"/>
      <c r="C25" s="101"/>
      <c r="D25" s="102"/>
      <c r="E25" s="113"/>
      <c r="F25" s="104"/>
      <c r="G25" s="113"/>
      <c r="H25" s="100"/>
      <c r="I25" s="152"/>
      <c r="J25" s="180"/>
      <c r="K25" s="181"/>
      <c r="L25" s="110"/>
      <c r="M25" s="111">
        <f t="shared" si="1"/>
        <v>0</v>
      </c>
      <c r="N25" s="112">
        <f t="shared" si="2"/>
        <v>0</v>
      </c>
    </row>
    <row r="26" spans="1:14" ht="14.4" x14ac:dyDescent="0.25">
      <c r="A26" s="99" t="str">
        <f t="shared" si="0"/>
        <v/>
      </c>
      <c r="B26" s="129"/>
      <c r="C26" s="101"/>
      <c r="D26" s="102"/>
      <c r="E26" s="113"/>
      <c r="F26" s="104"/>
      <c r="G26" s="113"/>
      <c r="H26" s="100"/>
      <c r="I26" s="152"/>
      <c r="J26" s="180"/>
      <c r="K26" s="181"/>
      <c r="L26" s="110"/>
      <c r="M26" s="111">
        <f t="shared" si="1"/>
        <v>0</v>
      </c>
      <c r="N26" s="112">
        <f t="shared" si="2"/>
        <v>0</v>
      </c>
    </row>
    <row r="27" spans="1:14" ht="14.4" x14ac:dyDescent="0.25">
      <c r="A27" s="99" t="str">
        <f t="shared" si="0"/>
        <v/>
      </c>
      <c r="B27" s="129"/>
      <c r="C27" s="101"/>
      <c r="D27" s="102"/>
      <c r="E27" s="113"/>
      <c r="F27" s="104"/>
      <c r="G27" s="113"/>
      <c r="H27" s="100"/>
      <c r="I27" s="152"/>
      <c r="J27" s="180"/>
      <c r="K27" s="181"/>
      <c r="L27" s="110"/>
      <c r="M27" s="111">
        <f t="shared" si="1"/>
        <v>0</v>
      </c>
      <c r="N27" s="112">
        <f t="shared" si="2"/>
        <v>0</v>
      </c>
    </row>
    <row r="28" spans="1:14" ht="14.4" x14ac:dyDescent="0.25">
      <c r="A28" s="99" t="str">
        <f t="shared" si="0"/>
        <v/>
      </c>
      <c r="B28" s="129"/>
      <c r="C28" s="101"/>
      <c r="D28" s="102"/>
      <c r="E28" s="113"/>
      <c r="F28" s="104"/>
      <c r="G28" s="113"/>
      <c r="H28" s="100"/>
      <c r="I28" s="152"/>
      <c r="J28" s="180"/>
      <c r="K28" s="181"/>
      <c r="L28" s="110"/>
      <c r="M28" s="111">
        <f t="shared" si="1"/>
        <v>0</v>
      </c>
      <c r="N28" s="112">
        <f t="shared" si="2"/>
        <v>0</v>
      </c>
    </row>
    <row r="29" spans="1:14" ht="14.4" x14ac:dyDescent="0.25">
      <c r="A29" s="99" t="str">
        <f t="shared" si="0"/>
        <v/>
      </c>
      <c r="B29" s="129"/>
      <c r="C29" s="101"/>
      <c r="D29" s="102"/>
      <c r="E29" s="113"/>
      <c r="F29" s="104"/>
      <c r="G29" s="113"/>
      <c r="H29" s="100"/>
      <c r="I29" s="152"/>
      <c r="J29" s="180"/>
      <c r="K29" s="181"/>
      <c r="L29" s="110"/>
      <c r="M29" s="111">
        <f t="shared" si="1"/>
        <v>0</v>
      </c>
      <c r="N29" s="112">
        <f t="shared" si="2"/>
        <v>0</v>
      </c>
    </row>
    <row r="30" spans="1:14" ht="14.4" x14ac:dyDescent="0.25">
      <c r="A30" s="99" t="str">
        <f t="shared" si="0"/>
        <v/>
      </c>
      <c r="B30" s="129"/>
      <c r="C30" s="101"/>
      <c r="D30" s="102"/>
      <c r="E30" s="113"/>
      <c r="F30" s="104"/>
      <c r="G30" s="113"/>
      <c r="H30" s="100"/>
      <c r="I30" s="152"/>
      <c r="J30" s="180"/>
      <c r="K30" s="181"/>
      <c r="L30" s="110"/>
      <c r="M30" s="111">
        <f t="shared" si="1"/>
        <v>0</v>
      </c>
      <c r="N30" s="112">
        <f t="shared" si="2"/>
        <v>0</v>
      </c>
    </row>
    <row r="31" spans="1:14" ht="14.4" x14ac:dyDescent="0.25">
      <c r="A31" s="99" t="str">
        <f t="shared" si="0"/>
        <v/>
      </c>
      <c r="B31" s="129"/>
      <c r="C31" s="101"/>
      <c r="D31" s="131"/>
      <c r="E31" s="113"/>
      <c r="F31" s="104"/>
      <c r="G31" s="113"/>
      <c r="H31" s="100"/>
      <c r="I31" s="152"/>
      <c r="J31" s="180"/>
      <c r="K31" s="181"/>
      <c r="L31" s="110"/>
      <c r="M31" s="111">
        <f t="shared" si="1"/>
        <v>0</v>
      </c>
      <c r="N31" s="112">
        <f t="shared" si="2"/>
        <v>0</v>
      </c>
    </row>
    <row r="32" spans="1:14" ht="14.4" x14ac:dyDescent="0.25">
      <c r="A32" s="99" t="str">
        <f t="shared" si="0"/>
        <v/>
      </c>
      <c r="B32" s="129"/>
      <c r="C32" s="101"/>
      <c r="D32" s="131"/>
      <c r="E32" s="113"/>
      <c r="F32" s="104"/>
      <c r="G32" s="113"/>
      <c r="H32" s="100"/>
      <c r="I32" s="152"/>
      <c r="J32" s="180"/>
      <c r="K32" s="181"/>
      <c r="L32" s="110"/>
      <c r="M32" s="111">
        <f t="shared" si="1"/>
        <v>0</v>
      </c>
      <c r="N32" s="112">
        <f t="shared" si="2"/>
        <v>0</v>
      </c>
    </row>
    <row r="33" spans="1:14" ht="14.4" x14ac:dyDescent="0.25">
      <c r="A33" s="99" t="str">
        <f t="shared" si="0"/>
        <v/>
      </c>
      <c r="B33" s="129"/>
      <c r="C33" s="101"/>
      <c r="D33" s="102"/>
      <c r="E33" s="113"/>
      <c r="F33" s="355"/>
      <c r="G33" s="113"/>
      <c r="H33" s="100"/>
      <c r="I33" s="152"/>
      <c r="J33" s="180"/>
      <c r="K33" s="181"/>
      <c r="L33" s="110"/>
      <c r="M33" s="111">
        <f t="shared" si="1"/>
        <v>0</v>
      </c>
      <c r="N33" s="112">
        <f t="shared" si="2"/>
        <v>0</v>
      </c>
    </row>
    <row r="34" spans="1:14" ht="14.4" x14ac:dyDescent="0.25">
      <c r="A34" s="99" t="str">
        <f t="shared" ref="A34:A54" si="3">CONCATENATE(B34,C34,D34)</f>
        <v/>
      </c>
      <c r="B34" s="129"/>
      <c r="C34" s="101"/>
      <c r="D34" s="102"/>
      <c r="E34" s="113"/>
      <c r="F34" s="104"/>
      <c r="G34" s="113"/>
      <c r="H34" s="100"/>
      <c r="I34" s="152"/>
      <c r="J34" s="180"/>
      <c r="K34" s="181"/>
      <c r="L34" s="110"/>
      <c r="M34" s="111">
        <f t="shared" ref="M34:M54" si="4">IF(L34=1,7,IF(L34=2,6,IF(L34=3,5,IF(L34=4,4,IF(L34=5,3,IF(L34=6,2,IF(L34&gt;=6,1,0)))))))</f>
        <v>0</v>
      </c>
      <c r="N34" s="112">
        <f t="shared" ref="N34:N54" si="5">SUM(M34+$N$5)</f>
        <v>0</v>
      </c>
    </row>
    <row r="35" spans="1:14" ht="14.4" x14ac:dyDescent="0.25">
      <c r="A35" s="99" t="str">
        <f t="shared" si="3"/>
        <v/>
      </c>
      <c r="B35" s="129"/>
      <c r="C35" s="101"/>
      <c r="D35" s="102"/>
      <c r="E35" s="113"/>
      <c r="F35" s="104"/>
      <c r="G35" s="113"/>
      <c r="H35" s="100"/>
      <c r="I35" s="152"/>
      <c r="J35" s="180"/>
      <c r="K35" s="181"/>
      <c r="L35" s="110"/>
      <c r="M35" s="111">
        <f t="shared" si="4"/>
        <v>0</v>
      </c>
      <c r="N35" s="112">
        <f t="shared" si="5"/>
        <v>0</v>
      </c>
    </row>
    <row r="36" spans="1:14" ht="14.4" x14ac:dyDescent="0.25">
      <c r="A36" s="99" t="str">
        <f t="shared" si="3"/>
        <v/>
      </c>
      <c r="B36" s="129"/>
      <c r="C36" s="101"/>
      <c r="D36" s="102"/>
      <c r="E36" s="113"/>
      <c r="F36" s="104"/>
      <c r="G36" s="113"/>
      <c r="H36" s="100"/>
      <c r="I36" s="152"/>
      <c r="J36" s="180"/>
      <c r="K36" s="181"/>
      <c r="L36" s="110"/>
      <c r="M36" s="111">
        <f t="shared" si="4"/>
        <v>0</v>
      </c>
      <c r="N36" s="112">
        <f t="shared" si="5"/>
        <v>0</v>
      </c>
    </row>
    <row r="37" spans="1:14" ht="14.4" x14ac:dyDescent="0.25">
      <c r="A37" s="99" t="str">
        <f t="shared" si="3"/>
        <v/>
      </c>
      <c r="B37" s="129"/>
      <c r="C37" s="101"/>
      <c r="D37" s="102"/>
      <c r="E37" s="113"/>
      <c r="F37" s="104"/>
      <c r="G37" s="113"/>
      <c r="H37" s="100"/>
      <c r="I37" s="152"/>
      <c r="J37" s="180"/>
      <c r="K37" s="181"/>
      <c r="L37" s="110"/>
      <c r="M37" s="111">
        <f t="shared" si="4"/>
        <v>0</v>
      </c>
      <c r="N37" s="112">
        <f t="shared" si="5"/>
        <v>0</v>
      </c>
    </row>
    <row r="38" spans="1:14" ht="14.4" x14ac:dyDescent="0.25">
      <c r="A38" s="99" t="str">
        <f t="shared" si="3"/>
        <v/>
      </c>
      <c r="B38" s="129"/>
      <c r="C38" s="101"/>
      <c r="D38" s="102"/>
      <c r="E38" s="113"/>
      <c r="F38" s="104"/>
      <c r="G38" s="113"/>
      <c r="H38" s="100"/>
      <c r="I38" s="152"/>
      <c r="J38" s="180"/>
      <c r="K38" s="181"/>
      <c r="L38" s="110"/>
      <c r="M38" s="111">
        <f t="shared" si="4"/>
        <v>0</v>
      </c>
      <c r="N38" s="112">
        <f t="shared" si="5"/>
        <v>0</v>
      </c>
    </row>
    <row r="39" spans="1:14" ht="14.4" x14ac:dyDescent="0.25">
      <c r="A39" s="99" t="str">
        <f t="shared" si="3"/>
        <v/>
      </c>
      <c r="B39" s="129"/>
      <c r="C39" s="101"/>
      <c r="D39" s="102"/>
      <c r="E39" s="113"/>
      <c r="F39" s="104"/>
      <c r="G39" s="113"/>
      <c r="H39" s="100"/>
      <c r="I39" s="152"/>
      <c r="J39" s="180"/>
      <c r="K39" s="181"/>
      <c r="L39" s="110"/>
      <c r="M39" s="111">
        <f t="shared" si="4"/>
        <v>0</v>
      </c>
      <c r="N39" s="112">
        <f t="shared" si="5"/>
        <v>0</v>
      </c>
    </row>
    <row r="40" spans="1:14" ht="14.4" x14ac:dyDescent="0.25">
      <c r="A40" s="99" t="str">
        <f t="shared" si="3"/>
        <v/>
      </c>
      <c r="B40" s="129"/>
      <c r="C40" s="101"/>
      <c r="D40" s="131"/>
      <c r="E40" s="113"/>
      <c r="F40" s="104"/>
      <c r="G40" s="113"/>
      <c r="H40" s="100"/>
      <c r="I40" s="152"/>
      <c r="J40" s="180"/>
      <c r="K40" s="181"/>
      <c r="L40" s="110"/>
      <c r="M40" s="111">
        <f t="shared" si="4"/>
        <v>0</v>
      </c>
      <c r="N40" s="112">
        <f t="shared" si="5"/>
        <v>0</v>
      </c>
    </row>
    <row r="41" spans="1:14" ht="14.4" x14ac:dyDescent="0.25">
      <c r="A41" s="99" t="str">
        <f t="shared" si="3"/>
        <v/>
      </c>
      <c r="B41" s="129"/>
      <c r="C41" s="101"/>
      <c r="D41" s="131"/>
      <c r="E41" s="113"/>
      <c r="F41" s="104"/>
      <c r="G41" s="113"/>
      <c r="H41" s="100"/>
      <c r="I41" s="152"/>
      <c r="J41" s="180"/>
      <c r="K41" s="181"/>
      <c r="L41" s="110"/>
      <c r="M41" s="111">
        <f t="shared" si="4"/>
        <v>0</v>
      </c>
      <c r="N41" s="112">
        <f t="shared" si="5"/>
        <v>0</v>
      </c>
    </row>
    <row r="42" spans="1:14" ht="14.4" x14ac:dyDescent="0.25">
      <c r="A42" s="99" t="str">
        <f t="shared" si="3"/>
        <v/>
      </c>
      <c r="B42" s="129"/>
      <c r="C42" s="101"/>
      <c r="D42" s="102"/>
      <c r="E42" s="113"/>
      <c r="F42" s="355"/>
      <c r="G42" s="113"/>
      <c r="H42" s="100"/>
      <c r="I42" s="152"/>
      <c r="J42" s="180"/>
      <c r="K42" s="181"/>
      <c r="L42" s="110"/>
      <c r="M42" s="111">
        <f t="shared" si="4"/>
        <v>0</v>
      </c>
      <c r="N42" s="112">
        <f t="shared" si="5"/>
        <v>0</v>
      </c>
    </row>
    <row r="43" spans="1:14" ht="14.4" x14ac:dyDescent="0.25">
      <c r="A43" s="99" t="str">
        <f t="shared" si="3"/>
        <v/>
      </c>
      <c r="B43" s="129"/>
      <c r="C43" s="101"/>
      <c r="D43" s="102"/>
      <c r="E43" s="113"/>
      <c r="F43" s="104"/>
      <c r="G43" s="113"/>
      <c r="H43" s="100"/>
      <c r="I43" s="152"/>
      <c r="J43" s="180"/>
      <c r="K43" s="181"/>
      <c r="L43" s="110"/>
      <c r="M43" s="111">
        <f t="shared" si="4"/>
        <v>0</v>
      </c>
      <c r="N43" s="112">
        <f t="shared" si="5"/>
        <v>0</v>
      </c>
    </row>
    <row r="44" spans="1:14" ht="14.4" x14ac:dyDescent="0.25">
      <c r="A44" s="99" t="str">
        <f t="shared" si="3"/>
        <v/>
      </c>
      <c r="B44" s="129"/>
      <c r="C44" s="101"/>
      <c r="D44" s="102"/>
      <c r="E44" s="113"/>
      <c r="F44" s="104"/>
      <c r="G44" s="113"/>
      <c r="H44" s="100"/>
      <c r="I44" s="152"/>
      <c r="J44" s="180"/>
      <c r="K44" s="181"/>
      <c r="L44" s="110"/>
      <c r="M44" s="111">
        <f t="shared" si="4"/>
        <v>0</v>
      </c>
      <c r="N44" s="112">
        <f t="shared" si="5"/>
        <v>0</v>
      </c>
    </row>
    <row r="45" spans="1:14" ht="14.4" x14ac:dyDescent="0.25">
      <c r="A45" s="99" t="str">
        <f t="shared" si="3"/>
        <v/>
      </c>
      <c r="B45" s="129"/>
      <c r="C45" s="101"/>
      <c r="D45" s="102"/>
      <c r="E45" s="113"/>
      <c r="F45" s="104"/>
      <c r="G45" s="113"/>
      <c r="H45" s="100"/>
      <c r="I45" s="152"/>
      <c r="J45" s="180"/>
      <c r="K45" s="181"/>
      <c r="L45" s="110"/>
      <c r="M45" s="111">
        <f t="shared" si="4"/>
        <v>0</v>
      </c>
      <c r="N45" s="112">
        <f t="shared" si="5"/>
        <v>0</v>
      </c>
    </row>
    <row r="46" spans="1:14" ht="14.4" x14ac:dyDescent="0.25">
      <c r="A46" s="99" t="str">
        <f t="shared" si="3"/>
        <v/>
      </c>
      <c r="B46" s="129"/>
      <c r="C46" s="101"/>
      <c r="D46" s="102"/>
      <c r="E46" s="113"/>
      <c r="F46" s="104"/>
      <c r="G46" s="113"/>
      <c r="H46" s="100"/>
      <c r="I46" s="152"/>
      <c r="J46" s="180"/>
      <c r="K46" s="181"/>
      <c r="L46" s="110"/>
      <c r="M46" s="111">
        <f t="shared" si="4"/>
        <v>0</v>
      </c>
      <c r="N46" s="112">
        <f t="shared" si="5"/>
        <v>0</v>
      </c>
    </row>
    <row r="47" spans="1:14" ht="14.4" x14ac:dyDescent="0.25">
      <c r="A47" s="99" t="str">
        <f t="shared" si="3"/>
        <v/>
      </c>
      <c r="B47" s="129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111">
        <f t="shared" si="4"/>
        <v>0</v>
      </c>
      <c r="N47" s="112">
        <f t="shared" si="5"/>
        <v>0</v>
      </c>
    </row>
    <row r="48" spans="1:14" ht="14.4" x14ac:dyDescent="0.25">
      <c r="A48" s="99" t="str">
        <f t="shared" si="3"/>
        <v/>
      </c>
      <c r="B48" s="129"/>
      <c r="C48" s="101"/>
      <c r="D48" s="102"/>
      <c r="E48" s="113"/>
      <c r="F48" s="104"/>
      <c r="G48" s="113"/>
      <c r="H48" s="100"/>
      <c r="I48" s="152"/>
      <c r="J48" s="180"/>
      <c r="K48" s="181"/>
      <c r="L48" s="110"/>
      <c r="M48" s="111">
        <f t="shared" si="4"/>
        <v>0</v>
      </c>
      <c r="N48" s="112">
        <f t="shared" si="5"/>
        <v>0</v>
      </c>
    </row>
    <row r="49" spans="1:14" ht="14.4" x14ac:dyDescent="0.25">
      <c r="A49" s="99" t="str">
        <f t="shared" si="3"/>
        <v/>
      </c>
      <c r="B49" s="129"/>
      <c r="C49" s="101"/>
      <c r="D49" s="131"/>
      <c r="E49" s="113"/>
      <c r="F49" s="104"/>
      <c r="G49" s="113"/>
      <c r="H49" s="100"/>
      <c r="I49" s="152"/>
      <c r="J49" s="180"/>
      <c r="K49" s="181"/>
      <c r="L49" s="110"/>
      <c r="M49" s="111">
        <f t="shared" si="4"/>
        <v>0</v>
      </c>
      <c r="N49" s="112">
        <f t="shared" si="5"/>
        <v>0</v>
      </c>
    </row>
    <row r="50" spans="1:14" ht="14.4" x14ac:dyDescent="0.25">
      <c r="A50" s="99" t="str">
        <f t="shared" si="3"/>
        <v/>
      </c>
      <c r="B50" s="129"/>
      <c r="C50" s="101"/>
      <c r="D50" s="131"/>
      <c r="E50" s="113"/>
      <c r="F50" s="104"/>
      <c r="G50" s="113"/>
      <c r="H50" s="100"/>
      <c r="I50" s="152"/>
      <c r="J50" s="180"/>
      <c r="K50" s="181"/>
      <c r="L50" s="110"/>
      <c r="M50" s="111">
        <f t="shared" si="4"/>
        <v>0</v>
      </c>
      <c r="N50" s="112">
        <f t="shared" si="5"/>
        <v>0</v>
      </c>
    </row>
    <row r="51" spans="1:14" ht="14.4" x14ac:dyDescent="0.25">
      <c r="A51" s="99" t="str">
        <f t="shared" si="3"/>
        <v/>
      </c>
      <c r="B51" s="129"/>
      <c r="C51" s="101"/>
      <c r="D51" s="102"/>
      <c r="E51" s="113"/>
      <c r="F51" s="355"/>
      <c r="G51" s="113"/>
      <c r="H51" s="100"/>
      <c r="I51" s="152"/>
      <c r="J51" s="180"/>
      <c r="K51" s="181"/>
      <c r="L51" s="110"/>
      <c r="M51" s="111">
        <f t="shared" si="4"/>
        <v>0</v>
      </c>
      <c r="N51" s="112">
        <f t="shared" si="5"/>
        <v>0</v>
      </c>
    </row>
    <row r="52" spans="1:14" ht="14.4" x14ac:dyDescent="0.25">
      <c r="A52" s="99" t="str">
        <f t="shared" si="3"/>
        <v/>
      </c>
      <c r="B52" s="129"/>
      <c r="C52" s="101"/>
      <c r="D52" s="102"/>
      <c r="E52" s="113"/>
      <c r="F52" s="104"/>
      <c r="G52" s="113"/>
      <c r="H52" s="100"/>
      <c r="I52" s="152"/>
      <c r="J52" s="180"/>
      <c r="K52" s="181"/>
      <c r="L52" s="110"/>
      <c r="M52" s="111">
        <f t="shared" si="4"/>
        <v>0</v>
      </c>
      <c r="N52" s="112">
        <f t="shared" si="5"/>
        <v>0</v>
      </c>
    </row>
    <row r="53" spans="1:14" ht="14.4" x14ac:dyDescent="0.25">
      <c r="A53" s="99" t="str">
        <f t="shared" si="3"/>
        <v/>
      </c>
      <c r="B53" s="129"/>
      <c r="C53" s="101"/>
      <c r="D53" s="102"/>
      <c r="E53" s="113"/>
      <c r="F53" s="104"/>
      <c r="G53" s="113"/>
      <c r="H53" s="100"/>
      <c r="I53" s="152"/>
      <c r="J53" s="180"/>
      <c r="K53" s="181"/>
      <c r="L53" s="110"/>
      <c r="M53" s="111">
        <f t="shared" si="4"/>
        <v>0</v>
      </c>
      <c r="N53" s="112">
        <f t="shared" si="5"/>
        <v>0</v>
      </c>
    </row>
    <row r="54" spans="1:14" ht="14.4" x14ac:dyDescent="0.25">
      <c r="A54" s="99" t="str">
        <f t="shared" si="3"/>
        <v/>
      </c>
      <c r="B54" s="129"/>
      <c r="C54" s="101"/>
      <c r="D54" s="102"/>
      <c r="E54" s="113"/>
      <c r="F54" s="104"/>
      <c r="G54" s="113"/>
      <c r="H54" s="100"/>
      <c r="I54" s="152"/>
      <c r="J54" s="180"/>
      <c r="K54" s="181"/>
      <c r="L54" s="110"/>
      <c r="M54" s="111">
        <f t="shared" si="4"/>
        <v>0</v>
      </c>
      <c r="N54" s="112">
        <f t="shared" si="5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phoneticPr fontId="18" type="noConversion"/>
  <conditionalFormatting sqref="C1:D5">
    <cfRule type="duplicateValues" dxfId="9" priority="666"/>
  </conditionalFormatting>
  <conditionalFormatting sqref="C6:D32 C34:D41 C43:D50 C52:D54">
    <cfRule type="duplicateValues" dxfId="8" priority="665"/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629F-2B25-4199-AE95-8CF9DD722B06}">
  <sheetPr codeName="Sheet30">
    <tabColor rgb="FFFF3399"/>
  </sheetPr>
  <dimension ref="A1:N99"/>
  <sheetViews>
    <sheetView workbookViewId="0">
      <selection activeCell="E18" sqref="E18"/>
    </sheetView>
  </sheetViews>
  <sheetFormatPr defaultColWidth="9.109375" defaultRowHeight="13.2" x14ac:dyDescent="0.25"/>
  <cols>
    <col min="1" max="1" width="47.6640625" style="92" bestFit="1" customWidth="1"/>
    <col min="2" max="2" width="7.5546875" style="12" bestFit="1" customWidth="1"/>
    <col min="3" max="3" width="17.6640625" style="92" bestFit="1" customWidth="1"/>
    <col min="4" max="4" width="24.109375" style="127" bestFit="1" customWidth="1"/>
    <col min="5" max="5" width="9.5546875" style="12" bestFit="1" customWidth="1"/>
    <col min="6" max="6" width="14.88671875" style="92" bestFit="1" customWidth="1"/>
    <col min="7" max="7" width="7" style="12" bestFit="1" customWidth="1"/>
    <col min="8" max="8" width="7.44140625" style="12" bestFit="1" customWidth="1"/>
    <col min="9" max="9" width="8.109375" style="12" bestFit="1" customWidth="1"/>
    <col min="10" max="10" width="12.33203125" style="12" bestFit="1" customWidth="1"/>
    <col min="11" max="11" width="12.88671875" style="12" bestFit="1" customWidth="1"/>
    <col min="12" max="12" width="6.5546875" style="12" bestFit="1" customWidth="1"/>
    <col min="13" max="13" width="12.5546875" style="12" bestFit="1" customWidth="1"/>
    <col min="14" max="14" width="29.44140625" style="12" bestFit="1" customWidth="1"/>
    <col min="15" max="16384" width="9.109375" style="92"/>
  </cols>
  <sheetData>
    <row r="1" spans="1:14" ht="22.5" customHeight="1" thickBot="1" x14ac:dyDescent="0.3">
      <c r="A1" s="88">
        <f>SUM(A2-1)</f>
        <v>0</v>
      </c>
      <c r="B1" s="886" t="s">
        <v>56</v>
      </c>
      <c r="C1" s="887"/>
      <c r="D1" s="89" t="s">
        <v>30</v>
      </c>
      <c r="E1" s="888"/>
      <c r="F1" s="889"/>
      <c r="G1" s="889"/>
      <c r="H1" s="889"/>
      <c r="I1" s="889"/>
      <c r="J1" s="889"/>
      <c r="K1" s="91" t="s">
        <v>31</v>
      </c>
      <c r="L1" s="890"/>
      <c r="M1" s="891"/>
      <c r="N1" s="91" t="s">
        <v>57</v>
      </c>
    </row>
    <row r="2" spans="1:14" ht="22.5" customHeight="1" thickBot="1" x14ac:dyDescent="0.3">
      <c r="A2" s="93">
        <f>COUNTA(_xlfn.UNIQUE(D8:D199))</f>
        <v>1</v>
      </c>
      <c r="B2" s="892" t="s">
        <v>58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94" t="s">
        <v>59</v>
      </c>
    </row>
    <row r="3" spans="1:14" ht="14.4" thickBot="1" x14ac:dyDescent="0.3">
      <c r="A3" s="870" t="s">
        <v>60</v>
      </c>
      <c r="B3" s="873" t="s">
        <v>32</v>
      </c>
      <c r="C3" s="876" t="s">
        <v>33</v>
      </c>
      <c r="D3" s="879" t="s">
        <v>34</v>
      </c>
      <c r="E3" s="882" t="s">
        <v>61</v>
      </c>
      <c r="F3" s="879" t="s">
        <v>39</v>
      </c>
      <c r="G3" s="888" t="s">
        <v>62</v>
      </c>
      <c r="H3" s="889"/>
      <c r="I3" s="889"/>
      <c r="J3" s="889"/>
      <c r="K3" s="894"/>
      <c r="L3" s="895" t="s">
        <v>27</v>
      </c>
      <c r="M3" s="898" t="s">
        <v>37</v>
      </c>
      <c r="N3" s="95" t="s">
        <v>63</v>
      </c>
    </row>
    <row r="4" spans="1:14" ht="14.4" thickBot="1" x14ac:dyDescent="0.3">
      <c r="A4" s="871"/>
      <c r="B4" s="874"/>
      <c r="C4" s="877"/>
      <c r="D4" s="880"/>
      <c r="E4" s="883"/>
      <c r="F4" s="893"/>
      <c r="G4" s="901" t="s">
        <v>29</v>
      </c>
      <c r="H4" s="903" t="s">
        <v>24</v>
      </c>
      <c r="I4" s="903" t="s">
        <v>41</v>
      </c>
      <c r="J4" s="903" t="s">
        <v>35</v>
      </c>
      <c r="K4" s="879" t="s">
        <v>36</v>
      </c>
      <c r="L4" s="896"/>
      <c r="M4" s="899"/>
      <c r="N4" s="97">
        <v>2</v>
      </c>
    </row>
    <row r="5" spans="1:14" ht="14.4" thickBot="1" x14ac:dyDescent="0.3">
      <c r="A5" s="872"/>
      <c r="B5" s="875"/>
      <c r="C5" s="878"/>
      <c r="D5" s="881"/>
      <c r="E5" s="884" t="s">
        <v>38</v>
      </c>
      <c r="F5" s="885"/>
      <c r="G5" s="902"/>
      <c r="H5" s="904"/>
      <c r="I5" s="904"/>
      <c r="J5" s="904"/>
      <c r="K5" s="881"/>
      <c r="L5" s="897"/>
      <c r="M5" s="900"/>
      <c r="N5" s="98">
        <f>IF(N4=1,0,IF(N4=2,1,IF(N4=3,2,0)))</f>
        <v>1</v>
      </c>
    </row>
    <row r="6" spans="1:14" ht="14.4" x14ac:dyDescent="0.25">
      <c r="A6" s="270" t="str">
        <f t="shared" ref="A6:A37" si="0">CONCATENATE(B6,C6,D6)</f>
        <v xml:space="preserve">PrepExample Rider AExample Horse </v>
      </c>
      <c r="B6" s="271" t="s">
        <v>29</v>
      </c>
      <c r="C6" s="272" t="s">
        <v>116</v>
      </c>
      <c r="D6" s="273" t="s">
        <v>117</v>
      </c>
      <c r="E6" s="274">
        <v>6000000</v>
      </c>
      <c r="F6" s="275" t="s">
        <v>118</v>
      </c>
      <c r="G6" s="274">
        <v>60</v>
      </c>
      <c r="H6" s="271"/>
      <c r="I6" s="276"/>
      <c r="J6" s="277"/>
      <c r="K6" s="278"/>
      <c r="L6" s="279">
        <v>1</v>
      </c>
      <c r="M6" s="280">
        <f>IF(L6=1,7,IF(L6=2,6,IF(L6=3,5,IF(L6=4,4,IF(L6=5,3,IF(L6=6,2,IF(L6&gt;=6,1,0)))))))</f>
        <v>7</v>
      </c>
      <c r="N6" s="281">
        <f>SUM(M6+$N$5)</f>
        <v>8</v>
      </c>
    </row>
    <row r="7" spans="1:14" ht="14.4" x14ac:dyDescent="0.25">
      <c r="A7" s="99" t="str">
        <f t="shared" si="0"/>
        <v xml:space="preserve">PrelimExample RiderExample Horse </v>
      </c>
      <c r="B7" s="282" t="s">
        <v>24</v>
      </c>
      <c r="C7" s="283" t="s">
        <v>119</v>
      </c>
      <c r="D7" s="284" t="s">
        <v>117</v>
      </c>
      <c r="E7" s="285">
        <v>6000001</v>
      </c>
      <c r="F7" s="286" t="s">
        <v>118</v>
      </c>
      <c r="G7" s="285"/>
      <c r="H7" s="282">
        <v>45</v>
      </c>
      <c r="I7" s="287"/>
      <c r="J7" s="288"/>
      <c r="K7" s="289"/>
      <c r="L7" s="290">
        <v>3</v>
      </c>
      <c r="M7" s="291">
        <f>IF(L7=1,7,IF(L7=2,6,IF(L7=3,5,IF(L7=4,4,IF(L7=5,3,IF(L7=6,2,IF(L7&gt;=6,1,0)))))))</f>
        <v>5</v>
      </c>
      <c r="N7" s="292">
        <f>SUM(M7+$N$5)</f>
        <v>6</v>
      </c>
    </row>
    <row r="8" spans="1:14" ht="14.4" x14ac:dyDescent="0.25">
      <c r="A8" s="99" t="str">
        <f t="shared" si="0"/>
        <v/>
      </c>
      <c r="B8" s="100"/>
      <c r="C8" s="101"/>
      <c r="D8" s="102"/>
      <c r="E8" s="113"/>
      <c r="F8" s="104"/>
      <c r="G8" s="113"/>
      <c r="H8" s="100"/>
      <c r="I8" s="152"/>
      <c r="J8" s="180"/>
      <c r="K8" s="181"/>
      <c r="L8" s="110"/>
      <c r="M8" s="111">
        <f t="shared" ref="M8:M70" si="1">IF(L8=1,7,IF(L8=2,6,IF(L8=3,5,IF(L8=4,4,IF(L8=5,3,IF(L8=6,2,IF(L8&gt;=6,1,0)))))))</f>
        <v>0</v>
      </c>
      <c r="N8" s="112">
        <f>SUM(M8+$N$5)</f>
        <v>1</v>
      </c>
    </row>
    <row r="9" spans="1:14" ht="14.4" x14ac:dyDescent="0.25">
      <c r="A9" s="99" t="str">
        <f t="shared" si="0"/>
        <v/>
      </c>
      <c r="B9" s="100"/>
      <c r="C9" s="101"/>
      <c r="D9" s="102"/>
      <c r="E9" s="113"/>
      <c r="F9" s="104"/>
      <c r="H9" s="371"/>
      <c r="I9" s="372"/>
      <c r="J9" s="373"/>
      <c r="K9" s="181"/>
      <c r="L9" s="110"/>
      <c r="M9" s="111">
        <f t="shared" si="1"/>
        <v>0</v>
      </c>
      <c r="N9" s="112">
        <f t="shared" ref="N9:N71" si="2">SUM(M9+$N$5)</f>
        <v>1</v>
      </c>
    </row>
    <row r="10" spans="1:14" ht="14.4" x14ac:dyDescent="0.25">
      <c r="A10" s="99" t="str">
        <f t="shared" si="0"/>
        <v/>
      </c>
      <c r="B10" s="100"/>
      <c r="C10" s="101"/>
      <c r="D10" s="131"/>
      <c r="E10" s="113"/>
      <c r="F10" s="104"/>
      <c r="G10" s="100"/>
      <c r="H10" s="152"/>
      <c r="I10" s="152"/>
      <c r="J10" s="152"/>
      <c r="K10" s="181"/>
      <c r="L10" s="110"/>
      <c r="M10" s="111">
        <f t="shared" si="1"/>
        <v>0</v>
      </c>
      <c r="N10" s="112">
        <f t="shared" si="2"/>
        <v>1</v>
      </c>
    </row>
    <row r="11" spans="1:14" ht="14.4" x14ac:dyDescent="0.25">
      <c r="A11" s="99" t="str">
        <f t="shared" si="0"/>
        <v/>
      </c>
      <c r="B11" s="100"/>
      <c r="C11" s="101"/>
      <c r="D11" s="102"/>
      <c r="E11" s="113"/>
      <c r="F11" s="104"/>
      <c r="G11" s="100"/>
      <c r="H11" s="152"/>
      <c r="I11" s="152"/>
      <c r="J11" s="152"/>
      <c r="K11" s="181"/>
      <c r="L11" s="110"/>
      <c r="M11" s="111">
        <f t="shared" si="1"/>
        <v>0</v>
      </c>
      <c r="N11" s="112">
        <f t="shared" si="2"/>
        <v>1</v>
      </c>
    </row>
    <row r="12" spans="1:14" ht="14.4" x14ac:dyDescent="0.25">
      <c r="A12" s="99" t="str">
        <f t="shared" si="0"/>
        <v/>
      </c>
      <c r="B12" s="100"/>
      <c r="C12" s="101"/>
      <c r="D12" s="102"/>
      <c r="E12" s="113"/>
      <c r="F12" s="104"/>
      <c r="G12" s="100"/>
      <c r="H12" s="152"/>
      <c r="I12" s="152"/>
      <c r="J12" s="152"/>
      <c r="K12" s="181"/>
      <c r="L12" s="110"/>
      <c r="M12" s="111">
        <f t="shared" si="1"/>
        <v>0</v>
      </c>
      <c r="N12" s="112">
        <f t="shared" si="2"/>
        <v>1</v>
      </c>
    </row>
    <row r="13" spans="1:14" ht="14.4" x14ac:dyDescent="0.25">
      <c r="A13" s="99" t="str">
        <f t="shared" si="0"/>
        <v/>
      </c>
      <c r="B13" s="100"/>
      <c r="C13" s="101"/>
      <c r="D13" s="131"/>
      <c r="E13" s="113"/>
      <c r="F13" s="104"/>
      <c r="G13" s="100"/>
      <c r="H13" s="152"/>
      <c r="I13" s="152"/>
      <c r="J13" s="152"/>
      <c r="K13" s="181"/>
      <c r="L13" s="110"/>
      <c r="M13" s="111">
        <f t="shared" si="1"/>
        <v>0</v>
      </c>
      <c r="N13" s="112">
        <f t="shared" si="2"/>
        <v>1</v>
      </c>
    </row>
    <row r="14" spans="1:14" ht="14.4" x14ac:dyDescent="0.25">
      <c r="A14" s="99" t="str">
        <f t="shared" si="0"/>
        <v/>
      </c>
      <c r="B14" s="129"/>
      <c r="C14" s="101"/>
      <c r="D14" s="102"/>
      <c r="E14" s="113"/>
      <c r="F14" s="104"/>
      <c r="G14" s="100"/>
      <c r="H14" s="152"/>
      <c r="I14" s="152"/>
      <c r="J14" s="152"/>
      <c r="K14" s="181"/>
      <c r="L14" s="110"/>
      <c r="M14" s="111">
        <f t="shared" si="1"/>
        <v>0</v>
      </c>
      <c r="N14" s="112">
        <f t="shared" si="2"/>
        <v>1</v>
      </c>
    </row>
    <row r="15" spans="1:14" ht="14.4" x14ac:dyDescent="0.25">
      <c r="A15" s="99" t="str">
        <f t="shared" si="0"/>
        <v/>
      </c>
      <c r="B15" s="129"/>
      <c r="C15" s="101"/>
      <c r="D15" s="102"/>
      <c r="E15" s="113"/>
      <c r="F15" s="104"/>
      <c r="G15" s="100"/>
      <c r="H15" s="152"/>
      <c r="I15" s="152"/>
      <c r="J15" s="152"/>
      <c r="K15" s="181"/>
      <c r="L15" s="110"/>
      <c r="M15" s="111">
        <f t="shared" si="1"/>
        <v>0</v>
      </c>
      <c r="N15" s="112">
        <f t="shared" si="2"/>
        <v>1</v>
      </c>
    </row>
    <row r="16" spans="1:14" ht="14.4" x14ac:dyDescent="0.25">
      <c r="A16" s="99" t="str">
        <f t="shared" si="0"/>
        <v/>
      </c>
      <c r="B16" s="129"/>
      <c r="C16" s="101"/>
      <c r="D16" s="131"/>
      <c r="E16" s="113"/>
      <c r="F16" s="104"/>
      <c r="G16" s="100"/>
      <c r="H16" s="152"/>
      <c r="I16" s="152"/>
      <c r="J16" s="152"/>
      <c r="K16" s="181"/>
      <c r="L16" s="110"/>
      <c r="M16" s="111">
        <f t="shared" si="1"/>
        <v>0</v>
      </c>
      <c r="N16" s="112">
        <f t="shared" si="2"/>
        <v>1</v>
      </c>
    </row>
    <row r="17" spans="1:14" ht="14.4" x14ac:dyDescent="0.3">
      <c r="A17" s="99" t="str">
        <f t="shared" si="0"/>
        <v/>
      </c>
      <c r="B17" s="129"/>
      <c r="C17" s="486"/>
      <c r="D17" s="486"/>
      <c r="E17" s="113"/>
      <c r="F17" s="104"/>
      <c r="G17" s="100"/>
      <c r="H17" s="152"/>
      <c r="I17" s="152"/>
      <c r="J17" s="152"/>
      <c r="K17" s="181"/>
      <c r="L17" s="110"/>
      <c r="M17" s="111">
        <f t="shared" si="1"/>
        <v>0</v>
      </c>
      <c r="N17" s="112">
        <f t="shared" si="2"/>
        <v>1</v>
      </c>
    </row>
    <row r="18" spans="1:14" ht="14.4" x14ac:dyDescent="0.25">
      <c r="A18" s="99" t="str">
        <f t="shared" si="0"/>
        <v/>
      </c>
      <c r="B18" s="129"/>
      <c r="C18" s="101"/>
      <c r="D18" s="102"/>
      <c r="E18" s="113"/>
      <c r="F18" s="104"/>
      <c r="G18" s="100"/>
      <c r="H18" s="152"/>
      <c r="I18" s="152"/>
      <c r="J18" s="152"/>
      <c r="K18" s="181"/>
      <c r="L18" s="110"/>
      <c r="M18" s="111">
        <f t="shared" si="1"/>
        <v>0</v>
      </c>
      <c r="N18" s="112">
        <f t="shared" si="2"/>
        <v>1</v>
      </c>
    </row>
    <row r="19" spans="1:14" ht="14.4" x14ac:dyDescent="0.25">
      <c r="A19" s="99" t="str">
        <f t="shared" si="0"/>
        <v/>
      </c>
      <c r="B19" s="129"/>
      <c r="C19" s="101"/>
      <c r="D19" s="102"/>
      <c r="E19" s="113"/>
      <c r="F19" s="104"/>
      <c r="G19" s="100"/>
      <c r="H19" s="152"/>
      <c r="I19" s="152"/>
      <c r="J19" s="152"/>
      <c r="K19" s="181"/>
      <c r="L19" s="110"/>
      <c r="M19" s="111">
        <f t="shared" si="1"/>
        <v>0</v>
      </c>
      <c r="N19" s="112">
        <f t="shared" si="2"/>
        <v>1</v>
      </c>
    </row>
    <row r="20" spans="1:14" ht="14.4" x14ac:dyDescent="0.25">
      <c r="A20" s="99" t="str">
        <f t="shared" si="0"/>
        <v/>
      </c>
      <c r="B20" s="129"/>
      <c r="C20" s="101"/>
      <c r="D20" s="131"/>
      <c r="E20" s="113"/>
      <c r="F20" s="104"/>
      <c r="G20" s="100"/>
      <c r="H20" s="152"/>
      <c r="I20" s="152"/>
      <c r="J20" s="152"/>
      <c r="K20" s="181"/>
      <c r="L20" s="110"/>
      <c r="M20" s="111">
        <f t="shared" si="1"/>
        <v>0</v>
      </c>
      <c r="N20" s="112">
        <f t="shared" si="2"/>
        <v>1</v>
      </c>
    </row>
    <row r="21" spans="1:14" ht="14.4" x14ac:dyDescent="0.25">
      <c r="A21" s="99" t="str">
        <f t="shared" si="0"/>
        <v/>
      </c>
      <c r="B21" s="129"/>
      <c r="C21" s="101"/>
      <c r="D21" s="102"/>
      <c r="E21" s="113"/>
      <c r="F21" s="104"/>
      <c r="G21" s="100"/>
      <c r="H21" s="152"/>
      <c r="I21" s="152"/>
      <c r="J21" s="152"/>
      <c r="K21" s="181"/>
      <c r="L21" s="110"/>
      <c r="M21" s="111">
        <f t="shared" si="1"/>
        <v>0</v>
      </c>
      <c r="N21" s="112">
        <f t="shared" si="2"/>
        <v>1</v>
      </c>
    </row>
    <row r="22" spans="1:14" ht="14.4" x14ac:dyDescent="0.25">
      <c r="A22" s="99" t="str">
        <f t="shared" si="0"/>
        <v/>
      </c>
      <c r="B22" s="129"/>
      <c r="C22" s="101"/>
      <c r="D22" s="102"/>
      <c r="E22" s="113"/>
      <c r="F22" s="104"/>
      <c r="G22" s="100"/>
      <c r="H22" s="152"/>
      <c r="I22" s="152"/>
      <c r="J22" s="152"/>
      <c r="K22" s="181"/>
      <c r="L22" s="110"/>
      <c r="M22" s="111">
        <f t="shared" si="1"/>
        <v>0</v>
      </c>
      <c r="N22" s="112">
        <f t="shared" si="2"/>
        <v>1</v>
      </c>
    </row>
    <row r="23" spans="1:14" ht="14.4" x14ac:dyDescent="0.25">
      <c r="A23" s="99" t="str">
        <f t="shared" si="0"/>
        <v/>
      </c>
      <c r="B23" s="129"/>
      <c r="C23" s="101"/>
      <c r="D23" s="102"/>
      <c r="E23" s="113"/>
      <c r="F23" s="104"/>
      <c r="G23" s="100"/>
      <c r="H23" s="152"/>
      <c r="I23" s="152"/>
      <c r="J23" s="152"/>
      <c r="K23" s="181"/>
      <c r="L23" s="110"/>
      <c r="M23" s="111">
        <f t="shared" si="1"/>
        <v>0</v>
      </c>
      <c r="N23" s="112">
        <f t="shared" si="2"/>
        <v>1</v>
      </c>
    </row>
    <row r="24" spans="1:14" ht="14.4" x14ac:dyDescent="0.25">
      <c r="A24" s="99" t="str">
        <f t="shared" si="0"/>
        <v/>
      </c>
      <c r="B24" s="129"/>
      <c r="C24" s="101"/>
      <c r="D24" s="102"/>
      <c r="E24" s="113"/>
      <c r="F24" s="104"/>
      <c r="G24" s="100"/>
      <c r="H24" s="152"/>
      <c r="I24" s="152"/>
      <c r="J24" s="152"/>
      <c r="K24" s="181"/>
      <c r="L24" s="110"/>
      <c r="M24" s="111">
        <f t="shared" si="1"/>
        <v>0</v>
      </c>
      <c r="N24" s="112">
        <f t="shared" si="2"/>
        <v>1</v>
      </c>
    </row>
    <row r="25" spans="1:14" ht="14.4" x14ac:dyDescent="0.25">
      <c r="A25" s="99" t="str">
        <f t="shared" si="0"/>
        <v/>
      </c>
      <c r="B25" s="100"/>
      <c r="C25" s="101"/>
      <c r="D25" s="102"/>
      <c r="E25" s="113"/>
      <c r="F25" s="104"/>
      <c r="G25" s="100"/>
      <c r="H25" s="152"/>
      <c r="I25" s="152"/>
      <c r="J25" s="152"/>
      <c r="K25" s="181"/>
      <c r="L25" s="110"/>
      <c r="M25" s="111">
        <f t="shared" si="1"/>
        <v>0</v>
      </c>
      <c r="N25" s="112">
        <f t="shared" si="2"/>
        <v>1</v>
      </c>
    </row>
    <row r="26" spans="1:14" ht="14.4" x14ac:dyDescent="0.25">
      <c r="A26" s="99" t="str">
        <f t="shared" si="0"/>
        <v/>
      </c>
      <c r="B26" s="100"/>
      <c r="C26" s="101"/>
      <c r="D26" s="102"/>
      <c r="E26" s="113"/>
      <c r="F26" s="104"/>
      <c r="G26" s="100"/>
      <c r="H26" s="152"/>
      <c r="I26" s="152"/>
      <c r="J26" s="152"/>
      <c r="K26" s="181"/>
      <c r="L26" s="110"/>
      <c r="M26" s="111">
        <f t="shared" si="1"/>
        <v>0</v>
      </c>
      <c r="N26" s="112">
        <f t="shared" si="2"/>
        <v>1</v>
      </c>
    </row>
    <row r="27" spans="1:14" ht="14.4" x14ac:dyDescent="0.25">
      <c r="A27" s="99" t="str">
        <f t="shared" si="0"/>
        <v/>
      </c>
      <c r="B27" s="100"/>
      <c r="C27" s="101"/>
      <c r="D27" s="102"/>
      <c r="E27" s="113"/>
      <c r="F27" s="104"/>
      <c r="G27" s="100"/>
      <c r="H27" s="152"/>
      <c r="I27" s="152"/>
      <c r="J27" s="152"/>
      <c r="K27" s="181"/>
      <c r="L27" s="110"/>
      <c r="M27" s="111">
        <f t="shared" si="1"/>
        <v>0</v>
      </c>
      <c r="N27" s="112">
        <f t="shared" si="2"/>
        <v>1</v>
      </c>
    </row>
    <row r="28" spans="1:14" ht="14.4" x14ac:dyDescent="0.25">
      <c r="A28" s="99" t="str">
        <f t="shared" si="0"/>
        <v/>
      </c>
      <c r="B28" s="100"/>
      <c r="C28" s="101"/>
      <c r="D28" s="102"/>
      <c r="E28" s="113"/>
      <c r="F28" s="104"/>
      <c r="G28" s="100"/>
      <c r="H28" s="152"/>
      <c r="I28" s="152"/>
      <c r="J28" s="152"/>
      <c r="K28" s="181"/>
      <c r="L28" s="110"/>
      <c r="M28" s="111">
        <f t="shared" si="1"/>
        <v>0</v>
      </c>
      <c r="N28" s="112">
        <f t="shared" si="2"/>
        <v>1</v>
      </c>
    </row>
    <row r="29" spans="1:14" ht="14.4" x14ac:dyDescent="0.25">
      <c r="A29" s="99" t="str">
        <f t="shared" si="0"/>
        <v/>
      </c>
      <c r="B29" s="100"/>
      <c r="C29" s="101"/>
      <c r="D29" s="102"/>
      <c r="E29" s="113"/>
      <c r="F29" s="104"/>
      <c r="G29" s="100"/>
      <c r="H29" s="152"/>
      <c r="I29" s="152"/>
      <c r="J29" s="152"/>
      <c r="K29" s="181"/>
      <c r="L29" s="110"/>
      <c r="M29" s="111">
        <f t="shared" si="1"/>
        <v>0</v>
      </c>
      <c r="N29" s="112">
        <f t="shared" si="2"/>
        <v>1</v>
      </c>
    </row>
    <row r="30" spans="1:14" ht="14.4" x14ac:dyDescent="0.25">
      <c r="A30" s="99" t="str">
        <f t="shared" si="0"/>
        <v/>
      </c>
      <c r="B30" s="100"/>
      <c r="C30" s="101"/>
      <c r="D30" s="102"/>
      <c r="E30" s="113"/>
      <c r="F30" s="104"/>
      <c r="G30" s="100"/>
      <c r="H30" s="152"/>
      <c r="I30" s="152"/>
      <c r="J30" s="152"/>
      <c r="K30" s="181"/>
      <c r="L30" s="110"/>
      <c r="M30" s="111">
        <f t="shared" si="1"/>
        <v>0</v>
      </c>
      <c r="N30" s="112">
        <f t="shared" si="2"/>
        <v>1</v>
      </c>
    </row>
    <row r="31" spans="1:14" ht="14.4" x14ac:dyDescent="0.3">
      <c r="A31" s="99" t="str">
        <f t="shared" si="0"/>
        <v/>
      </c>
      <c r="B31" s="100"/>
      <c r="C31" s="203"/>
      <c r="D31" s="203"/>
      <c r="E31" s="113"/>
      <c r="F31" s="104"/>
      <c r="G31" s="113"/>
      <c r="H31" s="100"/>
      <c r="I31" s="152"/>
      <c r="J31" s="180"/>
      <c r="K31" s="181"/>
      <c r="L31" s="110"/>
      <c r="M31" s="111">
        <f t="shared" si="1"/>
        <v>0</v>
      </c>
      <c r="N31" s="112">
        <f t="shared" si="2"/>
        <v>1</v>
      </c>
    </row>
    <row r="32" spans="1:14" ht="14.4" x14ac:dyDescent="0.25">
      <c r="A32" s="99" t="str">
        <f t="shared" si="0"/>
        <v/>
      </c>
      <c r="B32" s="100"/>
      <c r="C32" s="101"/>
      <c r="D32" s="102"/>
      <c r="E32" s="113"/>
      <c r="F32" s="104"/>
      <c r="G32" s="113"/>
      <c r="H32" s="100"/>
      <c r="I32" s="152"/>
      <c r="J32" s="180"/>
      <c r="K32" s="181"/>
      <c r="L32" s="110"/>
      <c r="M32" s="111">
        <f t="shared" si="1"/>
        <v>0</v>
      </c>
      <c r="N32" s="112">
        <f t="shared" si="2"/>
        <v>1</v>
      </c>
    </row>
    <row r="33" spans="1:14" ht="14.4" x14ac:dyDescent="0.25">
      <c r="A33" s="99" t="str">
        <f t="shared" si="0"/>
        <v/>
      </c>
      <c r="B33" s="100"/>
      <c r="C33" s="101"/>
      <c r="D33" s="102"/>
      <c r="E33" s="113"/>
      <c r="F33" s="104"/>
      <c r="G33" s="113"/>
      <c r="H33" s="100"/>
      <c r="I33" s="152"/>
      <c r="J33" s="180"/>
      <c r="K33" s="181"/>
      <c r="L33" s="110"/>
      <c r="M33" s="111">
        <f t="shared" si="1"/>
        <v>0</v>
      </c>
      <c r="N33" s="112">
        <f t="shared" si="2"/>
        <v>1</v>
      </c>
    </row>
    <row r="34" spans="1:14" ht="14.4" x14ac:dyDescent="0.25">
      <c r="A34" s="99" t="str">
        <f t="shared" si="0"/>
        <v/>
      </c>
      <c r="B34" s="100"/>
      <c r="C34" s="101"/>
      <c r="D34" s="102"/>
      <c r="E34" s="113"/>
      <c r="F34" s="104"/>
      <c r="G34" s="113"/>
      <c r="H34" s="100"/>
      <c r="I34" s="152"/>
      <c r="J34" s="180"/>
      <c r="K34" s="181"/>
      <c r="L34" s="110"/>
      <c r="M34" s="111">
        <f t="shared" si="1"/>
        <v>0</v>
      </c>
      <c r="N34" s="112">
        <f t="shared" si="2"/>
        <v>1</v>
      </c>
    </row>
    <row r="35" spans="1:14" ht="14.4" x14ac:dyDescent="0.25">
      <c r="A35" s="99" t="str">
        <f t="shared" si="0"/>
        <v/>
      </c>
      <c r="B35" s="100"/>
      <c r="C35" s="101"/>
      <c r="D35" s="102"/>
      <c r="E35" s="113"/>
      <c r="F35" s="104"/>
      <c r="G35" s="113"/>
      <c r="H35" s="100"/>
      <c r="I35" s="152"/>
      <c r="J35" s="180"/>
      <c r="K35" s="181"/>
      <c r="L35" s="110"/>
      <c r="M35" s="111">
        <f t="shared" si="1"/>
        <v>0</v>
      </c>
      <c r="N35" s="112">
        <f t="shared" si="2"/>
        <v>1</v>
      </c>
    </row>
    <row r="36" spans="1:14" ht="14.4" x14ac:dyDescent="0.25">
      <c r="A36" s="99" t="str">
        <f t="shared" si="0"/>
        <v/>
      </c>
      <c r="B36" s="100"/>
      <c r="C36" s="101"/>
      <c r="D36" s="102"/>
      <c r="E36" s="113"/>
      <c r="F36" s="104"/>
      <c r="G36" s="113"/>
      <c r="H36" s="100"/>
      <c r="I36" s="152"/>
      <c r="J36" s="180"/>
      <c r="K36" s="181"/>
      <c r="L36" s="110"/>
      <c r="M36" s="111">
        <f t="shared" si="1"/>
        <v>0</v>
      </c>
      <c r="N36" s="112">
        <f t="shared" si="2"/>
        <v>1</v>
      </c>
    </row>
    <row r="37" spans="1:14" ht="14.4" x14ac:dyDescent="0.25">
      <c r="A37" s="99" t="str">
        <f t="shared" si="0"/>
        <v/>
      </c>
      <c r="B37" s="100"/>
      <c r="C37" s="101"/>
      <c r="D37" s="102"/>
      <c r="E37" s="113"/>
      <c r="F37" s="104"/>
      <c r="G37" s="113"/>
      <c r="H37" s="100"/>
      <c r="I37" s="152"/>
      <c r="J37" s="180"/>
      <c r="K37" s="181"/>
      <c r="L37" s="110"/>
      <c r="M37" s="111">
        <f t="shared" si="1"/>
        <v>0</v>
      </c>
      <c r="N37" s="112">
        <f t="shared" si="2"/>
        <v>1</v>
      </c>
    </row>
    <row r="38" spans="1:14" ht="14.4" x14ac:dyDescent="0.25">
      <c r="A38" s="99" t="str">
        <f t="shared" ref="A38:A69" si="3">CONCATENATE(B38,C38,D38)</f>
        <v/>
      </c>
      <c r="B38" s="100"/>
      <c r="C38" s="101"/>
      <c r="D38" s="102"/>
      <c r="E38" s="113"/>
      <c r="F38" s="104"/>
      <c r="G38" s="113"/>
      <c r="H38" s="100"/>
      <c r="I38" s="152"/>
      <c r="J38" s="180"/>
      <c r="K38" s="181"/>
      <c r="L38" s="110"/>
      <c r="M38" s="111">
        <f t="shared" si="1"/>
        <v>0</v>
      </c>
      <c r="N38" s="112">
        <f t="shared" si="2"/>
        <v>1</v>
      </c>
    </row>
    <row r="39" spans="1:14" ht="14.4" x14ac:dyDescent="0.25">
      <c r="A39" s="99" t="str">
        <f t="shared" si="3"/>
        <v/>
      </c>
      <c r="B39" s="100"/>
      <c r="C39" s="101"/>
      <c r="D39" s="102"/>
      <c r="E39" s="113"/>
      <c r="F39" s="104"/>
      <c r="G39" s="113"/>
      <c r="H39" s="100"/>
      <c r="I39" s="152"/>
      <c r="J39" s="180"/>
      <c r="K39" s="181"/>
      <c r="L39" s="110"/>
      <c r="M39" s="111">
        <f t="shared" si="1"/>
        <v>0</v>
      </c>
      <c r="N39" s="112">
        <f t="shared" si="2"/>
        <v>1</v>
      </c>
    </row>
    <row r="40" spans="1:14" ht="14.4" x14ac:dyDescent="0.25">
      <c r="A40" s="99" t="str">
        <f t="shared" si="3"/>
        <v/>
      </c>
      <c r="B40" s="100"/>
      <c r="C40" s="101"/>
      <c r="D40" s="102"/>
      <c r="E40" s="113"/>
      <c r="F40" s="104"/>
      <c r="G40" s="113"/>
      <c r="H40" s="100"/>
      <c r="I40" s="152"/>
      <c r="J40" s="180"/>
      <c r="K40" s="181"/>
      <c r="L40" s="110"/>
      <c r="M40" s="111">
        <f t="shared" si="1"/>
        <v>0</v>
      </c>
      <c r="N40" s="112">
        <f t="shared" si="2"/>
        <v>1</v>
      </c>
    </row>
    <row r="41" spans="1:14" ht="14.4" x14ac:dyDescent="0.25">
      <c r="A41" s="99" t="str">
        <f t="shared" si="3"/>
        <v/>
      </c>
      <c r="B41" s="100"/>
      <c r="C41" s="101"/>
      <c r="D41" s="102"/>
      <c r="E41" s="113"/>
      <c r="F41" s="104"/>
      <c r="G41" s="113"/>
      <c r="H41" s="100"/>
      <c r="I41" s="152"/>
      <c r="J41" s="180"/>
      <c r="K41" s="181"/>
      <c r="L41" s="110"/>
      <c r="M41" s="111">
        <f t="shared" si="1"/>
        <v>0</v>
      </c>
      <c r="N41" s="112">
        <f t="shared" si="2"/>
        <v>1</v>
      </c>
    </row>
    <row r="42" spans="1:14" ht="14.4" x14ac:dyDescent="0.25">
      <c r="A42" s="99" t="str">
        <f t="shared" si="3"/>
        <v/>
      </c>
      <c r="B42" s="100"/>
      <c r="C42" s="101"/>
      <c r="D42" s="102"/>
      <c r="E42" s="113"/>
      <c r="F42" s="104"/>
      <c r="G42" s="113"/>
      <c r="H42" s="100"/>
      <c r="I42" s="152"/>
      <c r="J42" s="180"/>
      <c r="K42" s="181"/>
      <c r="L42" s="110"/>
      <c r="M42" s="111">
        <f t="shared" si="1"/>
        <v>0</v>
      </c>
      <c r="N42" s="112">
        <f t="shared" si="2"/>
        <v>1</v>
      </c>
    </row>
    <row r="43" spans="1:14" ht="14.4" x14ac:dyDescent="0.25">
      <c r="A43" s="99" t="str">
        <f t="shared" si="3"/>
        <v/>
      </c>
      <c r="B43" s="100"/>
      <c r="C43" s="101"/>
      <c r="D43" s="102"/>
      <c r="E43" s="113"/>
      <c r="F43" s="104"/>
      <c r="G43" s="113"/>
      <c r="H43" s="100"/>
      <c r="I43" s="152"/>
      <c r="J43" s="180"/>
      <c r="K43" s="181"/>
      <c r="L43" s="110"/>
      <c r="M43" s="111">
        <f t="shared" si="1"/>
        <v>0</v>
      </c>
      <c r="N43" s="112">
        <f t="shared" si="2"/>
        <v>1</v>
      </c>
    </row>
    <row r="44" spans="1:14" ht="14.4" x14ac:dyDescent="0.25">
      <c r="A44" s="99" t="str">
        <f t="shared" si="3"/>
        <v/>
      </c>
      <c r="B44" s="100"/>
      <c r="C44" s="101"/>
      <c r="D44" s="102"/>
      <c r="E44" s="113"/>
      <c r="F44" s="104"/>
      <c r="G44" s="113"/>
      <c r="H44" s="100"/>
      <c r="I44" s="152"/>
      <c r="J44" s="180"/>
      <c r="K44" s="181"/>
      <c r="L44" s="110"/>
      <c r="M44" s="111">
        <f t="shared" si="1"/>
        <v>0</v>
      </c>
      <c r="N44" s="112">
        <f t="shared" si="2"/>
        <v>1</v>
      </c>
    </row>
    <row r="45" spans="1:14" ht="14.4" x14ac:dyDescent="0.25">
      <c r="A45" s="99" t="str">
        <f t="shared" si="3"/>
        <v/>
      </c>
      <c r="B45" s="100"/>
      <c r="C45" s="101"/>
      <c r="D45" s="102"/>
      <c r="E45" s="113"/>
      <c r="F45" s="104"/>
      <c r="G45" s="113"/>
      <c r="H45" s="100"/>
      <c r="I45" s="152"/>
      <c r="J45" s="180"/>
      <c r="K45" s="181"/>
      <c r="L45" s="110"/>
      <c r="M45" s="111">
        <f t="shared" si="1"/>
        <v>0</v>
      </c>
      <c r="N45" s="112">
        <f t="shared" si="2"/>
        <v>1</v>
      </c>
    </row>
    <row r="46" spans="1:14" ht="14.4" x14ac:dyDescent="0.25">
      <c r="A46" s="99" t="str">
        <f t="shared" si="3"/>
        <v/>
      </c>
      <c r="B46" s="100"/>
      <c r="C46" s="101"/>
      <c r="D46" s="102"/>
      <c r="E46" s="113"/>
      <c r="F46" s="104"/>
      <c r="G46" s="113"/>
      <c r="H46" s="100"/>
      <c r="I46" s="152"/>
      <c r="J46" s="180"/>
      <c r="K46" s="181"/>
      <c r="L46" s="110"/>
      <c r="M46" s="111">
        <f t="shared" si="1"/>
        <v>0</v>
      </c>
      <c r="N46" s="112">
        <f t="shared" si="2"/>
        <v>1</v>
      </c>
    </row>
    <row r="47" spans="1:14" ht="14.4" x14ac:dyDescent="0.25">
      <c r="A47" s="99" t="str">
        <f t="shared" si="3"/>
        <v/>
      </c>
      <c r="B47" s="100"/>
      <c r="C47" s="101"/>
      <c r="D47" s="102"/>
      <c r="E47" s="113"/>
      <c r="F47" s="104"/>
      <c r="G47" s="113"/>
      <c r="H47" s="100"/>
      <c r="I47" s="152"/>
      <c r="J47" s="180"/>
      <c r="K47" s="181"/>
      <c r="L47" s="110"/>
      <c r="M47" s="111">
        <f t="shared" si="1"/>
        <v>0</v>
      </c>
      <c r="N47" s="112">
        <f t="shared" si="2"/>
        <v>1</v>
      </c>
    </row>
    <row r="48" spans="1:14" ht="14.4" x14ac:dyDescent="0.25">
      <c r="A48" s="99" t="str">
        <f t="shared" si="3"/>
        <v/>
      </c>
      <c r="B48" s="100"/>
      <c r="C48" s="101"/>
      <c r="D48" s="102"/>
      <c r="E48" s="113"/>
      <c r="F48" s="104"/>
      <c r="G48" s="113"/>
      <c r="H48" s="100"/>
      <c r="I48" s="152"/>
      <c r="J48" s="180"/>
      <c r="K48" s="181"/>
      <c r="L48" s="110"/>
      <c r="M48" s="111">
        <f t="shared" si="1"/>
        <v>0</v>
      </c>
      <c r="N48" s="112">
        <f t="shared" si="2"/>
        <v>1</v>
      </c>
    </row>
    <row r="49" spans="1:14" ht="14.4" x14ac:dyDescent="0.25">
      <c r="A49" s="99" t="str">
        <f t="shared" si="3"/>
        <v/>
      </c>
      <c r="B49" s="100"/>
      <c r="C49" s="101"/>
      <c r="D49" s="102"/>
      <c r="E49" s="113"/>
      <c r="F49" s="104"/>
      <c r="G49" s="113"/>
      <c r="H49" s="100"/>
      <c r="I49" s="152"/>
      <c r="J49" s="180"/>
      <c r="K49" s="181"/>
      <c r="L49" s="110"/>
      <c r="M49" s="111">
        <f t="shared" si="1"/>
        <v>0</v>
      </c>
      <c r="N49" s="112">
        <f t="shared" si="2"/>
        <v>1</v>
      </c>
    </row>
    <row r="50" spans="1:14" ht="14.4" x14ac:dyDescent="0.25">
      <c r="A50" s="99" t="str">
        <f t="shared" si="3"/>
        <v/>
      </c>
      <c r="B50" s="100"/>
      <c r="C50" s="101"/>
      <c r="D50" s="102"/>
      <c r="E50" s="113"/>
      <c r="F50" s="104"/>
      <c r="G50" s="113"/>
      <c r="H50" s="100"/>
      <c r="I50" s="152"/>
      <c r="J50" s="180"/>
      <c r="K50" s="181"/>
      <c r="L50" s="110"/>
      <c r="M50" s="111">
        <f t="shared" si="1"/>
        <v>0</v>
      </c>
      <c r="N50" s="112">
        <f t="shared" si="2"/>
        <v>1</v>
      </c>
    </row>
    <row r="51" spans="1:14" ht="14.4" x14ac:dyDescent="0.25">
      <c r="A51" s="99" t="str">
        <f t="shared" si="3"/>
        <v/>
      </c>
      <c r="B51" s="100"/>
      <c r="C51" s="101"/>
      <c r="D51" s="102"/>
      <c r="E51" s="113"/>
      <c r="F51" s="104"/>
      <c r="G51" s="113"/>
      <c r="H51" s="100"/>
      <c r="I51" s="152"/>
      <c r="J51" s="180"/>
      <c r="K51" s="181"/>
      <c r="L51" s="110"/>
      <c r="M51" s="111">
        <f t="shared" si="1"/>
        <v>0</v>
      </c>
      <c r="N51" s="112">
        <f t="shared" si="2"/>
        <v>1</v>
      </c>
    </row>
    <row r="52" spans="1:14" ht="14.4" x14ac:dyDescent="0.25">
      <c r="A52" s="99" t="str">
        <f t="shared" si="3"/>
        <v/>
      </c>
      <c r="B52" s="100"/>
      <c r="C52" s="101"/>
      <c r="D52" s="102"/>
      <c r="E52" s="113"/>
      <c r="F52" s="104"/>
      <c r="G52" s="113"/>
      <c r="H52" s="100"/>
      <c r="I52" s="152"/>
      <c r="J52" s="180"/>
      <c r="K52" s="181"/>
      <c r="L52" s="110"/>
      <c r="M52" s="111">
        <f t="shared" si="1"/>
        <v>0</v>
      </c>
      <c r="N52" s="112">
        <f t="shared" si="2"/>
        <v>1</v>
      </c>
    </row>
    <row r="53" spans="1:14" ht="14.4" x14ac:dyDescent="0.25">
      <c r="A53" s="99" t="str">
        <f t="shared" si="3"/>
        <v/>
      </c>
      <c r="B53" s="100"/>
      <c r="C53" s="101"/>
      <c r="D53" s="102"/>
      <c r="E53" s="113"/>
      <c r="F53" s="104"/>
      <c r="G53" s="113"/>
      <c r="H53" s="100"/>
      <c r="I53" s="152"/>
      <c r="J53" s="180"/>
      <c r="K53" s="181"/>
      <c r="L53" s="110"/>
      <c r="M53" s="111">
        <f t="shared" si="1"/>
        <v>0</v>
      </c>
      <c r="N53" s="112">
        <f t="shared" si="2"/>
        <v>1</v>
      </c>
    </row>
    <row r="54" spans="1:14" ht="14.4" x14ac:dyDescent="0.25">
      <c r="A54" s="99" t="str">
        <f t="shared" si="3"/>
        <v/>
      </c>
      <c r="B54" s="100"/>
      <c r="C54" s="101"/>
      <c r="D54" s="102"/>
      <c r="E54" s="113"/>
      <c r="F54" s="104"/>
      <c r="G54" s="113"/>
      <c r="H54" s="100"/>
      <c r="I54" s="152"/>
      <c r="J54" s="180"/>
      <c r="K54" s="181"/>
      <c r="L54" s="110"/>
      <c r="M54" s="111">
        <f t="shared" si="1"/>
        <v>0</v>
      </c>
      <c r="N54" s="112">
        <f t="shared" si="2"/>
        <v>1</v>
      </c>
    </row>
    <row r="55" spans="1:14" ht="14.4" x14ac:dyDescent="0.25">
      <c r="A55" s="99" t="str">
        <f t="shared" si="3"/>
        <v/>
      </c>
      <c r="B55" s="100"/>
      <c r="C55" s="101"/>
      <c r="D55" s="102"/>
      <c r="E55" s="113"/>
      <c r="F55" s="104"/>
      <c r="G55" s="113"/>
      <c r="H55" s="100"/>
      <c r="I55" s="152"/>
      <c r="J55" s="180"/>
      <c r="K55" s="181"/>
      <c r="L55" s="110"/>
      <c r="M55" s="111">
        <f t="shared" si="1"/>
        <v>0</v>
      </c>
      <c r="N55" s="112">
        <f t="shared" si="2"/>
        <v>1</v>
      </c>
    </row>
    <row r="56" spans="1:14" ht="14.4" x14ac:dyDescent="0.25">
      <c r="A56" s="99" t="str">
        <f t="shared" si="3"/>
        <v/>
      </c>
      <c r="B56" s="100"/>
      <c r="C56" s="101"/>
      <c r="D56" s="102"/>
      <c r="E56" s="113"/>
      <c r="F56" s="104"/>
      <c r="G56" s="113"/>
      <c r="H56" s="100"/>
      <c r="I56" s="152"/>
      <c r="J56" s="180"/>
      <c r="K56" s="181"/>
      <c r="L56" s="110"/>
      <c r="M56" s="111">
        <f t="shared" si="1"/>
        <v>0</v>
      </c>
      <c r="N56" s="112">
        <f t="shared" si="2"/>
        <v>1</v>
      </c>
    </row>
    <row r="57" spans="1:14" ht="14.4" x14ac:dyDescent="0.25">
      <c r="A57" s="99" t="str">
        <f t="shared" si="3"/>
        <v/>
      </c>
      <c r="B57" s="100"/>
      <c r="C57" s="101"/>
      <c r="D57" s="102"/>
      <c r="E57" s="113"/>
      <c r="F57" s="104"/>
      <c r="G57" s="113"/>
      <c r="H57" s="100"/>
      <c r="I57" s="152"/>
      <c r="J57" s="180"/>
      <c r="K57" s="181"/>
      <c r="L57" s="110"/>
      <c r="M57" s="111">
        <f t="shared" si="1"/>
        <v>0</v>
      </c>
      <c r="N57" s="112">
        <f t="shared" si="2"/>
        <v>1</v>
      </c>
    </row>
    <row r="58" spans="1:14" ht="14.4" x14ac:dyDescent="0.25">
      <c r="A58" s="99" t="str">
        <f t="shared" si="3"/>
        <v/>
      </c>
      <c r="B58" s="100"/>
      <c r="C58" s="101"/>
      <c r="D58" s="102"/>
      <c r="E58" s="113"/>
      <c r="F58" s="104"/>
      <c r="G58" s="113"/>
      <c r="H58" s="100"/>
      <c r="I58" s="152"/>
      <c r="J58" s="180"/>
      <c r="K58" s="181"/>
      <c r="L58" s="110"/>
      <c r="M58" s="111">
        <f t="shared" si="1"/>
        <v>0</v>
      </c>
      <c r="N58" s="112">
        <f t="shared" si="2"/>
        <v>1</v>
      </c>
    </row>
    <row r="59" spans="1:14" ht="14.4" x14ac:dyDescent="0.25">
      <c r="A59" s="99" t="str">
        <f t="shared" si="3"/>
        <v/>
      </c>
      <c r="B59" s="100"/>
      <c r="C59" s="101"/>
      <c r="D59" s="102"/>
      <c r="E59" s="113"/>
      <c r="F59" s="104"/>
      <c r="G59" s="113"/>
      <c r="H59" s="100"/>
      <c r="I59" s="152"/>
      <c r="J59" s="180"/>
      <c r="K59" s="181"/>
      <c r="L59" s="110"/>
      <c r="M59" s="111">
        <f t="shared" si="1"/>
        <v>0</v>
      </c>
      <c r="N59" s="112">
        <f t="shared" si="2"/>
        <v>1</v>
      </c>
    </row>
    <row r="60" spans="1:14" ht="14.4" x14ac:dyDescent="0.25">
      <c r="A60" s="99" t="str">
        <f t="shared" si="3"/>
        <v/>
      </c>
      <c r="B60" s="100"/>
      <c r="C60" s="101"/>
      <c r="D60" s="102"/>
      <c r="E60" s="113"/>
      <c r="F60" s="104"/>
      <c r="G60" s="113"/>
      <c r="H60" s="100"/>
      <c r="I60" s="152"/>
      <c r="J60" s="180"/>
      <c r="K60" s="181"/>
      <c r="L60" s="110"/>
      <c r="M60" s="111">
        <f t="shared" si="1"/>
        <v>0</v>
      </c>
      <c r="N60" s="112">
        <f t="shared" si="2"/>
        <v>1</v>
      </c>
    </row>
    <row r="61" spans="1:14" ht="14.4" x14ac:dyDescent="0.25">
      <c r="A61" s="99" t="str">
        <f t="shared" si="3"/>
        <v/>
      </c>
      <c r="B61" s="100"/>
      <c r="C61" s="101"/>
      <c r="D61" s="102"/>
      <c r="E61" s="113"/>
      <c r="F61" s="104"/>
      <c r="G61" s="113"/>
      <c r="H61" s="100"/>
      <c r="I61" s="152"/>
      <c r="J61" s="180"/>
      <c r="K61" s="181"/>
      <c r="L61" s="110"/>
      <c r="M61" s="111">
        <f t="shared" si="1"/>
        <v>0</v>
      </c>
      <c r="N61" s="112">
        <f t="shared" si="2"/>
        <v>1</v>
      </c>
    </row>
    <row r="62" spans="1:14" ht="14.4" x14ac:dyDescent="0.25">
      <c r="A62" s="99" t="str">
        <f t="shared" si="3"/>
        <v/>
      </c>
      <c r="B62" s="100"/>
      <c r="C62" s="101"/>
      <c r="D62" s="102"/>
      <c r="E62" s="113"/>
      <c r="F62" s="104"/>
      <c r="G62" s="113"/>
      <c r="H62" s="100"/>
      <c r="I62" s="152"/>
      <c r="J62" s="180"/>
      <c r="K62" s="181"/>
      <c r="L62" s="110"/>
      <c r="M62" s="111">
        <f t="shared" si="1"/>
        <v>0</v>
      </c>
      <c r="N62" s="112">
        <f t="shared" si="2"/>
        <v>1</v>
      </c>
    </row>
    <row r="63" spans="1:14" ht="14.4" x14ac:dyDescent="0.25">
      <c r="A63" s="99" t="str">
        <f t="shared" si="3"/>
        <v/>
      </c>
      <c r="B63" s="100"/>
      <c r="C63" s="101"/>
      <c r="D63" s="102"/>
      <c r="E63" s="113"/>
      <c r="F63" s="104"/>
      <c r="G63" s="113"/>
      <c r="H63" s="100"/>
      <c r="I63" s="152"/>
      <c r="J63" s="180"/>
      <c r="K63" s="181"/>
      <c r="L63" s="110"/>
      <c r="M63" s="111">
        <f t="shared" si="1"/>
        <v>0</v>
      </c>
      <c r="N63" s="112">
        <f t="shared" si="2"/>
        <v>1</v>
      </c>
    </row>
    <row r="64" spans="1:14" ht="14.4" x14ac:dyDescent="0.25">
      <c r="A64" s="99" t="str">
        <f t="shared" si="3"/>
        <v/>
      </c>
      <c r="B64" s="100"/>
      <c r="C64" s="101"/>
      <c r="D64" s="102"/>
      <c r="E64" s="113"/>
      <c r="F64" s="104"/>
      <c r="G64" s="113"/>
      <c r="H64" s="100"/>
      <c r="I64" s="152"/>
      <c r="J64" s="180"/>
      <c r="K64" s="181"/>
      <c r="L64" s="110"/>
      <c r="M64" s="111">
        <f t="shared" si="1"/>
        <v>0</v>
      </c>
      <c r="N64" s="112">
        <f t="shared" si="2"/>
        <v>1</v>
      </c>
    </row>
    <row r="65" spans="1:14" ht="14.4" x14ac:dyDescent="0.25">
      <c r="A65" s="99" t="str">
        <f t="shared" si="3"/>
        <v/>
      </c>
      <c r="B65" s="100"/>
      <c r="C65" s="101"/>
      <c r="D65" s="102"/>
      <c r="E65" s="113"/>
      <c r="F65" s="104"/>
      <c r="G65" s="113"/>
      <c r="H65" s="100"/>
      <c r="I65" s="152"/>
      <c r="J65" s="180"/>
      <c r="K65" s="181"/>
      <c r="L65" s="110"/>
      <c r="M65" s="111">
        <f t="shared" si="1"/>
        <v>0</v>
      </c>
      <c r="N65" s="112">
        <f t="shared" si="2"/>
        <v>1</v>
      </c>
    </row>
    <row r="66" spans="1:14" ht="14.4" x14ac:dyDescent="0.25">
      <c r="A66" s="99" t="str">
        <f t="shared" si="3"/>
        <v/>
      </c>
      <c r="B66" s="100"/>
      <c r="C66" s="101"/>
      <c r="D66" s="102"/>
      <c r="E66" s="113"/>
      <c r="F66" s="104"/>
      <c r="G66" s="113"/>
      <c r="H66" s="100"/>
      <c r="I66" s="152"/>
      <c r="J66" s="180"/>
      <c r="K66" s="181"/>
      <c r="L66" s="110"/>
      <c r="M66" s="111">
        <f t="shared" si="1"/>
        <v>0</v>
      </c>
      <c r="N66" s="112">
        <f t="shared" si="2"/>
        <v>1</v>
      </c>
    </row>
    <row r="67" spans="1:14" ht="14.4" x14ac:dyDescent="0.25">
      <c r="A67" s="99" t="str">
        <f t="shared" si="3"/>
        <v/>
      </c>
      <c r="B67" s="100"/>
      <c r="C67" s="101"/>
      <c r="D67" s="102"/>
      <c r="E67" s="113"/>
      <c r="F67" s="104"/>
      <c r="G67" s="113"/>
      <c r="H67" s="100"/>
      <c r="I67" s="152"/>
      <c r="J67" s="180"/>
      <c r="K67" s="181"/>
      <c r="L67" s="110"/>
      <c r="M67" s="111">
        <f t="shared" si="1"/>
        <v>0</v>
      </c>
      <c r="N67" s="112">
        <f t="shared" si="2"/>
        <v>1</v>
      </c>
    </row>
    <row r="68" spans="1:14" ht="14.4" x14ac:dyDescent="0.25">
      <c r="A68" s="99" t="str">
        <f t="shared" si="3"/>
        <v/>
      </c>
      <c r="B68" s="100"/>
      <c r="C68" s="101"/>
      <c r="D68" s="102"/>
      <c r="E68" s="113"/>
      <c r="F68" s="104"/>
      <c r="G68" s="113"/>
      <c r="H68" s="100"/>
      <c r="I68" s="152"/>
      <c r="J68" s="180"/>
      <c r="K68" s="181"/>
      <c r="L68" s="110"/>
      <c r="M68" s="111">
        <f t="shared" si="1"/>
        <v>0</v>
      </c>
      <c r="N68" s="112">
        <f t="shared" si="2"/>
        <v>1</v>
      </c>
    </row>
    <row r="69" spans="1:14" ht="14.4" x14ac:dyDescent="0.25">
      <c r="A69" s="99" t="str">
        <f t="shared" si="3"/>
        <v/>
      </c>
      <c r="B69" s="100"/>
      <c r="C69" s="101"/>
      <c r="D69" s="102"/>
      <c r="E69" s="113"/>
      <c r="F69" s="104"/>
      <c r="G69" s="113"/>
      <c r="H69" s="100"/>
      <c r="I69" s="152"/>
      <c r="J69" s="180"/>
      <c r="K69" s="181"/>
      <c r="L69" s="110"/>
      <c r="M69" s="111">
        <f t="shared" si="1"/>
        <v>0</v>
      </c>
      <c r="N69" s="112">
        <f t="shared" si="2"/>
        <v>1</v>
      </c>
    </row>
    <row r="70" spans="1:14" ht="14.4" x14ac:dyDescent="0.25">
      <c r="A70" s="99" t="str">
        <f t="shared" ref="A70:A99" si="4">CONCATENATE(B70,C70,D70)</f>
        <v/>
      </c>
      <c r="B70" s="100"/>
      <c r="C70" s="101"/>
      <c r="D70" s="102"/>
      <c r="E70" s="113"/>
      <c r="F70" s="104"/>
      <c r="G70" s="113"/>
      <c r="H70" s="100"/>
      <c r="I70" s="152"/>
      <c r="J70" s="180"/>
      <c r="K70" s="181"/>
      <c r="L70" s="110"/>
      <c r="M70" s="111">
        <f t="shared" si="1"/>
        <v>0</v>
      </c>
      <c r="N70" s="112">
        <f t="shared" si="2"/>
        <v>1</v>
      </c>
    </row>
    <row r="71" spans="1:14" ht="14.4" x14ac:dyDescent="0.25">
      <c r="A71" s="99" t="str">
        <f t="shared" si="4"/>
        <v/>
      </c>
      <c r="B71" s="100"/>
      <c r="C71" s="101"/>
      <c r="D71" s="102"/>
      <c r="E71" s="113"/>
      <c r="F71" s="104"/>
      <c r="G71" s="113"/>
      <c r="H71" s="100"/>
      <c r="I71" s="152"/>
      <c r="J71" s="180"/>
      <c r="K71" s="181"/>
      <c r="L71" s="110"/>
      <c r="M71" s="111">
        <f t="shared" ref="M71:M99" si="5">IF(L71=1,7,IF(L71=2,6,IF(L71=3,5,IF(L71=4,4,IF(L71=5,3,IF(L71=6,2,IF(L71&gt;=6,1,0)))))))</f>
        <v>0</v>
      </c>
      <c r="N71" s="112">
        <f t="shared" si="2"/>
        <v>1</v>
      </c>
    </row>
    <row r="72" spans="1:14" ht="14.4" x14ac:dyDescent="0.25">
      <c r="A72" s="99" t="str">
        <f t="shared" si="4"/>
        <v/>
      </c>
      <c r="B72" s="100"/>
      <c r="C72" s="101"/>
      <c r="D72" s="102"/>
      <c r="E72" s="113"/>
      <c r="F72" s="104"/>
      <c r="G72" s="113"/>
      <c r="H72" s="100"/>
      <c r="I72" s="152"/>
      <c r="J72" s="180"/>
      <c r="K72" s="181"/>
      <c r="L72" s="110"/>
      <c r="M72" s="111">
        <f t="shared" si="5"/>
        <v>0</v>
      </c>
      <c r="N72" s="112">
        <f t="shared" ref="N72:N99" si="6">SUM(M72+$N$5)</f>
        <v>1</v>
      </c>
    </row>
    <row r="73" spans="1:14" ht="14.4" x14ac:dyDescent="0.25">
      <c r="A73" s="99" t="str">
        <f t="shared" si="4"/>
        <v/>
      </c>
      <c r="B73" s="100"/>
      <c r="C73" s="101"/>
      <c r="D73" s="102"/>
      <c r="E73" s="113"/>
      <c r="F73" s="104"/>
      <c r="G73" s="113"/>
      <c r="H73" s="100"/>
      <c r="I73" s="152"/>
      <c r="J73" s="180"/>
      <c r="K73" s="181"/>
      <c r="L73" s="110"/>
      <c r="M73" s="111">
        <f t="shared" si="5"/>
        <v>0</v>
      </c>
      <c r="N73" s="112">
        <f t="shared" si="6"/>
        <v>1</v>
      </c>
    </row>
    <row r="74" spans="1:14" ht="14.4" x14ac:dyDescent="0.25">
      <c r="A74" s="99" t="str">
        <f t="shared" si="4"/>
        <v/>
      </c>
      <c r="B74" s="100"/>
      <c r="C74" s="101"/>
      <c r="D74" s="102"/>
      <c r="E74" s="113"/>
      <c r="F74" s="104"/>
      <c r="G74" s="113"/>
      <c r="H74" s="100"/>
      <c r="I74" s="152"/>
      <c r="J74" s="180"/>
      <c r="K74" s="181"/>
      <c r="L74" s="110"/>
      <c r="M74" s="111">
        <f t="shared" si="5"/>
        <v>0</v>
      </c>
      <c r="N74" s="112">
        <f t="shared" si="6"/>
        <v>1</v>
      </c>
    </row>
    <row r="75" spans="1:14" ht="14.4" x14ac:dyDescent="0.25">
      <c r="A75" s="99" t="str">
        <f t="shared" si="4"/>
        <v/>
      </c>
      <c r="B75" s="100"/>
      <c r="C75" s="101"/>
      <c r="D75" s="102"/>
      <c r="E75" s="113"/>
      <c r="F75" s="104"/>
      <c r="G75" s="113"/>
      <c r="H75" s="100"/>
      <c r="I75" s="152"/>
      <c r="J75" s="180"/>
      <c r="K75" s="181"/>
      <c r="L75" s="110"/>
      <c r="M75" s="111">
        <f t="shared" si="5"/>
        <v>0</v>
      </c>
      <c r="N75" s="112">
        <f t="shared" si="6"/>
        <v>1</v>
      </c>
    </row>
    <row r="76" spans="1:14" ht="14.4" x14ac:dyDescent="0.25">
      <c r="A76" s="99" t="str">
        <f t="shared" si="4"/>
        <v/>
      </c>
      <c r="B76" s="100"/>
      <c r="C76" s="101"/>
      <c r="D76" s="102"/>
      <c r="E76" s="113"/>
      <c r="F76" s="104"/>
      <c r="G76" s="113"/>
      <c r="H76" s="100"/>
      <c r="I76" s="152"/>
      <c r="J76" s="180"/>
      <c r="K76" s="181"/>
      <c r="L76" s="110"/>
      <c r="M76" s="111">
        <f t="shared" si="5"/>
        <v>0</v>
      </c>
      <c r="N76" s="112">
        <f t="shared" si="6"/>
        <v>1</v>
      </c>
    </row>
    <row r="77" spans="1:14" ht="14.4" x14ac:dyDescent="0.25">
      <c r="A77" s="99" t="str">
        <f t="shared" si="4"/>
        <v/>
      </c>
      <c r="B77" s="100"/>
      <c r="C77" s="101"/>
      <c r="D77" s="102"/>
      <c r="E77" s="113"/>
      <c r="F77" s="104"/>
      <c r="G77" s="113"/>
      <c r="H77" s="100"/>
      <c r="I77" s="152"/>
      <c r="J77" s="180"/>
      <c r="K77" s="181"/>
      <c r="L77" s="110"/>
      <c r="M77" s="111">
        <f t="shared" si="5"/>
        <v>0</v>
      </c>
      <c r="N77" s="112">
        <f t="shared" si="6"/>
        <v>1</v>
      </c>
    </row>
    <row r="78" spans="1:14" ht="14.4" x14ac:dyDescent="0.25">
      <c r="A78" s="99" t="str">
        <f t="shared" si="4"/>
        <v/>
      </c>
      <c r="B78" s="100"/>
      <c r="C78" s="101"/>
      <c r="D78" s="102"/>
      <c r="E78" s="113"/>
      <c r="F78" s="104"/>
      <c r="G78" s="113"/>
      <c r="H78" s="100"/>
      <c r="I78" s="152"/>
      <c r="J78" s="180"/>
      <c r="K78" s="181"/>
      <c r="L78" s="110"/>
      <c r="M78" s="111">
        <f t="shared" si="5"/>
        <v>0</v>
      </c>
      <c r="N78" s="112">
        <f t="shared" si="6"/>
        <v>1</v>
      </c>
    </row>
    <row r="79" spans="1:14" ht="14.4" x14ac:dyDescent="0.25">
      <c r="A79" s="99" t="str">
        <f t="shared" si="4"/>
        <v/>
      </c>
      <c r="B79" s="100"/>
      <c r="C79" s="101"/>
      <c r="D79" s="102"/>
      <c r="E79" s="113"/>
      <c r="F79" s="104"/>
      <c r="G79" s="113"/>
      <c r="H79" s="100"/>
      <c r="I79" s="152"/>
      <c r="J79" s="180"/>
      <c r="K79" s="181"/>
      <c r="L79" s="110"/>
      <c r="M79" s="111">
        <f t="shared" si="5"/>
        <v>0</v>
      </c>
      <c r="N79" s="112">
        <f t="shared" si="6"/>
        <v>1</v>
      </c>
    </row>
    <row r="80" spans="1:14" ht="14.4" x14ac:dyDescent="0.25">
      <c r="A80" s="99" t="str">
        <f t="shared" si="4"/>
        <v/>
      </c>
      <c r="B80" s="100"/>
      <c r="C80" s="101"/>
      <c r="D80" s="102"/>
      <c r="E80" s="113"/>
      <c r="F80" s="104"/>
      <c r="G80" s="113"/>
      <c r="H80" s="100"/>
      <c r="I80" s="152"/>
      <c r="J80" s="180"/>
      <c r="K80" s="181"/>
      <c r="L80" s="110"/>
      <c r="M80" s="111">
        <f t="shared" si="5"/>
        <v>0</v>
      </c>
      <c r="N80" s="112">
        <f t="shared" si="6"/>
        <v>1</v>
      </c>
    </row>
    <row r="81" spans="1:14" ht="14.4" x14ac:dyDescent="0.25">
      <c r="A81" s="99" t="str">
        <f t="shared" si="4"/>
        <v/>
      </c>
      <c r="B81" s="100"/>
      <c r="C81" s="101"/>
      <c r="D81" s="102"/>
      <c r="E81" s="113"/>
      <c r="F81" s="104"/>
      <c r="G81" s="113"/>
      <c r="H81" s="100"/>
      <c r="I81" s="152"/>
      <c r="J81" s="180"/>
      <c r="K81" s="181"/>
      <c r="L81" s="110"/>
      <c r="M81" s="111">
        <f t="shared" si="5"/>
        <v>0</v>
      </c>
      <c r="N81" s="112">
        <f t="shared" si="6"/>
        <v>1</v>
      </c>
    </row>
    <row r="82" spans="1:14" ht="14.4" x14ac:dyDescent="0.25">
      <c r="A82" s="99" t="str">
        <f t="shared" si="4"/>
        <v/>
      </c>
      <c r="B82" s="100"/>
      <c r="C82" s="101"/>
      <c r="D82" s="102"/>
      <c r="E82" s="113"/>
      <c r="F82" s="104"/>
      <c r="G82" s="113"/>
      <c r="H82" s="100"/>
      <c r="I82" s="152"/>
      <c r="J82" s="180"/>
      <c r="K82" s="181"/>
      <c r="L82" s="110"/>
      <c r="M82" s="111">
        <f t="shared" si="5"/>
        <v>0</v>
      </c>
      <c r="N82" s="112">
        <f t="shared" si="6"/>
        <v>1</v>
      </c>
    </row>
    <row r="83" spans="1:14" ht="14.4" x14ac:dyDescent="0.25">
      <c r="A83" s="99" t="str">
        <f t="shared" si="4"/>
        <v/>
      </c>
      <c r="B83" s="100"/>
      <c r="C83" s="101"/>
      <c r="D83" s="102"/>
      <c r="E83" s="113"/>
      <c r="F83" s="104"/>
      <c r="G83" s="113"/>
      <c r="H83" s="100"/>
      <c r="I83" s="152"/>
      <c r="J83" s="180"/>
      <c r="K83" s="181"/>
      <c r="L83" s="110"/>
      <c r="M83" s="111">
        <f t="shared" si="5"/>
        <v>0</v>
      </c>
      <c r="N83" s="112">
        <f t="shared" si="6"/>
        <v>1</v>
      </c>
    </row>
    <row r="84" spans="1:14" ht="14.4" x14ac:dyDescent="0.25">
      <c r="A84" s="99" t="str">
        <f t="shared" si="4"/>
        <v/>
      </c>
      <c r="B84" s="100"/>
      <c r="C84" s="101"/>
      <c r="D84" s="102"/>
      <c r="E84" s="113"/>
      <c r="F84" s="104"/>
      <c r="G84" s="113"/>
      <c r="H84" s="100"/>
      <c r="I84" s="152"/>
      <c r="J84" s="180"/>
      <c r="K84" s="181"/>
      <c r="L84" s="110"/>
      <c r="M84" s="111">
        <f t="shared" si="5"/>
        <v>0</v>
      </c>
      <c r="N84" s="112">
        <f t="shared" si="6"/>
        <v>1</v>
      </c>
    </row>
    <row r="85" spans="1:14" ht="14.4" x14ac:dyDescent="0.25">
      <c r="A85" s="99" t="str">
        <f t="shared" si="4"/>
        <v/>
      </c>
      <c r="B85" s="100"/>
      <c r="C85" s="101"/>
      <c r="D85" s="102"/>
      <c r="E85" s="113"/>
      <c r="F85" s="104"/>
      <c r="G85" s="113"/>
      <c r="H85" s="100"/>
      <c r="I85" s="152"/>
      <c r="J85" s="180"/>
      <c r="K85" s="181"/>
      <c r="L85" s="110"/>
      <c r="M85" s="111">
        <f t="shared" si="5"/>
        <v>0</v>
      </c>
      <c r="N85" s="112">
        <f t="shared" si="6"/>
        <v>1</v>
      </c>
    </row>
    <row r="86" spans="1:14" ht="14.4" x14ac:dyDescent="0.25">
      <c r="A86" s="99" t="str">
        <f t="shared" si="4"/>
        <v/>
      </c>
      <c r="B86" s="100"/>
      <c r="C86" s="101"/>
      <c r="D86" s="102"/>
      <c r="E86" s="113"/>
      <c r="F86" s="104"/>
      <c r="G86" s="113"/>
      <c r="H86" s="100"/>
      <c r="I86" s="152"/>
      <c r="J86" s="180"/>
      <c r="K86" s="181"/>
      <c r="L86" s="110"/>
      <c r="M86" s="111">
        <f t="shared" si="5"/>
        <v>0</v>
      </c>
      <c r="N86" s="112">
        <f t="shared" si="6"/>
        <v>1</v>
      </c>
    </row>
    <row r="87" spans="1:14" ht="14.4" x14ac:dyDescent="0.25">
      <c r="A87" s="99" t="str">
        <f t="shared" si="4"/>
        <v/>
      </c>
      <c r="B87" s="100"/>
      <c r="C87" s="101"/>
      <c r="D87" s="102"/>
      <c r="E87" s="113"/>
      <c r="F87" s="104"/>
      <c r="G87" s="113"/>
      <c r="H87" s="100"/>
      <c r="I87" s="152"/>
      <c r="J87" s="180"/>
      <c r="K87" s="181"/>
      <c r="L87" s="110"/>
      <c r="M87" s="111">
        <f t="shared" si="5"/>
        <v>0</v>
      </c>
      <c r="N87" s="112">
        <f t="shared" si="6"/>
        <v>1</v>
      </c>
    </row>
    <row r="88" spans="1:14" ht="14.4" x14ac:dyDescent="0.25">
      <c r="A88" s="99" t="str">
        <f t="shared" si="4"/>
        <v/>
      </c>
      <c r="B88" s="100"/>
      <c r="C88" s="101"/>
      <c r="D88" s="102"/>
      <c r="E88" s="113"/>
      <c r="F88" s="104"/>
      <c r="G88" s="113"/>
      <c r="H88" s="100"/>
      <c r="I88" s="152"/>
      <c r="J88" s="180"/>
      <c r="K88" s="181"/>
      <c r="L88" s="110"/>
      <c r="M88" s="111">
        <f t="shared" si="5"/>
        <v>0</v>
      </c>
      <c r="N88" s="112">
        <f t="shared" si="6"/>
        <v>1</v>
      </c>
    </row>
    <row r="89" spans="1:14" ht="14.4" x14ac:dyDescent="0.25">
      <c r="A89" s="99" t="str">
        <f t="shared" si="4"/>
        <v/>
      </c>
      <c r="B89" s="100"/>
      <c r="C89" s="101"/>
      <c r="D89" s="102"/>
      <c r="E89" s="113"/>
      <c r="F89" s="104"/>
      <c r="G89" s="113"/>
      <c r="H89" s="100"/>
      <c r="I89" s="152"/>
      <c r="J89" s="180"/>
      <c r="K89" s="181"/>
      <c r="L89" s="110"/>
      <c r="M89" s="111">
        <f t="shared" si="5"/>
        <v>0</v>
      </c>
      <c r="N89" s="112">
        <f t="shared" si="6"/>
        <v>1</v>
      </c>
    </row>
    <row r="90" spans="1:14" ht="14.4" x14ac:dyDescent="0.25">
      <c r="A90" s="99" t="str">
        <f t="shared" si="4"/>
        <v/>
      </c>
      <c r="B90" s="100"/>
      <c r="C90" s="101"/>
      <c r="D90" s="102"/>
      <c r="E90" s="113"/>
      <c r="F90" s="104"/>
      <c r="G90" s="113"/>
      <c r="H90" s="100"/>
      <c r="I90" s="152"/>
      <c r="J90" s="180"/>
      <c r="K90" s="181"/>
      <c r="L90" s="110"/>
      <c r="M90" s="111">
        <f t="shared" si="5"/>
        <v>0</v>
      </c>
      <c r="N90" s="112">
        <f t="shared" si="6"/>
        <v>1</v>
      </c>
    </row>
    <row r="91" spans="1:14" ht="14.4" x14ac:dyDescent="0.25">
      <c r="A91" s="99" t="str">
        <f t="shared" si="4"/>
        <v/>
      </c>
      <c r="B91" s="100"/>
      <c r="C91" s="101"/>
      <c r="D91" s="102"/>
      <c r="E91" s="113"/>
      <c r="F91" s="104"/>
      <c r="G91" s="113"/>
      <c r="H91" s="100"/>
      <c r="I91" s="152"/>
      <c r="J91" s="180"/>
      <c r="K91" s="181"/>
      <c r="L91" s="110"/>
      <c r="M91" s="111">
        <f t="shared" si="5"/>
        <v>0</v>
      </c>
      <c r="N91" s="112">
        <f t="shared" si="6"/>
        <v>1</v>
      </c>
    </row>
    <row r="92" spans="1:14" ht="14.4" x14ac:dyDescent="0.25">
      <c r="A92" s="99" t="str">
        <f t="shared" si="4"/>
        <v/>
      </c>
      <c r="B92" s="100"/>
      <c r="C92" s="101"/>
      <c r="D92" s="102"/>
      <c r="E92" s="113"/>
      <c r="F92" s="104"/>
      <c r="G92" s="113"/>
      <c r="H92" s="100"/>
      <c r="I92" s="152"/>
      <c r="J92" s="180"/>
      <c r="K92" s="181"/>
      <c r="L92" s="110"/>
      <c r="M92" s="111">
        <f t="shared" si="5"/>
        <v>0</v>
      </c>
      <c r="N92" s="112">
        <f t="shared" si="6"/>
        <v>1</v>
      </c>
    </row>
    <row r="93" spans="1:14" ht="14.4" x14ac:dyDescent="0.25">
      <c r="A93" s="99" t="str">
        <f t="shared" si="4"/>
        <v/>
      </c>
      <c r="B93" s="100"/>
      <c r="C93" s="101"/>
      <c r="D93" s="102"/>
      <c r="E93" s="113"/>
      <c r="F93" s="104"/>
      <c r="G93" s="113"/>
      <c r="H93" s="100"/>
      <c r="I93" s="152"/>
      <c r="J93" s="180"/>
      <c r="K93" s="181"/>
      <c r="L93" s="110"/>
      <c r="M93" s="111">
        <f t="shared" si="5"/>
        <v>0</v>
      </c>
      <c r="N93" s="112">
        <f t="shared" si="6"/>
        <v>1</v>
      </c>
    </row>
    <row r="94" spans="1:14" ht="14.4" x14ac:dyDescent="0.25">
      <c r="A94" s="99" t="str">
        <f t="shared" si="4"/>
        <v/>
      </c>
      <c r="B94" s="100"/>
      <c r="C94" s="101"/>
      <c r="D94" s="102"/>
      <c r="E94" s="113"/>
      <c r="F94" s="104"/>
      <c r="G94" s="113"/>
      <c r="H94" s="100"/>
      <c r="I94" s="152"/>
      <c r="J94" s="180"/>
      <c r="K94" s="181"/>
      <c r="L94" s="110"/>
      <c r="M94" s="111">
        <f t="shared" si="5"/>
        <v>0</v>
      </c>
      <c r="N94" s="112">
        <f t="shared" si="6"/>
        <v>1</v>
      </c>
    </row>
    <row r="95" spans="1:14" ht="14.4" x14ac:dyDescent="0.25">
      <c r="A95" s="99" t="str">
        <f t="shared" si="4"/>
        <v/>
      </c>
      <c r="B95" s="100"/>
      <c r="C95" s="101"/>
      <c r="D95" s="102"/>
      <c r="E95" s="113"/>
      <c r="F95" s="104"/>
      <c r="G95" s="113"/>
      <c r="H95" s="100"/>
      <c r="I95" s="152"/>
      <c r="J95" s="180"/>
      <c r="K95" s="181"/>
      <c r="L95" s="110"/>
      <c r="M95" s="111">
        <f t="shared" si="5"/>
        <v>0</v>
      </c>
      <c r="N95" s="112">
        <f t="shared" si="6"/>
        <v>1</v>
      </c>
    </row>
    <row r="96" spans="1:14" ht="14.4" x14ac:dyDescent="0.25">
      <c r="A96" s="99" t="str">
        <f t="shared" si="4"/>
        <v/>
      </c>
      <c r="B96" s="100"/>
      <c r="C96" s="101"/>
      <c r="D96" s="102"/>
      <c r="E96" s="113"/>
      <c r="F96" s="104"/>
      <c r="G96" s="113"/>
      <c r="H96" s="100"/>
      <c r="I96" s="152"/>
      <c r="J96" s="180"/>
      <c r="K96" s="181"/>
      <c r="L96" s="110"/>
      <c r="M96" s="111">
        <f t="shared" si="5"/>
        <v>0</v>
      </c>
      <c r="N96" s="112">
        <f t="shared" si="6"/>
        <v>1</v>
      </c>
    </row>
    <row r="97" spans="1:14" ht="14.4" x14ac:dyDescent="0.25">
      <c r="A97" s="99" t="str">
        <f t="shared" si="4"/>
        <v/>
      </c>
      <c r="B97" s="100"/>
      <c r="C97" s="101"/>
      <c r="D97" s="102"/>
      <c r="E97" s="113"/>
      <c r="F97" s="104"/>
      <c r="G97" s="113"/>
      <c r="H97" s="100"/>
      <c r="I97" s="152"/>
      <c r="J97" s="180"/>
      <c r="K97" s="181"/>
      <c r="L97" s="110"/>
      <c r="M97" s="111">
        <f t="shared" si="5"/>
        <v>0</v>
      </c>
      <c r="N97" s="112">
        <f t="shared" si="6"/>
        <v>1</v>
      </c>
    </row>
    <row r="98" spans="1:14" ht="14.4" x14ac:dyDescent="0.25">
      <c r="A98" s="99" t="str">
        <f t="shared" si="4"/>
        <v/>
      </c>
      <c r="B98" s="100"/>
      <c r="C98" s="101"/>
      <c r="D98" s="102"/>
      <c r="E98" s="113"/>
      <c r="F98" s="104"/>
      <c r="G98" s="113"/>
      <c r="H98" s="100"/>
      <c r="I98" s="152"/>
      <c r="J98" s="180"/>
      <c r="K98" s="181"/>
      <c r="L98" s="110"/>
      <c r="M98" s="111">
        <f t="shared" si="5"/>
        <v>0</v>
      </c>
      <c r="N98" s="112">
        <f t="shared" si="6"/>
        <v>1</v>
      </c>
    </row>
    <row r="99" spans="1:14" ht="15" thickBot="1" x14ac:dyDescent="0.3">
      <c r="A99" s="99" t="str">
        <f t="shared" si="4"/>
        <v/>
      </c>
      <c r="B99" s="114"/>
      <c r="C99" s="115"/>
      <c r="D99" s="116"/>
      <c r="E99" s="117"/>
      <c r="F99" s="118"/>
      <c r="G99" s="117"/>
      <c r="H99" s="114"/>
      <c r="I99" s="166"/>
      <c r="J99" s="293"/>
      <c r="K99" s="207"/>
      <c r="L99" s="124"/>
      <c r="M99" s="125">
        <f t="shared" si="5"/>
        <v>0</v>
      </c>
      <c r="N99" s="126">
        <f t="shared" si="6"/>
        <v>1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A9:A34">
    <cfRule type="duplicateValues" dxfId="7" priority="3"/>
  </conditionalFormatting>
  <conditionalFormatting sqref="C1:D5">
    <cfRule type="duplicateValues" dxfId="6" priority="680"/>
  </conditionalFormatting>
  <conditionalFormatting sqref="C8:D34">
    <cfRule type="duplicateValues" dxfId="5" priority="681"/>
  </conditionalFormatting>
  <conditionalFormatting sqref="C18:D30 C6:D16">
    <cfRule type="duplicateValues" dxfId="4" priority="676"/>
  </conditionalFormatting>
  <conditionalFormatting sqref="D17">
    <cfRule type="duplicateValues" dxfId="3" priority="678"/>
    <cfRule type="duplicateValues" dxfId="2" priority="679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Props1.xml><?xml version="1.0" encoding="utf-8"?>
<ds:datastoreItem xmlns:ds="http://schemas.openxmlformats.org/officeDocument/2006/customXml" ds:itemID="{45443E3B-DCDF-4616-A06D-CA47FCB81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26EAE-B067-413B-A418-73E5D4AF09A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cfacabce-c30a-405d-aeb6-cd46caef6ac0"/>
    <ds:schemaRef ds:uri="1fa763e0-74b2-4ff1-98c0-f888e0b6c267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12</vt:i4>
      </vt:variant>
    </vt:vector>
  </HeadingPairs>
  <TitlesOfParts>
    <vt:vector size="57" baseType="lpstr">
      <vt:lpstr>Front Cover</vt:lpstr>
      <vt:lpstr>Adv 8-24</vt:lpstr>
      <vt:lpstr>Med 8-24</vt:lpstr>
      <vt:lpstr>Elem 17-24</vt:lpstr>
      <vt:lpstr>Elem 8-16</vt:lpstr>
      <vt:lpstr>Nov 17-24</vt:lpstr>
      <vt:lpstr>Nov 14-16</vt:lpstr>
      <vt:lpstr>Nov 8-13</vt:lpstr>
      <vt:lpstr>Prelim 17-24</vt:lpstr>
      <vt:lpstr>Prelim 14-16</vt:lpstr>
      <vt:lpstr>Prelim 12-13</vt:lpstr>
      <vt:lpstr>Prelim 11&amp;U</vt:lpstr>
      <vt:lpstr>Prep 11&amp;U</vt:lpstr>
      <vt:lpstr>RBPS</vt:lpstr>
      <vt:lpstr>ESP1</vt:lpstr>
      <vt:lpstr>CAP1</vt:lpstr>
      <vt:lpstr>WEST</vt:lpstr>
      <vt:lpstr>MUR</vt:lpstr>
      <vt:lpstr>SER1</vt:lpstr>
      <vt:lpstr>BUS1</vt:lpstr>
      <vt:lpstr>OG1</vt:lpstr>
      <vt:lpstr>DRY1</vt:lpstr>
      <vt:lpstr>DARD</vt:lpstr>
      <vt:lpstr>HO1</vt:lpstr>
      <vt:lpstr>VIR</vt:lpstr>
      <vt:lpstr>BUS2</vt:lpstr>
      <vt:lpstr>BEV</vt:lpstr>
      <vt:lpstr>OG2</vt:lpstr>
      <vt:lpstr>SER2</vt:lpstr>
      <vt:lpstr>DRY2</vt:lpstr>
      <vt:lpstr>BUN1</vt:lpstr>
      <vt:lpstr>BAL</vt:lpstr>
      <vt:lpstr>MR1</vt:lpstr>
      <vt:lpstr>CAP2</vt:lpstr>
      <vt:lpstr>ESP2</vt:lpstr>
      <vt:lpstr>BUN2</vt:lpstr>
      <vt:lpstr>SC</vt:lpstr>
      <vt:lpstr>OG3</vt:lpstr>
      <vt:lpstr>MR2</vt:lpstr>
      <vt:lpstr>BUS3</vt:lpstr>
      <vt:lpstr>ESP4</vt:lpstr>
      <vt:lpstr>FEST</vt:lpstr>
      <vt:lpstr>MR3</vt:lpstr>
      <vt:lpstr>BUS4</vt:lpstr>
      <vt:lpstr>Spare </vt:lpstr>
      <vt:lpstr>'Adv 8-24'!Print_Area</vt:lpstr>
      <vt:lpstr>'Elem 17-24'!Print_Area</vt:lpstr>
      <vt:lpstr>'Elem 8-16'!Print_Area</vt:lpstr>
      <vt:lpstr>'Med 8-24'!Print_Area</vt:lpstr>
      <vt:lpstr>'Nov 14-16'!Print_Area</vt:lpstr>
      <vt:lpstr>'Nov 17-24'!Print_Area</vt:lpstr>
      <vt:lpstr>'Nov 8-13'!Print_Area</vt:lpstr>
      <vt:lpstr>'Prelim 11&amp;U'!Print_Area</vt:lpstr>
      <vt:lpstr>'Prelim 12-13'!Print_Area</vt:lpstr>
      <vt:lpstr>'Prelim 14-16'!Print_Area</vt:lpstr>
      <vt:lpstr>'Prelim 17-24'!Print_Area</vt:lpstr>
      <vt:lpstr>'Prep 11&amp;U'!Print_Area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cp:lastPrinted>2021-12-15T05:41:37Z</cp:lastPrinted>
  <dcterms:created xsi:type="dcterms:W3CDTF">2006-03-23T00:27:41Z</dcterms:created>
  <dcterms:modified xsi:type="dcterms:W3CDTF">2024-09-04T08:53:15Z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